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E611A478-D40D-4A1B-90E1-C6D91EDB2757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," sheetId="6" r:id="rId9"/>
    <sheet name=".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8">','!$A$1:$V$43</definedName>
    <definedName name="_xlnm.Print_Area" localSheetId="9">'.'!$A$1:$V$43</definedName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Parker!$A$1:$V$42</definedName>
    <definedName name="_xlnm.Print_Area" localSheetId="13">T.Winterburn!$A$1:$V$41</definedName>
    <definedName name="_xlnm.Print_Area" localSheetId="10">Taylor!$A$1:$V$47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47" l="1"/>
  <c r="B20" i="46"/>
  <c r="B20" i="14"/>
  <c r="B20" i="45"/>
  <c r="B20" i="44"/>
  <c r="B20" i="42"/>
  <c r="B20" i="43"/>
  <c r="B20" i="6"/>
  <c r="B20" i="17"/>
  <c r="B20" i="16"/>
  <c r="B20" i="24"/>
  <c r="B20" i="30"/>
  <c r="B20" i="18"/>
  <c r="B20" i="5"/>
  <c r="B20" i="29"/>
  <c r="K20" i="44"/>
  <c r="K20" i="42"/>
  <c r="K20" i="6"/>
  <c r="K20" i="17"/>
  <c r="K20" i="24"/>
  <c r="K20" i="5"/>
  <c r="K20" i="29"/>
  <c r="S20" i="16" l="1"/>
  <c r="T20" i="16" s="1"/>
  <c r="S19" i="16"/>
  <c r="T19" i="16" s="1"/>
  <c r="S18" i="16" l="1"/>
  <c r="T18" i="16" s="1"/>
  <c r="S22" i="16"/>
  <c r="T22" i="16" s="1"/>
  <c r="S21" i="16"/>
  <c r="T21" i="16" s="1"/>
  <c r="G27" i="47" l="1"/>
  <c r="H29" i="47" s="1"/>
  <c r="S16" i="16" l="1"/>
  <c r="T16" i="16" s="1"/>
  <c r="S15" i="16"/>
  <c r="T15" i="16" s="1"/>
  <c r="S17" i="14"/>
  <c r="T17" i="14" s="1"/>
  <c r="S17" i="16" l="1"/>
  <c r="T17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4" i="16" l="1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3" i="16" l="1"/>
  <c r="T23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8" i="16" l="1"/>
  <c r="S27" i="16"/>
  <c r="S26" i="16"/>
  <c r="T26" i="16" s="1"/>
  <c r="S25" i="16"/>
  <c r="T25" i="16" s="1"/>
  <c r="S24" i="16"/>
  <c r="T2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7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31" i="16"/>
  <c r="C36" i="16" s="1"/>
  <c r="D15" i="1" s="1"/>
  <c r="U31" i="16"/>
  <c r="C35" i="16" s="1"/>
  <c r="C15" i="1" s="1"/>
  <c r="S30" i="16"/>
  <c r="Q29" i="16"/>
  <c r="R31" i="16" s="1"/>
  <c r="O29" i="16"/>
  <c r="P31" i="16" s="1"/>
  <c r="M29" i="16"/>
  <c r="N31" i="16" s="1"/>
  <c r="K29" i="16"/>
  <c r="L31" i="16" s="1"/>
  <c r="I29" i="16"/>
  <c r="J31" i="16" s="1"/>
  <c r="G29" i="16"/>
  <c r="H31" i="16" s="1"/>
  <c r="E29" i="16"/>
  <c r="F31" i="16" s="1"/>
  <c r="C38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K20" i="1" s="1"/>
  <c r="C33" i="5"/>
  <c r="E19" i="1" s="1"/>
  <c r="C34" i="5"/>
  <c r="Q25" i="5"/>
  <c r="R27" i="5" s="1"/>
  <c r="D16" i="1" l="1"/>
  <c r="D20" i="1" s="1"/>
  <c r="G9" i="1"/>
  <c r="T20" i="6"/>
  <c r="G6" i="1"/>
  <c r="C30" i="5"/>
  <c r="B19" i="1" s="1"/>
  <c r="S25" i="17"/>
  <c r="S27" i="17"/>
  <c r="T13" i="30"/>
  <c r="T19" i="18"/>
  <c r="K18" i="1"/>
  <c r="K17" i="1"/>
  <c r="T30" i="16"/>
  <c r="C34" i="16" s="1"/>
  <c r="B15" i="1" s="1"/>
  <c r="T23" i="24"/>
  <c r="C27" i="24" s="1"/>
  <c r="B16" i="1" s="1"/>
  <c r="S25" i="6"/>
  <c r="T24" i="14"/>
  <c r="C28" i="14" s="1"/>
  <c r="B8" i="1" s="1"/>
  <c r="C18" i="1"/>
  <c r="C20" i="1" s="1"/>
  <c r="S22" i="24"/>
  <c r="F19" i="1"/>
  <c r="S25" i="18"/>
  <c r="S23" i="18"/>
  <c r="F18" i="1"/>
  <c r="F16" i="1"/>
  <c r="S27" i="30"/>
  <c r="F17" i="1"/>
  <c r="S25" i="30"/>
  <c r="S24" i="24"/>
  <c r="S29" i="16"/>
  <c r="S31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39" i="16"/>
  <c r="G7" i="1"/>
  <c r="G16" i="1"/>
  <c r="G12" i="1"/>
  <c r="C35" i="5"/>
  <c r="G35" i="5" s="1"/>
  <c r="G19" i="1"/>
  <c r="G8" i="1"/>
  <c r="C33" i="14"/>
  <c r="H20" i="1" s="1"/>
  <c r="B20" i="1" l="1"/>
  <c r="C35" i="6"/>
  <c r="G35" i="6" s="1"/>
  <c r="C35" i="30"/>
  <c r="G35" i="30" s="1"/>
  <c r="B14" i="1"/>
  <c r="G14" i="1" s="1"/>
  <c r="C35" i="17"/>
  <c r="G35" i="17" s="1"/>
  <c r="C33" i="18"/>
  <c r="G33" i="18" s="1"/>
  <c r="G33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<sst xmlns="http://schemas.openxmlformats.org/spreadsheetml/2006/main" count="723" uniqueCount="111">
  <si>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</si>
  <si>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</si>
  <si>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</si>
  <si>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</si>
  <si>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</si>
  <si>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</si>
  <si>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</si>
  <si>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</si>
  <si>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</si>
  <si>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</si>
  <si>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</si>
  <si>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</si>
  <si>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</si>
  <si>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</si>
  <si>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</si>
  <si>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</si>
  <si>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</si>
  <si>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</si>
  <si>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</si>
  <si>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</si>
  <si>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</si>
  <si>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</si>
  <si>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</si>
  <si>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</si>
  <si>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</si>
  <si>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</si>
  <si>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</si>
  <si>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</si>
  <si>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</si>
  <si>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</si>
  <si>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</si>
  <si>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</si>
  <si>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</si>
  <si>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</si>
  <si>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</si>
  <si>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</si>
  <si>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</si>
  <si>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</si>
  <si>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</si>
  <si>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</si>
  <si>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</si>
  <si>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</si>
  <si>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</si>
  <si>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</si>
  <si>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</si>
  <si>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</si>
  <si>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</si>
  <si>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</si>
  <si>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</si>
  <si>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</si>
  <si>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</si>
  <si>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</si>
  <si>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</si>
  <si>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</si>
  <si>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</si>
  <si>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</si>
  <si>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</si>
  <si>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</si>
  <si>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</si>
  <si>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</si>
  <si>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</si>
  <si>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</si>
  <si>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extraction</t>
  </si>
  <si>
    <t>paintshop maintenance</t>
  </si>
  <si>
    <t>production meeting</t>
  </si>
  <si>
    <t>fsc</t>
  </si>
  <si>
    <t xml:space="preserve">supervision / quality control </t>
  </si>
  <si>
    <t>labouring</t>
  </si>
  <si>
    <t>forklift</t>
  </si>
  <si>
    <t>tidy workshop</t>
  </si>
  <si>
    <t>college</t>
  </si>
  <si>
    <t>make tea</t>
  </si>
  <si>
    <t>counter</t>
  </si>
  <si>
    <t>week ending 13.05.2018</t>
  </si>
  <si>
    <t>tidy works</t>
  </si>
  <si>
    <t>counters</t>
  </si>
  <si>
    <t>week ending 20.05.2018</t>
  </si>
  <si>
    <t>frames</t>
  </si>
  <si>
    <t>shop front</t>
  </si>
  <si>
    <t>check tools</t>
  </si>
  <si>
    <t>W/E 27.05.2018</t>
  </si>
  <si>
    <t>week ending 27.05.2018</t>
  </si>
  <si>
    <t xml:space="preserve">load lorry </t>
  </si>
  <si>
    <t>casement</t>
  </si>
  <si>
    <t>frame</t>
  </si>
  <si>
    <t>machine maintenance</t>
  </si>
  <si>
    <t>wardrobe</t>
  </si>
  <si>
    <t>wardrobe alterations 6761</t>
  </si>
  <si>
    <t>bench</t>
  </si>
  <si>
    <t>reveals</t>
  </si>
  <si>
    <t>desk</t>
  </si>
  <si>
    <t>head board</t>
  </si>
  <si>
    <t>move materials</t>
  </si>
  <si>
    <t>skirting board</t>
  </si>
  <si>
    <t>van to fraikin</t>
  </si>
  <si>
    <t>load van</t>
  </si>
  <si>
    <t>portal</t>
  </si>
  <si>
    <t>clean out light fire</t>
  </si>
  <si>
    <t>unload rcl vcan</t>
  </si>
  <si>
    <t>estimating</t>
  </si>
  <si>
    <t>shredding paper</t>
  </si>
  <si>
    <t>load lorry</t>
  </si>
  <si>
    <t>toolbox talk</t>
  </si>
  <si>
    <t>bathroom unit</t>
  </si>
  <si>
    <t>WIMB01</t>
  </si>
  <si>
    <t>WEMB03</t>
  </si>
  <si>
    <t>offi01</t>
  </si>
  <si>
    <t>WALS01</t>
  </si>
  <si>
    <t>WOKI01</t>
  </si>
  <si>
    <t>PRIO13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</si>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</sst>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8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9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17" fontId="1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B6" sqref="B6:D19"/>
    </sheetView>
  </sheetViews>
  <sheetFormatPr defaultRowHeight="18" x14ac:dyDescent="0.25"/>
  <cols>
    <col min="1" max="1" width="25.85546875" style="154" customWidth="1"/>
    <col min="2" max="2" width="16.28515625" style="154" customWidth="1"/>
    <col min="3" max="3" width="15.7109375" style="154" bestFit="1" customWidth="1"/>
    <col min="4" max="4" width="16" style="154" customWidth="1"/>
    <col min="5" max="5" width="26.85546875" style="154" bestFit="1" customWidth="1"/>
    <col min="6" max="6" width="24.140625" style="154" customWidth="1"/>
    <col min="7" max="7" width="16" style="156" customWidth="1"/>
    <col min="8" max="8" width="20.5703125" style="156" bestFit="1" customWidth="1"/>
    <col min="9" max="9" width="8.28515625" style="156" bestFit="1" customWidth="1"/>
    <col min="10" max="10" width="9.140625" style="154"/>
    <col min="11" max="11" width="10.42578125" style="154" customWidth="1"/>
    <col min="12" max="16384" width="9.140625" style="154"/>
  </cols>
  <sheetData>
    <row r="1" spans="1:11" x14ac:dyDescent="0.25">
      <c r="A1" s="153" t="s">
        <v>0</v>
      </c>
      <c r="D1" s="155"/>
      <c r="E1" s="154" t="s">
        <v>49</v>
      </c>
    </row>
    <row r="2" spans="1:11" x14ac:dyDescent="0.25">
      <c r="A2" s="153"/>
      <c r="D2" s="157"/>
      <c r="E2" s="154" t="s">
        <v>42</v>
      </c>
    </row>
    <row r="3" spans="1:11" x14ac:dyDescent="0.25">
      <c r="A3" s="153" t="s">
        <v>80</v>
      </c>
      <c r="D3" s="158"/>
      <c r="E3" s="154" t="s">
        <v>44</v>
      </c>
    </row>
    <row r="4" spans="1:11" ht="12.75" customHeight="1" x14ac:dyDescent="0.25"/>
    <row r="5" spans="1:11" x14ac:dyDescent="0.25">
      <c r="A5" s="159" t="s">
        <v>1</v>
      </c>
      <c r="B5" s="160" t="s">
        <v>2</v>
      </c>
      <c r="C5" s="160" t="s">
        <v>5</v>
      </c>
      <c r="D5" s="160" t="s">
        <v>3</v>
      </c>
      <c r="E5" s="160" t="s">
        <v>31</v>
      </c>
      <c r="F5" s="160" t="s">
        <v>32</v>
      </c>
      <c r="G5" s="160" t="s">
        <v>6</v>
      </c>
      <c r="H5" s="160" t="s">
        <v>27</v>
      </c>
      <c r="I5" s="160" t="s">
        <v>34</v>
      </c>
      <c r="K5" s="160" t="s">
        <v>41</v>
      </c>
    </row>
    <row r="6" spans="1:11" ht="17.25" customHeight="1" x14ac:dyDescent="0.25">
      <c r="A6" s="161" t="s">
        <v>51</v>
      </c>
      <c r="B6" s="162">
        <f>SUM(Buckingham!C32)</f>
        <v>40</v>
      </c>
      <c r="C6" s="162">
        <f>SUM(Buckingham!C33)</f>
        <v>0</v>
      </c>
      <c r="D6" s="162">
        <f>SUM(Buckingham!C34)</f>
        <v>0</v>
      </c>
      <c r="E6" s="162">
        <f>SUM(Buckingham!C35)</f>
        <v>0</v>
      </c>
      <c r="F6" s="162">
        <f>SUM(Buckingham!C36)</f>
        <v>0</v>
      </c>
      <c r="G6" s="163">
        <f>B6+C6+D6+E6+F6</f>
        <v>40</v>
      </c>
      <c r="H6" s="164">
        <f>SUM(Buckingham!C38)</f>
        <v>0</v>
      </c>
      <c r="I6" s="164">
        <f>SUM(Buckingham!C39)</f>
        <v>0</v>
      </c>
      <c r="K6" s="165">
        <f>SUM(Buckingham!I33)</f>
        <v>2.5</v>
      </c>
    </row>
    <row r="7" spans="1:11" x14ac:dyDescent="0.25">
      <c r="A7" s="161" t="s">
        <v>43</v>
      </c>
      <c r="B7" s="162">
        <f>SUM(Czege!C27)</f>
        <v>40</v>
      </c>
      <c r="C7" s="162">
        <f>SUM(Czege!C28)</f>
        <v>1</v>
      </c>
      <c r="D7" s="162">
        <f>SUM(Czege!C29)</f>
        <v>0</v>
      </c>
      <c r="E7" s="162">
        <f>SUM(Czege!C30)</f>
        <v>0</v>
      </c>
      <c r="F7" s="162">
        <f>SUM(Czege!C31)</f>
        <v>0</v>
      </c>
      <c r="G7" s="163">
        <f>B7+C7+D7+E7+F7</f>
        <v>41</v>
      </c>
      <c r="H7" s="166">
        <f>SUM(Czege!C33)</f>
        <v>0</v>
      </c>
      <c r="I7" s="166">
        <f>SUM(Czege!C34)</f>
        <v>0</v>
      </c>
      <c r="K7" s="165">
        <f>SUM(Czege!I28)</f>
        <v>1.5</v>
      </c>
    </row>
    <row r="8" spans="1:11" ht="17.25" customHeight="1" x14ac:dyDescent="0.25">
      <c r="A8" s="161" t="s">
        <v>7</v>
      </c>
      <c r="B8" s="162">
        <f>SUM(Doran!C28)</f>
        <v>40</v>
      </c>
      <c r="C8" s="162">
        <f>SUM(Doran!C29)</f>
        <v>1</v>
      </c>
      <c r="D8" s="162">
        <f>SUM(Doran!C30)</f>
        <v>0</v>
      </c>
      <c r="E8" s="162">
        <f>SUM(Doran!C31)</f>
        <v>0</v>
      </c>
      <c r="F8" s="162">
        <f>SUM(Doran!C32)</f>
        <v>0</v>
      </c>
      <c r="G8" s="163">
        <f t="shared" ref="G8:G19" si="0">B8+C8+D8+E8+F8</f>
        <v>41</v>
      </c>
      <c r="H8" s="166">
        <f>SUM(Doran!C34)</f>
        <v>0</v>
      </c>
      <c r="I8" s="166">
        <f>SUM(Doran!C35)</f>
        <v>0</v>
      </c>
      <c r="K8" s="165">
        <f>SUM(Doran!I29)</f>
        <v>7.25</v>
      </c>
    </row>
    <row r="9" spans="1:11" x14ac:dyDescent="0.25">
      <c r="A9" s="161" t="s">
        <v>50</v>
      </c>
      <c r="B9" s="162">
        <f>SUM(Hammond!C28)</f>
        <v>40</v>
      </c>
      <c r="C9" s="162">
        <f>SUM(Hammond!C29)</f>
        <v>1</v>
      </c>
      <c r="D9" s="162">
        <f>SUM(Hammond!C30)</f>
        <v>0</v>
      </c>
      <c r="E9" s="162">
        <f>SUM(Hammond!C31)</f>
        <v>0</v>
      </c>
      <c r="F9" s="162">
        <f>SUM(Hammond!C32)</f>
        <v>0</v>
      </c>
      <c r="G9" s="163">
        <f t="shared" si="0"/>
        <v>41</v>
      </c>
      <c r="H9" s="166">
        <f>SUM(Hammond!C34)</f>
        <v>0</v>
      </c>
      <c r="I9" s="166">
        <f>SUM(Hammond!C35)</f>
        <v>0</v>
      </c>
      <c r="K9" s="165">
        <f>SUM(Hammond!I29)</f>
        <v>2</v>
      </c>
    </row>
    <row r="10" spans="1:11" x14ac:dyDescent="0.25">
      <c r="A10" s="161" t="s">
        <v>8</v>
      </c>
      <c r="B10" s="162">
        <f>SUM(Harland!C27)</f>
        <v>37</v>
      </c>
      <c r="C10" s="162">
        <f>SUM(Harland!C28)</f>
        <v>0</v>
      </c>
      <c r="D10" s="162">
        <f>SUM(Harland!C29)</f>
        <v>0</v>
      </c>
      <c r="E10" s="162">
        <f>SUM(Harland!C30)</f>
        <v>0</v>
      </c>
      <c r="F10" s="162">
        <f>SUM(Harland!C31)</f>
        <v>0</v>
      </c>
      <c r="G10" s="163">
        <f>B10+C10+D10+E10+F10</f>
        <v>37</v>
      </c>
      <c r="H10" s="166">
        <f>SUM(Harland!C33)</f>
        <v>0</v>
      </c>
      <c r="I10" s="166">
        <f>SUM(Harland!C34)</f>
        <v>0</v>
      </c>
      <c r="K10" s="165">
        <f>SUM(Harland!I28)</f>
        <v>2</v>
      </c>
    </row>
    <row r="11" spans="1:11" ht="17.25" customHeight="1" x14ac:dyDescent="0.25">
      <c r="A11" s="161" t="s">
        <v>9</v>
      </c>
      <c r="B11" s="162">
        <f>SUM(McSharry!C27)</f>
        <v>32</v>
      </c>
      <c r="C11" s="162">
        <f>SUM(McSharry!C28)</f>
        <v>0.5</v>
      </c>
      <c r="D11" s="162">
        <f>SUM(McSharry!A29)</f>
        <v>0</v>
      </c>
      <c r="E11" s="162">
        <f>SUM(McSharry!C30)</f>
        <v>16</v>
      </c>
      <c r="F11" s="162">
        <f>SUM(McSharry!C31)</f>
        <v>0</v>
      </c>
      <c r="G11" s="163">
        <f>B11+C11+D11+E11+F11</f>
        <v>48.5</v>
      </c>
      <c r="H11" s="166">
        <f>SUM(McSharry!C33)</f>
        <v>0</v>
      </c>
      <c r="I11" s="166">
        <f>SUM(McSharry!C34)</f>
        <v>0</v>
      </c>
      <c r="K11" s="165">
        <f>SUM(McSharry!I28)</f>
        <v>2.75</v>
      </c>
    </row>
    <row r="12" spans="1:11" ht="18" customHeight="1" x14ac:dyDescent="0.25">
      <c r="A12" s="161" t="s">
        <v>52</v>
      </c>
      <c r="B12" s="162">
        <f>SUM(Parker!C29)</f>
        <v>39</v>
      </c>
      <c r="C12" s="162">
        <f>SUM(Parker!C30)</f>
        <v>0</v>
      </c>
      <c r="D12" s="162">
        <f>SUM(Parker!C31)</f>
        <v>0</v>
      </c>
      <c r="E12" s="162">
        <f>SUM(Parker!C32)</f>
        <v>0</v>
      </c>
      <c r="F12" s="162">
        <f>SUM(Parker!C33)</f>
        <v>0</v>
      </c>
      <c r="G12" s="163">
        <f t="shared" si="0"/>
        <v>39</v>
      </c>
      <c r="H12" s="166">
        <f>SUM(Parker!C35)</f>
        <v>0</v>
      </c>
      <c r="I12" s="166">
        <f>SUM(Parker!C36)</f>
        <v>0</v>
      </c>
      <c r="K12" s="165">
        <f>SUM(Parker!I30)</f>
        <v>13</v>
      </c>
    </row>
    <row r="13" spans="1:11" ht="18" customHeight="1" x14ac:dyDescent="0.25">
      <c r="A13" s="161"/>
      <c r="B13" s="162">
        <f>SUM(','!C30)</f>
        <v>0</v>
      </c>
      <c r="C13" s="162">
        <f>SUM(','!C31)</f>
        <v>0</v>
      </c>
      <c r="D13" s="162">
        <f>SUM(','!C32)</f>
        <v>0</v>
      </c>
      <c r="E13" s="162">
        <f>SUM(','!C33)</f>
        <v>0</v>
      </c>
      <c r="F13" s="162">
        <f>SUM(','!C34)</f>
        <v>0</v>
      </c>
      <c r="G13" s="163">
        <f t="shared" si="0"/>
        <v>0</v>
      </c>
      <c r="H13" s="166">
        <f>SUM(','!C36)</f>
        <v>0</v>
      </c>
      <c r="I13" s="166">
        <f>SUM(','!C37)</f>
        <v>0</v>
      </c>
      <c r="K13" s="165">
        <f>SUM(','!I31)</f>
        <v>0</v>
      </c>
    </row>
    <row r="14" spans="1:11" x14ac:dyDescent="0.25">
      <c r="A14" s="161"/>
      <c r="B14" s="162">
        <f>SUM('.'!C30)</f>
        <v>0</v>
      </c>
      <c r="C14" s="162">
        <f>SUM('.'!C31)</f>
        <v>0</v>
      </c>
      <c r="D14" s="162">
        <f>SUM('.'!C32)</f>
        <v>0</v>
      </c>
      <c r="E14" s="162">
        <f>SUM('.'!C33)</f>
        <v>0</v>
      </c>
      <c r="F14" s="162">
        <f>SUM('.'!C34)</f>
        <v>0</v>
      </c>
      <c r="G14" s="163">
        <f t="shared" si="0"/>
        <v>0</v>
      </c>
      <c r="H14" s="166">
        <f>SUM('.'!C36)</f>
        <v>0</v>
      </c>
      <c r="I14" s="166">
        <f>SUM('.'!C37)</f>
        <v>0</v>
      </c>
      <c r="K14" s="165">
        <f>SUM('.'!I31)</f>
        <v>0</v>
      </c>
    </row>
    <row r="15" spans="1:11" x14ac:dyDescent="0.25">
      <c r="A15" s="161" t="s">
        <v>10</v>
      </c>
      <c r="B15" s="162">
        <f>SUM(Taylor!C34)</f>
        <v>40</v>
      </c>
      <c r="C15" s="162">
        <f>SUM(Taylor!C35)</f>
        <v>1</v>
      </c>
      <c r="D15" s="162">
        <f>SUM(Taylor!C36)</f>
        <v>0</v>
      </c>
      <c r="E15" s="162">
        <f>SUM(Taylor!C37)</f>
        <v>0</v>
      </c>
      <c r="F15" s="162">
        <f>SUM(Taylor!C38)</f>
        <v>0</v>
      </c>
      <c r="G15" s="163">
        <f t="shared" si="0"/>
        <v>41</v>
      </c>
      <c r="H15" s="166">
        <f>SUM(Taylor!C40)</f>
        <v>0</v>
      </c>
      <c r="I15" s="166">
        <f>SUM(Taylor!C41)</f>
        <v>0</v>
      </c>
      <c r="K15" s="165">
        <f>SUM(Taylor!I35)</f>
        <v>8.25</v>
      </c>
    </row>
    <row r="16" spans="1:11" x14ac:dyDescent="0.25">
      <c r="A16" s="161" t="s">
        <v>45</v>
      </c>
      <c r="B16" s="162">
        <f>SUM(G.Ward!C27)</f>
        <v>32</v>
      </c>
      <c r="C16" s="162">
        <f>SUM(G.Ward!C28)</f>
        <v>0</v>
      </c>
      <c r="D16" s="162">
        <f>SUM(G.Ward!C29)</f>
        <v>0</v>
      </c>
      <c r="E16" s="162">
        <f>SUM(G.Ward!C30)</f>
        <v>16</v>
      </c>
      <c r="F16" s="162">
        <f>SUM(T.Winterburn!C32)</f>
        <v>0</v>
      </c>
      <c r="G16" s="163">
        <f t="shared" si="0"/>
        <v>48</v>
      </c>
      <c r="H16" s="166">
        <f>SUM(G.Ward!C33)</f>
        <v>0</v>
      </c>
      <c r="I16" s="166">
        <f>SUM(G.Ward!C34)</f>
        <v>0</v>
      </c>
      <c r="K16" s="165">
        <f>SUM(G.Ward!I28)</f>
        <v>2.5</v>
      </c>
    </row>
    <row r="17" spans="1:11" x14ac:dyDescent="0.25">
      <c r="A17" s="161" t="s">
        <v>47</v>
      </c>
      <c r="B17" s="162">
        <f>SUM(N.Winterburn!C30)</f>
        <v>40</v>
      </c>
      <c r="C17" s="162">
        <f>SUM(N.Winterburn!C31)</f>
        <v>1</v>
      </c>
      <c r="D17" s="162">
        <f>SUM(N.Winterburn!C32)</f>
        <v>0</v>
      </c>
      <c r="E17" s="162">
        <f>SUM(N.Winterburn!C33)</f>
        <v>0</v>
      </c>
      <c r="F17" s="162">
        <f>SUM(N.Winterburn!C34)</f>
        <v>0</v>
      </c>
      <c r="G17" s="163">
        <f t="shared" si="0"/>
        <v>41</v>
      </c>
      <c r="H17" s="166">
        <f>SUM(N.Winterburn!C36)</f>
        <v>0</v>
      </c>
      <c r="I17" s="166">
        <f>SUM(N.Winterburn!C37)</f>
        <v>0</v>
      </c>
      <c r="K17" s="165">
        <f>SUM(N.Winterburn!I31)</f>
        <v>6</v>
      </c>
    </row>
    <row r="18" spans="1:11" x14ac:dyDescent="0.25">
      <c r="A18" s="161" t="s">
        <v>11</v>
      </c>
      <c r="B18" s="162">
        <f>SUM(T.Winterburn!C28)</f>
        <v>40</v>
      </c>
      <c r="C18" s="162">
        <f>SUM(T.Winterburn!C29)</f>
        <v>1</v>
      </c>
      <c r="D18" s="162">
        <f>SUM(T.Winterburn!C30)</f>
        <v>0</v>
      </c>
      <c r="E18" s="162">
        <f>SUM(T.Winterburn!C31)</f>
        <v>0</v>
      </c>
      <c r="F18" s="162">
        <f>SUM(T.Winterburn!C32)</f>
        <v>0</v>
      </c>
      <c r="G18" s="163">
        <f t="shared" si="0"/>
        <v>41</v>
      </c>
      <c r="H18" s="166">
        <f>SUM(T.Winterburn!C34)</f>
        <v>0</v>
      </c>
      <c r="I18" s="166">
        <f>SUM(T.Winterburn!C35)</f>
        <v>0</v>
      </c>
      <c r="K18" s="165">
        <f>SUM(T.Winterburn!I29)</f>
        <v>6.5</v>
      </c>
    </row>
    <row r="19" spans="1:11" x14ac:dyDescent="0.25">
      <c r="A19" s="161" t="s">
        <v>12</v>
      </c>
      <c r="B19" s="162">
        <f>SUM(Wright!C30)</f>
        <v>38.25</v>
      </c>
      <c r="C19" s="162">
        <f>SUM(Wright!C31)</f>
        <v>3.5</v>
      </c>
      <c r="D19" s="162">
        <f>SUM(Wright!C32)</f>
        <v>0</v>
      </c>
      <c r="E19" s="162">
        <f>SUM(Wright!C33)</f>
        <v>0</v>
      </c>
      <c r="F19" s="162">
        <f>SUM(Wright!C34)</f>
        <v>0</v>
      </c>
      <c r="G19" s="163">
        <f t="shared" si="0"/>
        <v>41.75</v>
      </c>
      <c r="H19" s="166">
        <f>SUM(Wright!C36)</f>
        <v>0</v>
      </c>
      <c r="I19" s="166">
        <f>SUM(Wright!C37)</f>
        <v>0</v>
      </c>
      <c r="K19" s="165">
        <f>SUM(Wright!I31)</f>
        <v>35.25</v>
      </c>
    </row>
    <row r="20" spans="1:11" ht="17.25" customHeight="1" x14ac:dyDescent="0.25">
      <c r="A20" s="167" t="s">
        <v>22</v>
      </c>
      <c r="B20" s="168">
        <f>SUM(B6:B19)</f>
        <v>458.25</v>
      </c>
      <c r="C20" s="168">
        <f t="shared" ref="B20:I20" si="1">SUM(C7:C19)</f>
        <v>10</v>
      </c>
      <c r="D20" s="168">
        <f t="shared" si="1"/>
        <v>0</v>
      </c>
      <c r="E20" s="168">
        <f t="shared" si="1"/>
        <v>32</v>
      </c>
      <c r="F20" s="168">
        <f t="shared" si="1"/>
        <v>0</v>
      </c>
      <c r="G20" s="168">
        <f t="shared" si="1"/>
        <v>460.25</v>
      </c>
      <c r="H20" s="169">
        <f t="shared" si="1"/>
        <v>0</v>
      </c>
      <c r="I20" s="169">
        <f t="shared" si="1"/>
        <v>0</v>
      </c>
      <c r="J20" s="156"/>
      <c r="K20" s="168">
        <f>SUM(K6:K19)</f>
        <v>89.5</v>
      </c>
    </row>
    <row r="21" spans="1:11" s="156" customFormat="1" x14ac:dyDescent="0.25">
      <c r="A21" s="154"/>
      <c r="B21" s="154"/>
      <c r="C21" s="154"/>
      <c r="D21" s="154"/>
      <c r="E21" s="154"/>
      <c r="F21" s="154"/>
      <c r="J21" s="154"/>
      <c r="K21" s="154"/>
    </row>
    <row r="23" spans="1:11" x14ac:dyDescent="0.25">
      <c r="A23" s="154" t="s">
        <v>28</v>
      </c>
      <c r="C23" s="170">
        <f>B20+C20+D20</f>
        <v>468.25</v>
      </c>
    </row>
    <row r="24" spans="1:11" x14ac:dyDescent="0.25">
      <c r="A24" s="154" t="s">
        <v>29</v>
      </c>
      <c r="C24" s="170">
        <f>K20</f>
        <v>89.5</v>
      </c>
    </row>
    <row r="25" spans="1:11" x14ac:dyDescent="0.25">
      <c r="A25" s="154" t="s">
        <v>33</v>
      </c>
      <c r="C25" s="171">
        <f>C24/C23</f>
        <v>0.19113721302722905</v>
      </c>
    </row>
    <row r="26" spans="1:11" x14ac:dyDescent="0.25">
      <c r="C26" s="15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M22" sqref="K21:N22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55</v>
      </c>
      <c r="B1" s="76"/>
      <c r="C1" s="76"/>
    </row>
    <row r="2" spans="1:22" s="81" customFormat="1" x14ac:dyDescent="0.25">
      <c r="A2" s="5" t="s">
        <v>81</v>
      </c>
      <c r="B2" s="174"/>
      <c r="C2" s="174"/>
      <c r="D2" s="174"/>
      <c r="E2" s="250" t="s">
        <v>13</v>
      </c>
      <c r="F2" s="250"/>
      <c r="G2" s="248" t="s">
        <v>14</v>
      </c>
      <c r="H2" s="248"/>
      <c r="I2" s="250" t="s">
        <v>15</v>
      </c>
      <c r="J2" s="250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83">
        <v>8</v>
      </c>
      <c r="F3" s="83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3" t="s">
        <v>104</v>
      </c>
      <c r="C4" s="234">
        <v>58</v>
      </c>
      <c r="D4" s="25" t="s">
        <v>72</v>
      </c>
      <c r="E4" s="249">
        <v>4</v>
      </c>
      <c r="F4" s="245"/>
      <c r="G4" s="249"/>
      <c r="H4" s="249"/>
      <c r="I4" s="249"/>
      <c r="J4" s="249"/>
      <c r="K4" s="249"/>
      <c r="L4" s="249"/>
      <c r="M4" s="249"/>
      <c r="N4" s="249"/>
      <c r="O4" s="244"/>
      <c r="P4" s="245"/>
      <c r="Q4" s="246"/>
      <c r="R4" s="247"/>
      <c r="S4" s="85">
        <f>E4+G4+I4+K4+M4+O4+Q4</f>
        <v>4</v>
      </c>
      <c r="T4" s="85">
        <f t="shared" ref="T4:T12" si="0">SUM(S4-U4-V4)</f>
        <v>4</v>
      </c>
      <c r="U4" s="88"/>
      <c r="V4" s="88"/>
    </row>
    <row r="5" spans="1:22" x14ac:dyDescent="0.25">
      <c r="A5" s="173">
        <v>6687</v>
      </c>
      <c r="B5" s="243" t="s">
        <v>105</v>
      </c>
      <c r="C5" s="226">
        <v>24</v>
      </c>
      <c r="D5" s="25" t="s">
        <v>77</v>
      </c>
      <c r="E5" s="244">
        <v>4</v>
      </c>
      <c r="F5" s="245"/>
      <c r="G5" s="249">
        <v>4</v>
      </c>
      <c r="H5" s="249"/>
      <c r="I5" s="249">
        <v>4.5</v>
      </c>
      <c r="J5" s="249"/>
      <c r="K5" s="249"/>
      <c r="L5" s="249"/>
      <c r="M5" s="249"/>
      <c r="N5" s="249"/>
      <c r="O5" s="244"/>
      <c r="P5" s="245"/>
      <c r="Q5" s="246"/>
      <c r="R5" s="247"/>
      <c r="S5" s="85">
        <f>E5+G5+I5+K5+M5+O5+Q5</f>
        <v>12.5</v>
      </c>
      <c r="T5" s="85">
        <f t="shared" si="0"/>
        <v>12.5</v>
      </c>
      <c r="U5" s="88"/>
      <c r="V5" s="88"/>
    </row>
    <row r="6" spans="1:22" x14ac:dyDescent="0.25">
      <c r="A6" s="173">
        <v>6687</v>
      </c>
      <c r="B6" s="243" t="s">
        <v>105</v>
      </c>
      <c r="C6" s="236">
        <v>25</v>
      </c>
      <c r="D6" s="25" t="s">
        <v>77</v>
      </c>
      <c r="E6" s="244"/>
      <c r="F6" s="245"/>
      <c r="G6" s="249">
        <v>4</v>
      </c>
      <c r="H6" s="249"/>
      <c r="I6" s="249">
        <v>3.5</v>
      </c>
      <c r="J6" s="249"/>
      <c r="K6" s="249">
        <v>6.5</v>
      </c>
      <c r="L6" s="249"/>
      <c r="M6" s="249"/>
      <c r="N6" s="249"/>
      <c r="O6" s="244"/>
      <c r="P6" s="245"/>
      <c r="Q6" s="246"/>
      <c r="R6" s="247"/>
      <c r="S6" s="85">
        <f t="shared" ref="S6:S27" si="1">E6+G6+I6+K6+M6+O6+Q6</f>
        <v>14</v>
      </c>
      <c r="T6" s="85">
        <f t="shared" si="0"/>
        <v>14</v>
      </c>
      <c r="U6" s="88"/>
      <c r="V6" s="88"/>
    </row>
    <row r="7" spans="1:22" x14ac:dyDescent="0.25">
      <c r="A7" s="173">
        <v>6633</v>
      </c>
      <c r="B7" s="243" t="s">
        <v>105</v>
      </c>
      <c r="C7" s="239">
        <v>17</v>
      </c>
      <c r="D7" s="25" t="s">
        <v>78</v>
      </c>
      <c r="E7" s="244"/>
      <c r="F7" s="245"/>
      <c r="G7" s="249"/>
      <c r="H7" s="249"/>
      <c r="I7" s="249"/>
      <c r="J7" s="249"/>
      <c r="K7" s="249">
        <v>1</v>
      </c>
      <c r="L7" s="249"/>
      <c r="M7" s="249"/>
      <c r="N7" s="249"/>
      <c r="O7" s="244"/>
      <c r="P7" s="245"/>
      <c r="Q7" s="246"/>
      <c r="R7" s="247"/>
      <c r="S7" s="85">
        <f t="shared" si="1"/>
        <v>1</v>
      </c>
      <c r="T7" s="85">
        <f t="shared" si="0"/>
        <v>1</v>
      </c>
      <c r="U7" s="88"/>
      <c r="V7" s="88"/>
    </row>
    <row r="8" spans="1:22" x14ac:dyDescent="0.25">
      <c r="A8" s="173">
        <v>6687</v>
      </c>
      <c r="B8" s="243" t="s">
        <v>105</v>
      </c>
      <c r="C8" s="242">
        <v>26</v>
      </c>
      <c r="D8" s="25" t="s">
        <v>77</v>
      </c>
      <c r="E8" s="244"/>
      <c r="F8" s="245"/>
      <c r="G8" s="244"/>
      <c r="H8" s="245"/>
      <c r="I8" s="244"/>
      <c r="J8" s="245"/>
      <c r="K8" s="244"/>
      <c r="L8" s="245"/>
      <c r="M8" s="244">
        <v>1</v>
      </c>
      <c r="N8" s="245"/>
      <c r="O8" s="244"/>
      <c r="P8" s="245"/>
      <c r="Q8" s="246"/>
      <c r="R8" s="247"/>
      <c r="S8" s="85">
        <f t="shared" si="1"/>
        <v>1</v>
      </c>
      <c r="T8" s="85">
        <f t="shared" si="0"/>
        <v>1</v>
      </c>
      <c r="U8" s="88"/>
      <c r="V8" s="88"/>
    </row>
    <row r="9" spans="1:22" x14ac:dyDescent="0.25">
      <c r="A9" s="173">
        <v>6687</v>
      </c>
      <c r="B9" s="243" t="s">
        <v>105</v>
      </c>
      <c r="C9" s="242">
        <v>27</v>
      </c>
      <c r="D9" s="25" t="s">
        <v>77</v>
      </c>
      <c r="E9" s="244"/>
      <c r="F9" s="245"/>
      <c r="G9" s="244"/>
      <c r="H9" s="245"/>
      <c r="I9" s="244"/>
      <c r="J9" s="245"/>
      <c r="K9" s="244"/>
      <c r="L9" s="245"/>
      <c r="M9" s="244">
        <v>2</v>
      </c>
      <c r="N9" s="245"/>
      <c r="O9" s="244"/>
      <c r="P9" s="245"/>
      <c r="Q9" s="246"/>
      <c r="R9" s="247"/>
      <c r="S9" s="85">
        <f t="shared" si="1"/>
        <v>2</v>
      </c>
      <c r="T9" s="85">
        <f t="shared" si="0"/>
        <v>2</v>
      </c>
      <c r="U9" s="88"/>
      <c r="V9" s="88"/>
    </row>
    <row r="10" spans="1:22" x14ac:dyDescent="0.25">
      <c r="A10" s="173">
        <v>6687</v>
      </c>
      <c r="B10" s="243" t="s">
        <v>105</v>
      </c>
      <c r="C10" s="242">
        <v>28</v>
      </c>
      <c r="D10" s="25" t="s">
        <v>77</v>
      </c>
      <c r="E10" s="244"/>
      <c r="F10" s="245"/>
      <c r="G10" s="244"/>
      <c r="H10" s="245"/>
      <c r="I10" s="244"/>
      <c r="J10" s="245"/>
      <c r="K10" s="244"/>
      <c r="L10" s="245"/>
      <c r="M10" s="244">
        <v>2</v>
      </c>
      <c r="N10" s="245"/>
      <c r="O10" s="244"/>
      <c r="P10" s="245"/>
      <c r="Q10" s="246"/>
      <c r="R10" s="247"/>
      <c r="S10" s="85">
        <f t="shared" si="1"/>
        <v>2</v>
      </c>
      <c r="T10" s="85">
        <f t="shared" si="0"/>
        <v>2</v>
      </c>
      <c r="U10" s="88"/>
      <c r="V10" s="88"/>
    </row>
    <row r="11" spans="1:22" x14ac:dyDescent="0.25">
      <c r="A11" s="173">
        <v>6687</v>
      </c>
      <c r="B11" s="243" t="s">
        <v>105</v>
      </c>
      <c r="C11" s="242">
        <v>30</v>
      </c>
      <c r="D11" s="25" t="s">
        <v>77</v>
      </c>
      <c r="E11" s="244"/>
      <c r="F11" s="245"/>
      <c r="G11" s="244"/>
      <c r="H11" s="245"/>
      <c r="I11" s="244"/>
      <c r="J11" s="245"/>
      <c r="K11" s="244"/>
      <c r="L11" s="245"/>
      <c r="M11" s="244">
        <v>1</v>
      </c>
      <c r="N11" s="245"/>
      <c r="O11" s="244"/>
      <c r="P11" s="245"/>
      <c r="Q11" s="246"/>
      <c r="R11" s="247"/>
      <c r="S11" s="85">
        <f>E11+G11+I11+K11+M11+O11+Q11</f>
        <v>1</v>
      </c>
      <c r="T11" s="85">
        <f t="shared" si="0"/>
        <v>1</v>
      </c>
      <c r="U11" s="88"/>
      <c r="V11" s="88"/>
    </row>
    <row r="12" spans="1:22" x14ac:dyDescent="0.25">
      <c r="A12" s="173"/>
      <c r="B12" s="223"/>
      <c r="C12" s="223"/>
      <c r="D12" s="25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6"/>
      <c r="R12" s="247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23"/>
      <c r="C13" s="223"/>
      <c r="D13" s="25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6"/>
      <c r="R13" s="247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223"/>
      <c r="C14" s="223"/>
      <c r="D14" s="25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6"/>
      <c r="R14" s="247"/>
      <c r="S14" s="85">
        <f>E14+G14+I14+K14+M14+O14+Q14</f>
        <v>0</v>
      </c>
      <c r="T14" s="85">
        <f>SUM(S14-U14-V14)</f>
        <v>0</v>
      </c>
      <c r="U14" s="88"/>
      <c r="V14" s="88"/>
    </row>
    <row r="15" spans="1:22" x14ac:dyDescent="0.25">
      <c r="A15" s="173"/>
      <c r="B15" s="89"/>
      <c r="C15" s="201"/>
      <c r="D15" s="25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6"/>
      <c r="R15" s="247"/>
      <c r="S15" s="85">
        <f t="shared" ref="S15:S16" si="2">E15+G15+I15+K15+M15+O15+Q15</f>
        <v>0</v>
      </c>
      <c r="T15" s="85">
        <f t="shared" ref="T15:T16" si="3">SUM(S15-U15-V15)</f>
        <v>0</v>
      </c>
      <c r="U15" s="88"/>
      <c r="V15" s="88"/>
    </row>
    <row r="16" spans="1:22" x14ac:dyDescent="0.25">
      <c r="A16" s="173"/>
      <c r="B16" s="89"/>
      <c r="C16" s="201"/>
      <c r="D16" s="25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6"/>
      <c r="R16" s="247"/>
      <c r="S16" s="85">
        <f t="shared" si="2"/>
        <v>0</v>
      </c>
      <c r="T16" s="85">
        <f t="shared" si="3"/>
        <v>0</v>
      </c>
      <c r="U16" s="88"/>
      <c r="V16" s="88"/>
    </row>
    <row r="17" spans="1:22" ht="15.75" customHeight="1" x14ac:dyDescent="0.25">
      <c r="A17" s="173"/>
      <c r="B17" s="31"/>
      <c r="C17" s="173"/>
      <c r="D17" s="25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6"/>
      <c r="R17" s="247"/>
      <c r="S17" s="85">
        <f t="shared" ref="S17:S21" si="4">E17+G17+I17+K17+M17+O17+Q17</f>
        <v>0</v>
      </c>
      <c r="T17" s="85">
        <f t="shared" ref="T17:T21" si="5">SUM(S17-U17-V17)</f>
        <v>0</v>
      </c>
      <c r="U17" s="88"/>
      <c r="V17" s="88"/>
    </row>
    <row r="18" spans="1:22" ht="15.75" customHeight="1" x14ac:dyDescent="0.25">
      <c r="A18" s="173"/>
      <c r="B18" s="31"/>
      <c r="C18" s="173"/>
      <c r="D18" s="25"/>
      <c r="E18" s="244"/>
      <c r="F18" s="245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6"/>
      <c r="R18" s="247"/>
      <c r="S18" s="85">
        <f t="shared" si="4"/>
        <v>0</v>
      </c>
      <c r="T18" s="85">
        <f t="shared" si="5"/>
        <v>0</v>
      </c>
      <c r="U18" s="88"/>
      <c r="V18" s="88"/>
    </row>
    <row r="19" spans="1:22" ht="15.75" customHeight="1" x14ac:dyDescent="0.25">
      <c r="A19" s="173"/>
      <c r="B19" s="173"/>
      <c r="C19" s="30"/>
      <c r="D19" s="25"/>
      <c r="E19" s="244"/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6"/>
      <c r="R19" s="247"/>
      <c r="S19" s="85">
        <f t="shared" si="4"/>
        <v>0</v>
      </c>
      <c r="T19" s="85">
        <f t="shared" si="5"/>
        <v>0</v>
      </c>
      <c r="U19" s="88"/>
      <c r="V19" s="88"/>
    </row>
    <row r="20" spans="1:22" ht="15.75" customHeight="1" x14ac:dyDescent="0.25">
      <c r="A20" s="173"/>
      <c r="B20" s="31">
        <f>SUM(B6:B19)</f>
        <v>0</v>
      </c>
      <c r="C20" s="173"/>
      <c r="D20" s="25"/>
      <c r="E20" s="244"/>
      <c r="F20" s="245"/>
      <c r="G20" s="244"/>
      <c r="H20" s="245"/>
      <c r="I20" s="244"/>
      <c r="J20" s="245"/>
      <c r="K20" s="244"/>
      <c r="L20" s="245"/>
      <c r="M20" s="244"/>
      <c r="N20" s="245"/>
      <c r="O20" s="244"/>
      <c r="P20" s="245"/>
      <c r="Q20" s="246"/>
      <c r="R20" s="247"/>
      <c r="S20" s="85">
        <f t="shared" ref="S20" si="6">E20+G20+I20+K20+M20+O20+Q20</f>
        <v>0</v>
      </c>
      <c r="T20" s="85">
        <f t="shared" ref="T20" si="7">SUM(S20-U20-V20)</f>
        <v>0</v>
      </c>
      <c r="U20" s="88"/>
      <c r="V20" s="88"/>
    </row>
    <row r="21" spans="1:22" ht="15.75" customHeight="1" x14ac:dyDescent="0.25">
      <c r="A21" s="173">
        <v>3600</v>
      </c>
      <c r="B21" s="31" t="s">
        <v>106</v>
      </c>
      <c r="C21" s="173"/>
      <c r="D21" s="14" t="s">
        <v>98</v>
      </c>
      <c r="E21" s="244"/>
      <c r="F21" s="245"/>
      <c r="G21" s="244"/>
      <c r="H21" s="245"/>
      <c r="I21" s="244"/>
      <c r="J21" s="245"/>
      <c r="K21" s="244">
        <v>0.5</v>
      </c>
      <c r="L21" s="245"/>
      <c r="M21" s="244"/>
      <c r="N21" s="245"/>
      <c r="O21" s="244"/>
      <c r="P21" s="245"/>
      <c r="Q21" s="246"/>
      <c r="R21" s="247"/>
      <c r="S21" s="85">
        <f t="shared" si="4"/>
        <v>0.5</v>
      </c>
      <c r="T21" s="85">
        <f t="shared" si="5"/>
        <v>0.5</v>
      </c>
      <c r="U21" s="88"/>
      <c r="V21" s="88"/>
    </row>
    <row r="22" spans="1:22" x14ac:dyDescent="0.25">
      <c r="A22" s="173">
        <v>3600</v>
      </c>
      <c r="B22" s="31" t="s">
        <v>106</v>
      </c>
      <c r="C22" s="173"/>
      <c r="D22" s="25" t="s">
        <v>74</v>
      </c>
      <c r="E22" s="244"/>
      <c r="F22" s="245"/>
      <c r="G22" s="244"/>
      <c r="H22" s="245"/>
      <c r="I22" s="244"/>
      <c r="J22" s="245"/>
      <c r="K22" s="244"/>
      <c r="L22" s="245"/>
      <c r="M22" s="244">
        <v>1.5</v>
      </c>
      <c r="N22" s="245"/>
      <c r="O22" s="244"/>
      <c r="P22" s="245"/>
      <c r="Q22" s="246"/>
      <c r="R22" s="247"/>
      <c r="S22" s="85">
        <f t="shared" ref="S22" si="8">E22+G22+I22+K22+M22+O22+Q22</f>
        <v>1.5</v>
      </c>
      <c r="T22" s="85">
        <f t="shared" ref="T22" si="9">SUM(S22-U22-V22)</f>
        <v>1.5</v>
      </c>
      <c r="U22" s="88"/>
      <c r="V22" s="88"/>
    </row>
    <row r="23" spans="1:22" x14ac:dyDescent="0.25">
      <c r="A23" s="173">
        <v>3600</v>
      </c>
      <c r="B23" s="31" t="s">
        <v>106</v>
      </c>
      <c r="C23" s="173"/>
      <c r="D23" s="25" t="s">
        <v>71</v>
      </c>
      <c r="E23" s="244"/>
      <c r="F23" s="245"/>
      <c r="G23" s="244"/>
      <c r="H23" s="245"/>
      <c r="I23" s="244"/>
      <c r="J23" s="245"/>
      <c r="K23" s="244"/>
      <c r="L23" s="245"/>
      <c r="M23" s="244">
        <v>0.5</v>
      </c>
      <c r="N23" s="245"/>
      <c r="O23" s="244"/>
      <c r="P23" s="245"/>
      <c r="Q23" s="246"/>
      <c r="R23" s="247"/>
      <c r="S23" s="85">
        <f>E23+G23+I23+K23+M23+O23+Q23</f>
        <v>0.5</v>
      </c>
      <c r="T23" s="85">
        <f>SUM(S23-U23-V23)</f>
        <v>0.5</v>
      </c>
      <c r="U23" s="88"/>
      <c r="V23" s="88"/>
    </row>
    <row r="24" spans="1:22" x14ac:dyDescent="0.25">
      <c r="A24" s="139"/>
      <c r="B24" s="179"/>
      <c r="C24" s="179"/>
      <c r="D24" s="25"/>
      <c r="E24" s="244"/>
      <c r="F24" s="245"/>
      <c r="G24" s="244"/>
      <c r="H24" s="245"/>
      <c r="I24" s="244"/>
      <c r="J24" s="245"/>
      <c r="K24" s="244"/>
      <c r="L24" s="245"/>
      <c r="M24" s="244"/>
      <c r="N24" s="245"/>
      <c r="O24" s="244"/>
      <c r="P24" s="245"/>
      <c r="Q24" s="246"/>
      <c r="R24" s="247"/>
      <c r="S24" s="85">
        <f>E24+G24+I24+K24+M24+O24+Q24</f>
        <v>0</v>
      </c>
      <c r="T24" s="85">
        <f>SUM(S24-U24-V24)</f>
        <v>0</v>
      </c>
      <c r="U24" s="88"/>
      <c r="V24" s="88"/>
    </row>
    <row r="25" spans="1:22" x14ac:dyDescent="0.25">
      <c r="A25" s="82" t="s">
        <v>35</v>
      </c>
      <c r="B25" s="82"/>
      <c r="C25" s="82"/>
      <c r="D25" s="82"/>
      <c r="E25" s="244"/>
      <c r="F25" s="245"/>
      <c r="G25" s="244"/>
      <c r="H25" s="245"/>
      <c r="I25" s="244"/>
      <c r="J25" s="245"/>
      <c r="K25" s="244"/>
      <c r="L25" s="245"/>
      <c r="M25" s="244"/>
      <c r="N25" s="245"/>
      <c r="O25" s="244"/>
      <c r="P25" s="245"/>
      <c r="Q25" s="246"/>
      <c r="R25" s="247"/>
      <c r="S25" s="85">
        <f t="shared" si="1"/>
        <v>0</v>
      </c>
      <c r="T25" s="85"/>
      <c r="U25" s="90"/>
      <c r="V25" s="88"/>
    </row>
    <row r="26" spans="1:22" x14ac:dyDescent="0.25">
      <c r="A26" s="82" t="s">
        <v>36</v>
      </c>
      <c r="B26" s="82"/>
      <c r="C26" s="82"/>
      <c r="D26" s="82"/>
      <c r="E26" s="244"/>
      <c r="F26" s="245"/>
      <c r="G26" s="244"/>
      <c r="H26" s="245"/>
      <c r="I26" s="244"/>
      <c r="J26" s="245"/>
      <c r="K26" s="244"/>
      <c r="L26" s="245"/>
      <c r="M26" s="244"/>
      <c r="N26" s="245"/>
      <c r="O26" s="246"/>
      <c r="P26" s="247"/>
      <c r="Q26" s="246"/>
      <c r="R26" s="247"/>
      <c r="S26" s="85">
        <f t="shared" si="1"/>
        <v>0</v>
      </c>
      <c r="T26" s="85"/>
      <c r="U26" s="90"/>
      <c r="V26" s="88"/>
    </row>
    <row r="27" spans="1:22" x14ac:dyDescent="0.25">
      <c r="A27" s="90" t="s">
        <v>6</v>
      </c>
      <c r="B27" s="90"/>
      <c r="C27" s="90"/>
      <c r="D27" s="90"/>
      <c r="E27" s="251">
        <f>SUM(E4:E26)</f>
        <v>8</v>
      </c>
      <c r="F27" s="252"/>
      <c r="G27" s="251">
        <f>SUM(G4:G26)</f>
        <v>8</v>
      </c>
      <c r="H27" s="252"/>
      <c r="I27" s="251">
        <f>SUM(I4:I26)</f>
        <v>8</v>
      </c>
      <c r="J27" s="252"/>
      <c r="K27" s="251">
        <f>SUM(K4:K26)</f>
        <v>8</v>
      </c>
      <c r="L27" s="252"/>
      <c r="M27" s="251">
        <f>SUM(M4:M26)</f>
        <v>8</v>
      </c>
      <c r="N27" s="252"/>
      <c r="O27" s="251">
        <f>SUM(O4:O26)</f>
        <v>0</v>
      </c>
      <c r="P27" s="252"/>
      <c r="Q27" s="251">
        <f>SUM(Q4:Q26)</f>
        <v>0</v>
      </c>
      <c r="R27" s="252"/>
      <c r="S27" s="85">
        <f t="shared" si="1"/>
        <v>40</v>
      </c>
      <c r="T27" s="85"/>
      <c r="U27" s="90"/>
      <c r="V27" s="88"/>
    </row>
    <row r="28" spans="1:22" x14ac:dyDescent="0.25">
      <c r="A28" s="90" t="s">
        <v>2</v>
      </c>
      <c r="B28" s="90"/>
      <c r="C28" s="90"/>
      <c r="D28" s="90"/>
      <c r="E28" s="176"/>
      <c r="F28" s="177">
        <v>8</v>
      </c>
      <c r="G28" s="214"/>
      <c r="H28" s="215">
        <v>8</v>
      </c>
      <c r="I28" s="176"/>
      <c r="J28" s="177">
        <v>8</v>
      </c>
      <c r="K28" s="176"/>
      <c r="L28" s="177">
        <v>8</v>
      </c>
      <c r="M28" s="176"/>
      <c r="N28" s="177">
        <v>8</v>
      </c>
      <c r="O28" s="176"/>
      <c r="P28" s="177"/>
      <c r="Q28" s="176"/>
      <c r="R28" s="177"/>
      <c r="S28" s="85">
        <f>SUM(E28:R28)</f>
        <v>40</v>
      </c>
      <c r="T28" s="85">
        <f>SUM(T4:T27)</f>
        <v>40</v>
      </c>
      <c r="U28" s="88"/>
      <c r="V28" s="88"/>
    </row>
    <row r="29" spans="1:22" x14ac:dyDescent="0.25">
      <c r="A29" s="90" t="s">
        <v>39</v>
      </c>
      <c r="B29" s="90"/>
      <c r="C29" s="90"/>
      <c r="D29" s="90"/>
      <c r="E29" s="91"/>
      <c r="F29" s="91">
        <f>SUM(E27)-F28</f>
        <v>0</v>
      </c>
      <c r="G29" s="91"/>
      <c r="H29" s="91">
        <f>SUM(G27)-H28</f>
        <v>0</v>
      </c>
      <c r="I29" s="91"/>
      <c r="J29" s="91">
        <f>SUM(I27)-J28</f>
        <v>0</v>
      </c>
      <c r="K29" s="91"/>
      <c r="L29" s="91">
        <f>SUM(K27)-L28</f>
        <v>0</v>
      </c>
      <c r="M29" s="91"/>
      <c r="N29" s="91">
        <f>SUM(M27)-N28</f>
        <v>0</v>
      </c>
      <c r="O29" s="91"/>
      <c r="P29" s="91">
        <f>SUM(O27)</f>
        <v>0</v>
      </c>
      <c r="Q29" s="91"/>
      <c r="R29" s="91">
        <f>SUM(Q27)</f>
        <v>0</v>
      </c>
      <c r="S29" s="88">
        <f>SUM(E29:R29)</f>
        <v>0</v>
      </c>
      <c r="T29" s="88"/>
      <c r="U29" s="88">
        <f>SUM(U4:U28)</f>
        <v>0</v>
      </c>
      <c r="V29" s="88">
        <f>SUM(V4:V28)</f>
        <v>0</v>
      </c>
    </row>
    <row r="30" spans="1:22" x14ac:dyDescent="0.25">
      <c r="E30" s="92"/>
      <c r="F30" s="92"/>
      <c r="G30" s="92"/>
      <c r="H30" s="92"/>
    </row>
    <row r="31" spans="1:22" x14ac:dyDescent="0.25">
      <c r="A31" s="75" t="s">
        <v>23</v>
      </c>
      <c r="B31" s="76"/>
    </row>
    <row r="32" spans="1:22" x14ac:dyDescent="0.25">
      <c r="A32" s="77" t="s">
        <v>2</v>
      </c>
      <c r="C32" s="93">
        <f>SUM(T28)</f>
        <v>40</v>
      </c>
      <c r="I32" s="75">
        <v>3600</v>
      </c>
    </row>
    <row r="33" spans="1:9" x14ac:dyDescent="0.25">
      <c r="A33" s="77" t="s">
        <v>24</v>
      </c>
      <c r="C33" s="93">
        <f>U29</f>
        <v>0</v>
      </c>
      <c r="D33" s="94"/>
      <c r="I33" s="95">
        <v>2.5</v>
      </c>
    </row>
    <row r="34" spans="1:9" x14ac:dyDescent="0.25">
      <c r="A34" s="77" t="s">
        <v>25</v>
      </c>
      <c r="C34" s="94">
        <f>V29</f>
        <v>0</v>
      </c>
      <c r="I34" s="92"/>
    </row>
    <row r="35" spans="1:9" x14ac:dyDescent="0.25">
      <c r="A35" s="77" t="s">
        <v>26</v>
      </c>
      <c r="C35" s="94">
        <f>S25</f>
        <v>0</v>
      </c>
      <c r="I35" s="93"/>
    </row>
    <row r="36" spans="1:9" x14ac:dyDescent="0.25">
      <c r="A36" s="77" t="s">
        <v>4</v>
      </c>
      <c r="C36" s="94">
        <f>S26</f>
        <v>0</v>
      </c>
    </row>
    <row r="37" spans="1:9" ht="16.5" thickBot="1" x14ac:dyDescent="0.3">
      <c r="A37" s="78" t="s">
        <v>6</v>
      </c>
      <c r="C37" s="96">
        <f>SUM(C32:C36)</f>
        <v>40</v>
      </c>
      <c r="E37" s="78" t="s">
        <v>40</v>
      </c>
      <c r="F37" s="78"/>
      <c r="G37" s="97">
        <f>S27-C37</f>
        <v>0</v>
      </c>
    </row>
    <row r="38" spans="1:9" ht="16.5" thickTop="1" x14ac:dyDescent="0.25">
      <c r="A38" s="77" t="s">
        <v>27</v>
      </c>
      <c r="C38" s="98">
        <v>0</v>
      </c>
      <c r="D38" s="98"/>
    </row>
    <row r="39" spans="1:9" x14ac:dyDescent="0.25">
      <c r="A39" s="77" t="s">
        <v>34</v>
      </c>
      <c r="C39" s="98">
        <v>0</v>
      </c>
      <c r="D39" s="98"/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56</v>
      </c>
      <c r="B1" s="76"/>
      <c r="C1" s="76"/>
    </row>
    <row r="2" spans="1:22" s="81" customFormat="1" x14ac:dyDescent="0.25">
      <c r="A2" s="5" t="s">
        <v>81</v>
      </c>
      <c r="B2" s="232"/>
      <c r="C2" s="232"/>
      <c r="D2" s="174"/>
      <c r="E2" s="250" t="s">
        <v>13</v>
      </c>
      <c r="F2" s="250"/>
      <c r="G2" s="248" t="s">
        <v>14</v>
      </c>
      <c r="H2" s="248"/>
      <c r="I2" s="250" t="s">
        <v>15</v>
      </c>
      <c r="J2" s="250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83">
        <v>7</v>
      </c>
      <c r="F3" s="83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3" t="s">
        <v>104</v>
      </c>
      <c r="C4" s="234">
        <v>58</v>
      </c>
      <c r="D4" s="25" t="s">
        <v>72</v>
      </c>
      <c r="E4" s="244">
        <v>7</v>
      </c>
      <c r="F4" s="245"/>
      <c r="G4" s="244">
        <v>0.5</v>
      </c>
      <c r="H4" s="245"/>
      <c r="I4" s="244"/>
      <c r="J4" s="245"/>
      <c r="K4" s="244"/>
      <c r="L4" s="245"/>
      <c r="M4" s="244"/>
      <c r="N4" s="245"/>
      <c r="O4" s="244"/>
      <c r="P4" s="245"/>
      <c r="Q4" s="246"/>
      <c r="R4" s="247"/>
      <c r="S4" s="85">
        <f>E4+G4+I4+K4+M4+O4+Q4</f>
        <v>7.5</v>
      </c>
      <c r="T4" s="85">
        <f t="shared" ref="T4:T12" si="0">SUM(S4-U4-V4)</f>
        <v>6.5</v>
      </c>
      <c r="U4" s="88">
        <v>1</v>
      </c>
      <c r="V4" s="88"/>
    </row>
    <row r="5" spans="1:22" x14ac:dyDescent="0.25">
      <c r="A5" s="173">
        <v>6721</v>
      </c>
      <c r="B5" s="243" t="s">
        <v>104</v>
      </c>
      <c r="C5" s="234">
        <v>44</v>
      </c>
      <c r="D5" s="25" t="s">
        <v>82</v>
      </c>
      <c r="E5" s="244">
        <v>1</v>
      </c>
      <c r="F5" s="245"/>
      <c r="G5" s="244"/>
      <c r="H5" s="245"/>
      <c r="I5" s="244"/>
      <c r="J5" s="245"/>
      <c r="K5" s="244"/>
      <c r="L5" s="245"/>
      <c r="M5" s="244"/>
      <c r="N5" s="245"/>
      <c r="O5" s="244"/>
      <c r="P5" s="245"/>
      <c r="Q5" s="246"/>
      <c r="R5" s="247"/>
      <c r="S5" s="85">
        <f t="shared" ref="S5:S22" si="1">E5+G5+I5+K5+M5+O5+Q5</f>
        <v>1</v>
      </c>
      <c r="T5" s="85">
        <f t="shared" si="0"/>
        <v>1</v>
      </c>
      <c r="U5" s="88"/>
      <c r="V5" s="88"/>
    </row>
    <row r="6" spans="1:22" x14ac:dyDescent="0.25">
      <c r="A6" s="173">
        <v>6633</v>
      </c>
      <c r="B6" s="243" t="s">
        <v>107</v>
      </c>
      <c r="C6" s="236">
        <v>24</v>
      </c>
      <c r="D6" s="25" t="s">
        <v>90</v>
      </c>
      <c r="E6" s="244"/>
      <c r="F6" s="245"/>
      <c r="G6" s="244">
        <v>7</v>
      </c>
      <c r="H6" s="245"/>
      <c r="I6" s="244">
        <v>8</v>
      </c>
      <c r="J6" s="245"/>
      <c r="K6" s="244">
        <v>7.5</v>
      </c>
      <c r="L6" s="245"/>
      <c r="M6" s="244">
        <v>8</v>
      </c>
      <c r="N6" s="245"/>
      <c r="O6" s="244"/>
      <c r="P6" s="245"/>
      <c r="Q6" s="246"/>
      <c r="R6" s="247"/>
      <c r="S6" s="85">
        <f t="shared" si="1"/>
        <v>30.5</v>
      </c>
      <c r="T6" s="85">
        <f t="shared" si="0"/>
        <v>30.5</v>
      </c>
      <c r="U6" s="88"/>
      <c r="V6" s="88"/>
    </row>
    <row r="7" spans="1:22" x14ac:dyDescent="0.25">
      <c r="A7" s="173">
        <v>6761</v>
      </c>
      <c r="B7" s="243" t="s">
        <v>108</v>
      </c>
      <c r="C7" s="230">
        <v>5</v>
      </c>
      <c r="D7" s="25" t="s">
        <v>86</v>
      </c>
      <c r="E7" s="244"/>
      <c r="F7" s="245"/>
      <c r="G7" s="244">
        <v>0.5</v>
      </c>
      <c r="H7" s="245"/>
      <c r="I7" s="244"/>
      <c r="J7" s="245"/>
      <c r="K7" s="244"/>
      <c r="L7" s="245"/>
      <c r="M7" s="244"/>
      <c r="N7" s="245"/>
      <c r="O7" s="244"/>
      <c r="P7" s="245"/>
      <c r="Q7" s="246"/>
      <c r="R7" s="247"/>
      <c r="S7" s="85">
        <f t="shared" si="1"/>
        <v>0.5</v>
      </c>
      <c r="T7" s="85">
        <f t="shared" si="0"/>
        <v>0.5</v>
      </c>
      <c r="U7" s="88"/>
      <c r="V7" s="88"/>
    </row>
    <row r="8" spans="1:22" x14ac:dyDescent="0.25">
      <c r="A8" s="173"/>
      <c r="B8" s="230"/>
      <c r="C8" s="230"/>
      <c r="D8" s="25"/>
      <c r="E8" s="244"/>
      <c r="F8" s="245"/>
      <c r="G8" s="244"/>
      <c r="H8" s="245"/>
      <c r="I8" s="244"/>
      <c r="J8" s="245"/>
      <c r="K8" s="244"/>
      <c r="L8" s="245"/>
      <c r="M8" s="244"/>
      <c r="N8" s="245"/>
      <c r="O8" s="244"/>
      <c r="P8" s="245"/>
      <c r="Q8" s="246"/>
      <c r="R8" s="247"/>
      <c r="S8" s="85">
        <f t="shared" si="1"/>
        <v>0</v>
      </c>
      <c r="T8" s="85">
        <f t="shared" si="0"/>
        <v>0</v>
      </c>
      <c r="U8" s="88"/>
      <c r="V8" s="88"/>
    </row>
    <row r="9" spans="1:22" x14ac:dyDescent="0.25">
      <c r="A9" s="173"/>
      <c r="B9" s="31"/>
      <c r="C9" s="222"/>
      <c r="D9" s="25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44"/>
      <c r="P9" s="245"/>
      <c r="Q9" s="246"/>
      <c r="R9" s="247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3"/>
      <c r="B10" s="224"/>
      <c r="C10" s="224"/>
      <c r="D10" s="25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44"/>
      <c r="P10" s="245"/>
      <c r="Q10" s="246"/>
      <c r="R10" s="247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224"/>
      <c r="C11" s="224"/>
      <c r="D11" s="25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6"/>
      <c r="R11" s="247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04"/>
      <c r="C12" s="204"/>
      <c r="D12" s="25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6"/>
      <c r="R12" s="247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89"/>
      <c r="C13" s="175"/>
      <c r="D13" s="25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6"/>
      <c r="R13" s="247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5"/>
      <c r="B14" s="89"/>
      <c r="C14" s="175"/>
      <c r="D14" s="25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6"/>
      <c r="R14" s="247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5"/>
      <c r="B15" s="89"/>
      <c r="C15" s="175"/>
      <c r="D15" s="87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6"/>
      <c r="R15" s="247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25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6"/>
      <c r="R16" s="247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5">
        <v>3600</v>
      </c>
      <c r="B17" s="31" t="s">
        <v>106</v>
      </c>
      <c r="C17" s="175"/>
      <c r="D17" s="25" t="s">
        <v>99</v>
      </c>
      <c r="E17" s="244"/>
      <c r="F17" s="245"/>
      <c r="G17" s="244"/>
      <c r="H17" s="245"/>
      <c r="I17" s="244"/>
      <c r="J17" s="245"/>
      <c r="K17" s="244">
        <v>0.5</v>
      </c>
      <c r="L17" s="245"/>
      <c r="M17" s="244"/>
      <c r="N17" s="245"/>
      <c r="O17" s="244"/>
      <c r="P17" s="245"/>
      <c r="Q17" s="246"/>
      <c r="R17" s="247"/>
      <c r="S17" s="85">
        <f t="shared" si="2"/>
        <v>0.5</v>
      </c>
      <c r="T17" s="85">
        <f t="shared" si="3"/>
        <v>0.5</v>
      </c>
      <c r="U17" s="88"/>
      <c r="V17" s="88"/>
    </row>
    <row r="18" spans="1:22" x14ac:dyDescent="0.25">
      <c r="A18" s="175">
        <v>3600</v>
      </c>
      <c r="B18" s="31" t="s">
        <v>106</v>
      </c>
      <c r="C18" s="175"/>
      <c r="D18" s="25" t="s">
        <v>69</v>
      </c>
      <c r="E18" s="244">
        <v>1</v>
      </c>
      <c r="F18" s="245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6"/>
      <c r="R18" s="247"/>
      <c r="S18" s="85">
        <f>E18+G18+I18+K18+M18+O18+Q18</f>
        <v>1</v>
      </c>
      <c r="T18" s="85">
        <f>SUM(S18-U18-V18)</f>
        <v>1</v>
      </c>
      <c r="U18" s="88"/>
      <c r="V18" s="88"/>
    </row>
    <row r="19" spans="1:22" x14ac:dyDescent="0.25">
      <c r="A19" s="173"/>
      <c r="B19" s="31"/>
      <c r="C19" s="173"/>
      <c r="D19" s="25"/>
      <c r="E19" s="244"/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6"/>
      <c r="R19" s="247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35</v>
      </c>
      <c r="B20" s="82">
        <f>SUM(B6:B19)</f>
        <v>0</v>
      </c>
      <c r="C20" s="82"/>
      <c r="D20" s="82"/>
      <c r="E20" s="244"/>
      <c r="F20" s="245"/>
      <c r="G20" s="244"/>
      <c r="H20" s="245"/>
      <c r="I20" s="244"/>
      <c r="J20" s="245"/>
      <c r="K20" s="244"/>
      <c r="L20" s="245"/>
      <c r="M20" s="244"/>
      <c r="N20" s="245"/>
      <c r="O20" s="244"/>
      <c r="P20" s="245"/>
      <c r="Q20" s="246"/>
      <c r="R20" s="247"/>
      <c r="S20" s="85">
        <f t="shared" si="1"/>
        <v>0</v>
      </c>
      <c r="T20" s="85"/>
      <c r="U20" s="90"/>
      <c r="V20" s="88"/>
    </row>
    <row r="21" spans="1:22" x14ac:dyDescent="0.25">
      <c r="A21" s="82" t="s">
        <v>36</v>
      </c>
      <c r="B21" s="82"/>
      <c r="C21" s="82"/>
      <c r="D21" s="82"/>
      <c r="E21" s="244"/>
      <c r="F21" s="245"/>
      <c r="G21" s="244"/>
      <c r="H21" s="245"/>
      <c r="I21" s="244"/>
      <c r="J21" s="245"/>
      <c r="K21" s="244"/>
      <c r="L21" s="245"/>
      <c r="M21" s="244"/>
      <c r="N21" s="245"/>
      <c r="O21" s="246"/>
      <c r="P21" s="247"/>
      <c r="Q21" s="246"/>
      <c r="R21" s="247"/>
      <c r="S21" s="85">
        <f t="shared" si="1"/>
        <v>0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51">
        <f>SUM(E4:E21)</f>
        <v>9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85">
        <f t="shared" si="1"/>
        <v>41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40</v>
      </c>
      <c r="U23" s="88"/>
      <c r="V23" s="88"/>
    </row>
    <row r="24" spans="1:22" x14ac:dyDescent="0.25">
      <c r="A24" s="90" t="s">
        <v>39</v>
      </c>
      <c r="B24" s="90"/>
      <c r="C24" s="90"/>
      <c r="D24" s="90"/>
      <c r="E24" s="91"/>
      <c r="F24" s="91">
        <f>SUM(E22)-F23</f>
        <v>1</v>
      </c>
      <c r="G24" s="91"/>
      <c r="H24" s="91">
        <f>SUM(G22)-H23</f>
        <v>0</v>
      </c>
      <c r="I24" s="91"/>
      <c r="J24" s="91">
        <f>SUM(I22)-J23</f>
        <v>0</v>
      </c>
      <c r="K24" s="91"/>
      <c r="L24" s="91">
        <f>SUM(K22)-L23</f>
        <v>0</v>
      </c>
      <c r="M24" s="91"/>
      <c r="N24" s="91">
        <f>SUM(M22)-N23</f>
        <v>0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1</v>
      </c>
      <c r="T24" s="88"/>
      <c r="U24" s="88">
        <f>SUM(U4:U23)</f>
        <v>1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23</v>
      </c>
      <c r="B26" s="76"/>
    </row>
    <row r="27" spans="1:22" x14ac:dyDescent="0.25">
      <c r="A27" s="77" t="s">
        <v>2</v>
      </c>
      <c r="C27" s="93">
        <f>SUM(T23)</f>
        <v>40</v>
      </c>
      <c r="I27" s="75">
        <v>3600</v>
      </c>
    </row>
    <row r="28" spans="1:22" x14ac:dyDescent="0.25">
      <c r="A28" s="77" t="s">
        <v>24</v>
      </c>
      <c r="C28" s="93">
        <f>U24</f>
        <v>1</v>
      </c>
      <c r="D28" s="94"/>
      <c r="I28" s="95">
        <v>1.5</v>
      </c>
    </row>
    <row r="29" spans="1:22" x14ac:dyDescent="0.25">
      <c r="A29" s="77" t="s">
        <v>25</v>
      </c>
      <c r="C29" s="94">
        <f>V24</f>
        <v>0</v>
      </c>
      <c r="I29" s="92"/>
    </row>
    <row r="30" spans="1:22" x14ac:dyDescent="0.25">
      <c r="A30" s="77" t="s">
        <v>26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0</v>
      </c>
    </row>
    <row r="32" spans="1:22" ht="16.5" thickBot="1" x14ac:dyDescent="0.3">
      <c r="A32" s="78" t="s">
        <v>6</v>
      </c>
      <c r="C32" s="96">
        <f>SUM(C27:C31)</f>
        <v>41</v>
      </c>
      <c r="E32" s="78" t="s">
        <v>40</v>
      </c>
      <c r="F32" s="78"/>
      <c r="G32" s="97">
        <f>S22-C32</f>
        <v>0</v>
      </c>
    </row>
    <row r="33" spans="1:4" ht="16.5" thickTop="1" x14ac:dyDescent="0.25">
      <c r="A33" s="77" t="s">
        <v>27</v>
      </c>
      <c r="C33" s="98">
        <v>0</v>
      </c>
      <c r="D33" s="98"/>
    </row>
    <row r="34" spans="1:4" x14ac:dyDescent="0.25">
      <c r="A34" s="77" t="s">
        <v>34</v>
      </c>
      <c r="C34" s="98">
        <v>0</v>
      </c>
      <c r="D34" s="9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90" zoomScaleNormal="90" workbookViewId="0">
      <selection activeCell="E18" sqref="E18:L1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81</v>
      </c>
      <c r="B2" s="232"/>
      <c r="C2" s="232"/>
      <c r="D2" s="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>
        <v>7</v>
      </c>
      <c r="F3" s="108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3">
        <v>6686</v>
      </c>
      <c r="B4" s="243" t="s">
        <v>109</v>
      </c>
      <c r="C4" s="217">
        <v>11</v>
      </c>
      <c r="D4" s="25" t="s">
        <v>83</v>
      </c>
      <c r="E4" s="253">
        <v>6</v>
      </c>
      <c r="F4" s="253"/>
      <c r="G4" s="253"/>
      <c r="H4" s="253"/>
      <c r="I4" s="253"/>
      <c r="J4" s="253"/>
      <c r="K4" s="253"/>
      <c r="L4" s="253"/>
      <c r="M4" s="253"/>
      <c r="N4" s="253"/>
      <c r="O4" s="254"/>
      <c r="P4" s="255"/>
      <c r="Q4" s="256"/>
      <c r="R4" s="257"/>
      <c r="S4" s="12">
        <f>E4+G4+I4+K4+M4+O4+Q4</f>
        <v>6</v>
      </c>
      <c r="T4" s="12">
        <f t="shared" ref="T4:T15" si="0">SUM(S4-U4-V4)</f>
        <v>6</v>
      </c>
      <c r="U4" s="15"/>
      <c r="V4" s="15"/>
    </row>
    <row r="5" spans="1:22" x14ac:dyDescent="0.25">
      <c r="A5" s="173">
        <v>6761</v>
      </c>
      <c r="B5" s="243" t="s">
        <v>108</v>
      </c>
      <c r="C5" s="217">
        <v>8</v>
      </c>
      <c r="D5" s="25" t="s">
        <v>84</v>
      </c>
      <c r="E5" s="253">
        <v>1.5</v>
      </c>
      <c r="F5" s="253"/>
      <c r="G5" s="253">
        <v>0.5</v>
      </c>
      <c r="H5" s="253"/>
      <c r="I5" s="253"/>
      <c r="J5" s="253"/>
      <c r="K5" s="253"/>
      <c r="L5" s="253"/>
      <c r="M5" s="253"/>
      <c r="N5" s="253"/>
      <c r="O5" s="254"/>
      <c r="P5" s="255"/>
      <c r="Q5" s="256"/>
      <c r="R5" s="257"/>
      <c r="S5" s="12">
        <f t="shared" ref="S5:S23" si="1">E5+G5+I5+K5+M5+O5+Q5</f>
        <v>2</v>
      </c>
      <c r="T5" s="12">
        <f t="shared" si="0"/>
        <v>2</v>
      </c>
      <c r="U5" s="15"/>
      <c r="V5" s="15"/>
    </row>
    <row r="6" spans="1:22" x14ac:dyDescent="0.25">
      <c r="A6" s="173">
        <v>6598</v>
      </c>
      <c r="B6" s="243" t="s">
        <v>110</v>
      </c>
      <c r="C6" s="236">
        <v>100</v>
      </c>
      <c r="D6" s="25" t="s">
        <v>88</v>
      </c>
      <c r="E6" s="253"/>
      <c r="F6" s="253"/>
      <c r="G6" s="253">
        <v>0.75</v>
      </c>
      <c r="H6" s="253"/>
      <c r="I6" s="253"/>
      <c r="J6" s="253"/>
      <c r="K6" s="253"/>
      <c r="L6" s="253"/>
      <c r="M6" s="253"/>
      <c r="N6" s="253"/>
      <c r="O6" s="254"/>
      <c r="P6" s="255"/>
      <c r="Q6" s="256"/>
      <c r="R6" s="257"/>
      <c r="S6" s="12">
        <f t="shared" si="1"/>
        <v>0.75</v>
      </c>
      <c r="T6" s="12">
        <f t="shared" si="0"/>
        <v>0.75</v>
      </c>
      <c r="U6" s="15"/>
      <c r="V6" s="15"/>
    </row>
    <row r="7" spans="1:22" x14ac:dyDescent="0.25">
      <c r="A7" s="173">
        <v>6761</v>
      </c>
      <c r="B7" s="243" t="s">
        <v>108</v>
      </c>
      <c r="C7" s="236">
        <v>3</v>
      </c>
      <c r="D7" s="25" t="s">
        <v>91</v>
      </c>
      <c r="E7" s="253"/>
      <c r="F7" s="253"/>
      <c r="G7" s="253">
        <v>0.75</v>
      </c>
      <c r="H7" s="253"/>
      <c r="I7" s="253">
        <v>0.25</v>
      </c>
      <c r="J7" s="253"/>
      <c r="K7" s="253"/>
      <c r="L7" s="253"/>
      <c r="M7" s="253"/>
      <c r="N7" s="253"/>
      <c r="O7" s="254"/>
      <c r="P7" s="255"/>
      <c r="Q7" s="256"/>
      <c r="R7" s="257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73">
        <v>6761</v>
      </c>
      <c r="B8" s="243" t="s">
        <v>108</v>
      </c>
      <c r="C8" s="236">
        <v>6</v>
      </c>
      <c r="D8" s="25" t="s">
        <v>93</v>
      </c>
      <c r="E8" s="253"/>
      <c r="F8" s="253"/>
      <c r="G8" s="253">
        <v>0.25</v>
      </c>
      <c r="H8" s="253"/>
      <c r="I8" s="253">
        <v>1.25</v>
      </c>
      <c r="J8" s="253"/>
      <c r="K8" s="253"/>
      <c r="L8" s="253"/>
      <c r="M8" s="253"/>
      <c r="N8" s="253"/>
      <c r="O8" s="254"/>
      <c r="P8" s="255"/>
      <c r="Q8" s="256"/>
      <c r="R8" s="257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173">
        <v>6633</v>
      </c>
      <c r="B9" s="243" t="s">
        <v>107</v>
      </c>
      <c r="C9" s="237">
        <v>23</v>
      </c>
      <c r="D9" s="25" t="s">
        <v>89</v>
      </c>
      <c r="E9" s="253"/>
      <c r="F9" s="253"/>
      <c r="G9" s="253"/>
      <c r="H9" s="253"/>
      <c r="I9" s="253">
        <v>1.75</v>
      </c>
      <c r="J9" s="253"/>
      <c r="K9" s="253"/>
      <c r="L9" s="253"/>
      <c r="M9" s="253"/>
      <c r="N9" s="253"/>
      <c r="O9" s="254"/>
      <c r="P9" s="255"/>
      <c r="Q9" s="256"/>
      <c r="R9" s="257"/>
      <c r="S9" s="12">
        <f t="shared" si="1"/>
        <v>1.75</v>
      </c>
      <c r="T9" s="12">
        <f t="shared" si="0"/>
        <v>1.75</v>
      </c>
      <c r="U9" s="15"/>
      <c r="V9" s="15"/>
    </row>
    <row r="10" spans="1:22" x14ac:dyDescent="0.25">
      <c r="A10" s="173">
        <v>6761</v>
      </c>
      <c r="B10" s="243" t="s">
        <v>108</v>
      </c>
      <c r="C10" s="229">
        <v>4</v>
      </c>
      <c r="D10" s="25" t="s">
        <v>96</v>
      </c>
      <c r="E10" s="253"/>
      <c r="F10" s="253"/>
      <c r="G10" s="253"/>
      <c r="H10" s="253"/>
      <c r="I10" s="253">
        <v>0.75</v>
      </c>
      <c r="J10" s="253"/>
      <c r="K10" s="253"/>
      <c r="L10" s="253"/>
      <c r="M10" s="253"/>
      <c r="N10" s="253"/>
      <c r="O10" s="254"/>
      <c r="P10" s="255"/>
      <c r="Q10" s="256"/>
      <c r="R10" s="257"/>
      <c r="S10" s="12">
        <f t="shared" si="1"/>
        <v>0.75</v>
      </c>
      <c r="T10" s="12">
        <f t="shared" si="0"/>
        <v>0.75</v>
      </c>
      <c r="U10" s="15"/>
      <c r="V10" s="15"/>
    </row>
    <row r="11" spans="1:22" x14ac:dyDescent="0.25">
      <c r="A11" s="173">
        <v>6687</v>
      </c>
      <c r="B11" s="243" t="s">
        <v>105</v>
      </c>
      <c r="C11" s="237">
        <v>29</v>
      </c>
      <c r="D11" s="25" t="s">
        <v>77</v>
      </c>
      <c r="E11" s="253"/>
      <c r="F11" s="253"/>
      <c r="G11" s="253"/>
      <c r="H11" s="253"/>
      <c r="I11" s="253">
        <v>2</v>
      </c>
      <c r="J11" s="253"/>
      <c r="K11" s="253">
        <v>3.5</v>
      </c>
      <c r="L11" s="253"/>
      <c r="M11" s="253">
        <v>5.25</v>
      </c>
      <c r="N11" s="253"/>
      <c r="O11" s="254"/>
      <c r="P11" s="255"/>
      <c r="Q11" s="256"/>
      <c r="R11" s="257"/>
      <c r="S11" s="12">
        <f t="shared" si="1"/>
        <v>10.75</v>
      </c>
      <c r="T11" s="12">
        <f t="shared" si="0"/>
        <v>10.75</v>
      </c>
      <c r="U11" s="15"/>
      <c r="V11" s="15"/>
    </row>
    <row r="12" spans="1:22" x14ac:dyDescent="0.25">
      <c r="A12" s="173">
        <v>6687</v>
      </c>
      <c r="B12" s="243" t="s">
        <v>105</v>
      </c>
      <c r="C12" s="237">
        <v>31</v>
      </c>
      <c r="D12" s="25" t="s">
        <v>77</v>
      </c>
      <c r="E12" s="253"/>
      <c r="F12" s="253"/>
      <c r="G12" s="253"/>
      <c r="H12" s="253"/>
      <c r="I12" s="253">
        <v>2</v>
      </c>
      <c r="J12" s="253"/>
      <c r="K12" s="253">
        <v>3.5</v>
      </c>
      <c r="L12" s="253"/>
      <c r="M12" s="253"/>
      <c r="N12" s="253"/>
      <c r="O12" s="254"/>
      <c r="P12" s="255"/>
      <c r="Q12" s="256"/>
      <c r="R12" s="257"/>
      <c r="S12" s="12">
        <f t="shared" si="1"/>
        <v>5.5</v>
      </c>
      <c r="T12" s="12">
        <f t="shared" si="0"/>
        <v>5.5</v>
      </c>
      <c r="U12" s="15"/>
      <c r="V12" s="15"/>
    </row>
    <row r="13" spans="1:22" x14ac:dyDescent="0.25">
      <c r="A13" s="173">
        <v>6721</v>
      </c>
      <c r="B13" s="243" t="s">
        <v>104</v>
      </c>
      <c r="C13" s="241">
        <v>44</v>
      </c>
      <c r="D13" s="25" t="s">
        <v>101</v>
      </c>
      <c r="E13" s="253">
        <v>1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>E13+G13+I13+K13+M13+O13+Q13</f>
        <v>1</v>
      </c>
      <c r="T13" s="12">
        <f>SUM(S13-U13-V13)</f>
        <v>0</v>
      </c>
      <c r="U13" s="15">
        <v>1</v>
      </c>
      <c r="V13" s="15"/>
    </row>
    <row r="14" spans="1:22" x14ac:dyDescent="0.25">
      <c r="A14" s="173">
        <v>6761</v>
      </c>
      <c r="B14" s="243" t="s">
        <v>108</v>
      </c>
      <c r="C14" s="242">
        <v>7</v>
      </c>
      <c r="D14" s="25" t="s">
        <v>84</v>
      </c>
      <c r="E14" s="253"/>
      <c r="F14" s="253"/>
      <c r="G14" s="253"/>
      <c r="H14" s="253"/>
      <c r="I14" s="253"/>
      <c r="J14" s="253"/>
      <c r="K14" s="253"/>
      <c r="L14" s="253"/>
      <c r="M14" s="253">
        <v>2.75</v>
      </c>
      <c r="N14" s="253"/>
      <c r="O14" s="254"/>
      <c r="P14" s="255"/>
      <c r="Q14" s="256"/>
      <c r="R14" s="257"/>
      <c r="S14" s="12">
        <f t="shared" si="1"/>
        <v>2.75</v>
      </c>
      <c r="T14" s="12">
        <f t="shared" si="0"/>
        <v>2.75</v>
      </c>
      <c r="U14" s="15"/>
      <c r="V14" s="15"/>
    </row>
    <row r="15" spans="1:22" x14ac:dyDescent="0.25">
      <c r="A15" s="173"/>
      <c r="B15" s="31"/>
      <c r="C15" s="50"/>
      <c r="D15" s="25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31"/>
      <c r="C16" s="50"/>
      <c r="D16" s="25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  <c r="P16" s="255"/>
      <c r="Q16" s="256"/>
      <c r="R16" s="257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73"/>
      <c r="B17" s="31"/>
      <c r="C17" s="173"/>
      <c r="D17" s="25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  <c r="P17" s="255"/>
      <c r="Q17" s="256"/>
      <c r="R17" s="257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73">
        <v>3600</v>
      </c>
      <c r="B18" s="49" t="s">
        <v>106</v>
      </c>
      <c r="C18" s="49"/>
      <c r="D18" s="25" t="s">
        <v>102</v>
      </c>
      <c r="E18" s="253"/>
      <c r="F18" s="253"/>
      <c r="G18" s="253">
        <v>0.75</v>
      </c>
      <c r="H18" s="253"/>
      <c r="I18" s="253"/>
      <c r="J18" s="253"/>
      <c r="K18" s="253"/>
      <c r="L18" s="253"/>
      <c r="M18" s="253"/>
      <c r="N18" s="253"/>
      <c r="O18" s="254"/>
      <c r="P18" s="255"/>
      <c r="Q18" s="256"/>
      <c r="R18" s="257"/>
      <c r="S18" s="12">
        <f t="shared" si="2"/>
        <v>0.75</v>
      </c>
      <c r="T18" s="12">
        <f t="shared" si="3"/>
        <v>0.75</v>
      </c>
      <c r="U18" s="15"/>
      <c r="V18" s="15"/>
    </row>
    <row r="19" spans="1:22" ht="15" customHeight="1" x14ac:dyDescent="0.25">
      <c r="A19" s="173">
        <v>3600</v>
      </c>
      <c r="B19" s="173" t="s">
        <v>106</v>
      </c>
      <c r="C19" s="173"/>
      <c r="D19" s="25" t="s">
        <v>85</v>
      </c>
      <c r="E19" s="253">
        <v>0.5</v>
      </c>
      <c r="F19" s="253"/>
      <c r="G19" s="253">
        <v>5</v>
      </c>
      <c r="H19" s="253"/>
      <c r="I19" s="253"/>
      <c r="J19" s="253"/>
      <c r="K19" s="253">
        <v>1</v>
      </c>
      <c r="L19" s="253"/>
      <c r="M19" s="253"/>
      <c r="N19" s="253"/>
      <c r="O19" s="254"/>
      <c r="P19" s="255"/>
      <c r="Q19" s="256"/>
      <c r="R19" s="257"/>
      <c r="S19" s="12">
        <f>E19+G19+I19+K19+M19+O19+Q19</f>
        <v>6.5</v>
      </c>
      <c r="T19" s="12">
        <f>SUM(S19-U19-V19)</f>
        <v>6.5</v>
      </c>
      <c r="U19" s="15"/>
      <c r="V19" s="15"/>
    </row>
    <row r="20" spans="1:22" ht="15" customHeight="1" x14ac:dyDescent="0.25">
      <c r="A20" s="173"/>
      <c r="B20" s="31">
        <f>SUM(B6:B19)</f>
        <v>0</v>
      </c>
      <c r="C20" s="206"/>
      <c r="D20" s="25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4"/>
      <c r="P20" s="255"/>
      <c r="Q20" s="256"/>
      <c r="R20" s="257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1"/>
        <v>0</v>
      </c>
      <c r="T21" s="12"/>
      <c r="U21" s="16"/>
      <c r="V21" s="15"/>
    </row>
    <row r="22" spans="1:22" x14ac:dyDescent="0.25">
      <c r="A22" s="10" t="s">
        <v>36</v>
      </c>
      <c r="B22" s="10"/>
      <c r="C22" s="10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6"/>
      <c r="P22" s="257"/>
      <c r="Q22" s="256"/>
      <c r="R22" s="257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58">
        <f>SUM(E4:E22)</f>
        <v>9</v>
      </c>
      <c r="F23" s="259"/>
      <c r="G23" s="258">
        <f>SUM(G4:G22)</f>
        <v>8</v>
      </c>
      <c r="H23" s="259"/>
      <c r="I23" s="258">
        <f>SUM(I4:I22)</f>
        <v>8</v>
      </c>
      <c r="J23" s="259"/>
      <c r="K23" s="258">
        <f>SUM(K4:K22)</f>
        <v>8</v>
      </c>
      <c r="L23" s="259"/>
      <c r="M23" s="258">
        <f>SUM(M4:M22)</f>
        <v>8</v>
      </c>
      <c r="N23" s="259"/>
      <c r="O23" s="258">
        <f>SUM(O4:O22)</f>
        <v>0</v>
      </c>
      <c r="P23" s="259"/>
      <c r="Q23" s="258">
        <f>SUM(Q4:Q22)</f>
        <v>0</v>
      </c>
      <c r="R23" s="259"/>
      <c r="S23" s="12">
        <f t="shared" si="1"/>
        <v>41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1</v>
      </c>
      <c r="T25" s="15"/>
      <c r="U25" s="15">
        <f>SUM(U4:U24)</f>
        <v>1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</v>
      </c>
      <c r="D29" s="20"/>
      <c r="I29" s="28">
        <v>7.25</v>
      </c>
    </row>
    <row r="30" spans="1:22" x14ac:dyDescent="0.25">
      <c r="A30" s="3" t="s">
        <v>25</v>
      </c>
      <c r="C30" s="20">
        <f>V25</f>
        <v>0</v>
      </c>
      <c r="I30" s="29"/>
    </row>
    <row r="31" spans="1:22" x14ac:dyDescent="0.25">
      <c r="A31" s="3" t="s">
        <v>26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41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53</v>
      </c>
      <c r="B1" s="76"/>
      <c r="C1" s="76"/>
    </row>
    <row r="2" spans="1:22" s="81" customFormat="1" x14ac:dyDescent="0.25">
      <c r="A2" s="5" t="s">
        <v>81</v>
      </c>
      <c r="B2" s="232"/>
      <c r="C2" s="232"/>
      <c r="D2" s="174"/>
      <c r="E2" s="250" t="s">
        <v>13</v>
      </c>
      <c r="F2" s="250"/>
      <c r="G2" s="248" t="s">
        <v>14</v>
      </c>
      <c r="H2" s="248"/>
      <c r="I2" s="250" t="s">
        <v>15</v>
      </c>
      <c r="J2" s="250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35">
        <v>7</v>
      </c>
      <c r="F3" s="108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3" t="s">
        <v>104</v>
      </c>
      <c r="C4" s="227">
        <v>58</v>
      </c>
      <c r="D4" s="25" t="s">
        <v>72</v>
      </c>
      <c r="E4" s="253">
        <v>7</v>
      </c>
      <c r="F4" s="253"/>
      <c r="G4" s="249">
        <v>0.5</v>
      </c>
      <c r="H4" s="249"/>
      <c r="I4" s="249"/>
      <c r="J4" s="249"/>
      <c r="K4" s="249"/>
      <c r="L4" s="249"/>
      <c r="M4" s="249"/>
      <c r="N4" s="249"/>
      <c r="O4" s="244"/>
      <c r="P4" s="245"/>
      <c r="Q4" s="246"/>
      <c r="R4" s="247"/>
      <c r="S4" s="85">
        <f>E4+G4+I4+K4+M4+O4+Q4</f>
        <v>7.5</v>
      </c>
      <c r="T4" s="85">
        <f t="shared" ref="T4:T12" si="0">SUM(S4-U4-V4)</f>
        <v>6.5</v>
      </c>
      <c r="U4" s="88">
        <v>1</v>
      </c>
      <c r="V4" s="88"/>
    </row>
    <row r="5" spans="1:22" x14ac:dyDescent="0.25">
      <c r="A5" s="173">
        <v>6721</v>
      </c>
      <c r="B5" s="243" t="s">
        <v>104</v>
      </c>
      <c r="C5" s="234">
        <v>44</v>
      </c>
      <c r="D5" s="25" t="s">
        <v>82</v>
      </c>
      <c r="E5" s="253">
        <v>1</v>
      </c>
      <c r="F5" s="253"/>
      <c r="G5" s="249"/>
      <c r="H5" s="249"/>
      <c r="I5" s="249"/>
      <c r="J5" s="249"/>
      <c r="K5" s="249"/>
      <c r="L5" s="249"/>
      <c r="M5" s="249"/>
      <c r="N5" s="249"/>
      <c r="O5" s="244"/>
      <c r="P5" s="245"/>
      <c r="Q5" s="246"/>
      <c r="R5" s="247"/>
      <c r="S5" s="85">
        <f t="shared" ref="S5:S23" si="1">E5+G5+I5+K5+M5+O5+Q5</f>
        <v>1</v>
      </c>
      <c r="T5" s="85">
        <f t="shared" si="0"/>
        <v>1</v>
      </c>
      <c r="U5" s="88"/>
      <c r="V5" s="88"/>
    </row>
    <row r="6" spans="1:22" x14ac:dyDescent="0.25">
      <c r="A6" s="173">
        <v>6687</v>
      </c>
      <c r="B6" s="243" t="s">
        <v>105</v>
      </c>
      <c r="C6" s="236">
        <v>24</v>
      </c>
      <c r="D6" s="25" t="s">
        <v>77</v>
      </c>
      <c r="E6" s="253"/>
      <c r="F6" s="253"/>
      <c r="G6" s="249">
        <v>5.5</v>
      </c>
      <c r="H6" s="249"/>
      <c r="I6" s="249"/>
      <c r="J6" s="249"/>
      <c r="K6" s="249"/>
      <c r="L6" s="249"/>
      <c r="M6" s="249"/>
      <c r="N6" s="249"/>
      <c r="O6" s="244"/>
      <c r="P6" s="245"/>
      <c r="Q6" s="246"/>
      <c r="R6" s="247"/>
      <c r="S6" s="85">
        <f t="shared" si="1"/>
        <v>5.5</v>
      </c>
      <c r="T6" s="85">
        <f t="shared" si="0"/>
        <v>5.5</v>
      </c>
      <c r="U6" s="88"/>
      <c r="V6" s="88"/>
    </row>
    <row r="7" spans="1:22" x14ac:dyDescent="0.25">
      <c r="A7" s="173">
        <v>6687</v>
      </c>
      <c r="B7" s="243" t="s">
        <v>105</v>
      </c>
      <c r="C7" s="236">
        <v>25</v>
      </c>
      <c r="D7" s="25" t="s">
        <v>77</v>
      </c>
      <c r="E7" s="253"/>
      <c r="F7" s="253"/>
      <c r="G7" s="244">
        <v>1.5</v>
      </c>
      <c r="H7" s="245"/>
      <c r="I7" s="249">
        <v>3.5</v>
      </c>
      <c r="J7" s="249"/>
      <c r="K7" s="249"/>
      <c r="L7" s="249"/>
      <c r="M7" s="249"/>
      <c r="N7" s="249"/>
      <c r="O7" s="244"/>
      <c r="P7" s="245"/>
      <c r="Q7" s="246"/>
      <c r="R7" s="247"/>
      <c r="S7" s="85">
        <f t="shared" si="1"/>
        <v>5</v>
      </c>
      <c r="T7" s="85">
        <f t="shared" si="0"/>
        <v>5</v>
      </c>
      <c r="U7" s="88"/>
      <c r="V7" s="88"/>
    </row>
    <row r="8" spans="1:22" x14ac:dyDescent="0.25">
      <c r="A8" s="173">
        <v>6761</v>
      </c>
      <c r="B8" s="243" t="s">
        <v>108</v>
      </c>
      <c r="C8" s="237">
        <v>3</v>
      </c>
      <c r="D8" s="25" t="s">
        <v>91</v>
      </c>
      <c r="E8" s="253"/>
      <c r="F8" s="253"/>
      <c r="G8" s="244"/>
      <c r="H8" s="245"/>
      <c r="I8" s="244">
        <v>4.5</v>
      </c>
      <c r="J8" s="245"/>
      <c r="K8" s="244">
        <v>6</v>
      </c>
      <c r="L8" s="245"/>
      <c r="M8" s="244"/>
      <c r="N8" s="245"/>
      <c r="O8" s="244"/>
      <c r="P8" s="245"/>
      <c r="Q8" s="246"/>
      <c r="R8" s="247"/>
      <c r="S8" s="85">
        <f t="shared" si="1"/>
        <v>10.5</v>
      </c>
      <c r="T8" s="85">
        <f t="shared" si="0"/>
        <v>10.5</v>
      </c>
      <c r="U8" s="88"/>
      <c r="V8" s="88"/>
    </row>
    <row r="9" spans="1:22" x14ac:dyDescent="0.25">
      <c r="A9" s="173">
        <v>6598</v>
      </c>
      <c r="B9" s="243" t="s">
        <v>110</v>
      </c>
      <c r="C9" s="231">
        <v>100</v>
      </c>
      <c r="D9" s="25" t="s">
        <v>88</v>
      </c>
      <c r="E9" s="253"/>
      <c r="F9" s="253"/>
      <c r="G9" s="244"/>
      <c r="H9" s="245"/>
      <c r="I9" s="244"/>
      <c r="J9" s="245"/>
      <c r="K9" s="244">
        <v>1.5</v>
      </c>
      <c r="L9" s="245"/>
      <c r="M9" s="244">
        <v>8</v>
      </c>
      <c r="N9" s="245"/>
      <c r="O9" s="244"/>
      <c r="P9" s="245"/>
      <c r="Q9" s="246"/>
      <c r="R9" s="247"/>
      <c r="S9" s="85">
        <f t="shared" si="1"/>
        <v>9.5</v>
      </c>
      <c r="T9" s="85">
        <f t="shared" si="0"/>
        <v>9.5</v>
      </c>
      <c r="U9" s="88"/>
      <c r="V9" s="88"/>
    </row>
    <row r="10" spans="1:22" x14ac:dyDescent="0.25">
      <c r="A10" s="173"/>
      <c r="B10" s="222"/>
      <c r="C10" s="222"/>
      <c r="D10" s="25"/>
      <c r="E10" s="253"/>
      <c r="F10" s="253"/>
      <c r="G10" s="244"/>
      <c r="H10" s="245"/>
      <c r="I10" s="244"/>
      <c r="J10" s="245"/>
      <c r="K10" s="244"/>
      <c r="L10" s="245"/>
      <c r="M10" s="244"/>
      <c r="N10" s="245"/>
      <c r="O10" s="244"/>
      <c r="P10" s="245"/>
      <c r="Q10" s="246"/>
      <c r="R10" s="247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213"/>
      <c r="C11" s="213"/>
      <c r="D11" s="25"/>
      <c r="E11" s="253"/>
      <c r="F11" s="253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6"/>
      <c r="R11" s="247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13"/>
      <c r="C12" s="213"/>
      <c r="D12" s="25"/>
      <c r="E12" s="253"/>
      <c r="F12" s="253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6"/>
      <c r="R12" s="247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24"/>
      <c r="C13" s="224"/>
      <c r="D13" s="25"/>
      <c r="E13" s="253"/>
      <c r="F13" s="253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6"/>
      <c r="R13" s="247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223"/>
      <c r="C14" s="223"/>
      <c r="D14" s="25"/>
      <c r="E14" s="254"/>
      <c r="F14" s="25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6"/>
      <c r="R14" s="247"/>
      <c r="S14" s="85">
        <f t="shared" ref="S14:S15" si="2">E14+G14+I14+K14+M14+O14+Q14</f>
        <v>0</v>
      </c>
      <c r="T14" s="85">
        <f t="shared" ref="T14:T15" si="3">SUM(S14-U14-V14)</f>
        <v>0</v>
      </c>
      <c r="U14" s="88"/>
      <c r="V14" s="88"/>
    </row>
    <row r="15" spans="1:22" x14ac:dyDescent="0.25">
      <c r="A15" s="173"/>
      <c r="B15" s="89"/>
      <c r="C15" s="198"/>
      <c r="D15" s="25"/>
      <c r="E15" s="254"/>
      <c r="F15" s="25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6"/>
      <c r="R15" s="247"/>
      <c r="S15" s="85">
        <f t="shared" si="2"/>
        <v>0</v>
      </c>
      <c r="T15" s="85">
        <f t="shared" si="3"/>
        <v>0</v>
      </c>
      <c r="U15" s="88"/>
      <c r="V15" s="88"/>
    </row>
    <row r="16" spans="1:22" ht="15.75" customHeight="1" x14ac:dyDescent="0.25">
      <c r="A16" s="173"/>
      <c r="B16" s="31"/>
      <c r="C16" s="173"/>
      <c r="D16" s="25"/>
      <c r="E16" s="254"/>
      <c r="F16" s="25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6"/>
      <c r="R16" s="247"/>
      <c r="S16" s="85">
        <f t="shared" ref="S16:S18" si="4">E16+G16+I16+K16+M16+O16+Q16</f>
        <v>0</v>
      </c>
      <c r="T16" s="85">
        <f t="shared" ref="T16:T18" si="5">SUM(S16-U16-V16)</f>
        <v>0</v>
      </c>
      <c r="U16" s="88"/>
      <c r="V16" s="88"/>
    </row>
    <row r="17" spans="1:22" ht="15.75" customHeight="1" x14ac:dyDescent="0.25">
      <c r="A17" s="173"/>
      <c r="B17" s="173"/>
      <c r="C17" s="173"/>
      <c r="D17" s="14"/>
      <c r="E17" s="253"/>
      <c r="F17" s="253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6"/>
      <c r="R17" s="247"/>
      <c r="S17" s="85">
        <f t="shared" si="4"/>
        <v>0</v>
      </c>
      <c r="T17" s="85">
        <f t="shared" si="5"/>
        <v>0</v>
      </c>
      <c r="U17" s="88"/>
      <c r="V17" s="88"/>
    </row>
    <row r="18" spans="1:22" x14ac:dyDescent="0.25">
      <c r="A18" s="173"/>
      <c r="B18" s="89"/>
      <c r="C18" s="205"/>
      <c r="D18" s="25"/>
      <c r="E18" s="253"/>
      <c r="F18" s="253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6"/>
      <c r="R18" s="247"/>
      <c r="S18" s="85">
        <f t="shared" si="4"/>
        <v>0</v>
      </c>
      <c r="T18" s="85">
        <f t="shared" si="5"/>
        <v>0</v>
      </c>
      <c r="U18" s="88"/>
      <c r="V18" s="88"/>
    </row>
    <row r="19" spans="1:22" x14ac:dyDescent="0.25">
      <c r="A19" s="233">
        <v>3600</v>
      </c>
      <c r="B19" s="31" t="s">
        <v>106</v>
      </c>
      <c r="C19" s="233"/>
      <c r="D19" s="25" t="s">
        <v>69</v>
      </c>
      <c r="E19" s="253">
        <v>1</v>
      </c>
      <c r="F19" s="253"/>
      <c r="G19" s="244">
        <v>0.5</v>
      </c>
      <c r="H19" s="245"/>
      <c r="I19" s="244"/>
      <c r="J19" s="245"/>
      <c r="K19" s="244">
        <v>0.5</v>
      </c>
      <c r="L19" s="245"/>
      <c r="M19" s="244"/>
      <c r="N19" s="245"/>
      <c r="O19" s="244"/>
      <c r="P19" s="245"/>
      <c r="Q19" s="246"/>
      <c r="R19" s="247"/>
      <c r="S19" s="85">
        <f>E19+G19+I19+K19+M19+O19+Q19</f>
        <v>2</v>
      </c>
      <c r="T19" s="85">
        <f>SUM(S19-U19-V19)</f>
        <v>2</v>
      </c>
      <c r="U19" s="88"/>
      <c r="V19" s="88"/>
    </row>
    <row r="20" spans="1:22" x14ac:dyDescent="0.25">
      <c r="A20" s="173"/>
      <c r="B20" s="31">
        <f>SUM(B6:B19)</f>
        <v>0</v>
      </c>
      <c r="C20" s="173"/>
      <c r="D20" s="25"/>
      <c r="E20" s="253"/>
      <c r="F20" s="253"/>
      <c r="G20" s="244"/>
      <c r="H20" s="245"/>
      <c r="I20" s="244"/>
      <c r="J20" s="245"/>
      <c r="K20" s="244"/>
      <c r="L20" s="245"/>
      <c r="M20" s="244"/>
      <c r="N20" s="245"/>
      <c r="O20" s="244"/>
      <c r="P20" s="245"/>
      <c r="Q20" s="246"/>
      <c r="R20" s="247"/>
      <c r="S20" s="85">
        <f>E20+G20+I20+K20+M20+O20+Q20</f>
        <v>0</v>
      </c>
      <c r="T20" s="85">
        <f>SUM(S20-U20-V20)</f>
        <v>0</v>
      </c>
      <c r="U20" s="88"/>
      <c r="V20" s="88"/>
    </row>
    <row r="21" spans="1:22" x14ac:dyDescent="0.25">
      <c r="A21" s="82" t="s">
        <v>35</v>
      </c>
      <c r="B21" s="82"/>
      <c r="C21" s="82"/>
      <c r="D21" s="82"/>
      <c r="E21" s="254"/>
      <c r="F21" s="255"/>
      <c r="G21" s="244"/>
      <c r="H21" s="245"/>
      <c r="I21" s="244"/>
      <c r="J21" s="245"/>
      <c r="K21" s="244"/>
      <c r="L21" s="245"/>
      <c r="M21" s="244"/>
      <c r="N21" s="245"/>
      <c r="O21" s="244"/>
      <c r="P21" s="245"/>
      <c r="Q21" s="246"/>
      <c r="R21" s="247"/>
      <c r="S21" s="85">
        <f t="shared" si="1"/>
        <v>0</v>
      </c>
      <c r="T21" s="85"/>
      <c r="U21" s="90"/>
      <c r="V21" s="88"/>
    </row>
    <row r="22" spans="1:22" x14ac:dyDescent="0.25">
      <c r="A22" s="82" t="s">
        <v>36</v>
      </c>
      <c r="B22" s="82"/>
      <c r="C22" s="82"/>
      <c r="D22" s="82"/>
      <c r="E22" s="254"/>
      <c r="F22" s="255"/>
      <c r="G22" s="244"/>
      <c r="H22" s="245"/>
      <c r="I22" s="244"/>
      <c r="J22" s="245"/>
      <c r="K22" s="244"/>
      <c r="L22" s="245"/>
      <c r="M22" s="244"/>
      <c r="N22" s="245"/>
      <c r="O22" s="246"/>
      <c r="P22" s="247"/>
      <c r="Q22" s="246"/>
      <c r="R22" s="247"/>
      <c r="S22" s="85">
        <f t="shared" si="1"/>
        <v>0</v>
      </c>
      <c r="T22" s="85"/>
      <c r="U22" s="90"/>
      <c r="V22" s="88"/>
    </row>
    <row r="23" spans="1:22" x14ac:dyDescent="0.25">
      <c r="A23" s="90" t="s">
        <v>6</v>
      </c>
      <c r="B23" s="90"/>
      <c r="C23" s="90"/>
      <c r="D23" s="90"/>
      <c r="E23" s="251">
        <f>SUM(E4:E22)</f>
        <v>9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85">
        <f t="shared" si="1"/>
        <v>41</v>
      </c>
      <c r="T23" s="85"/>
      <c r="U23" s="90"/>
      <c r="V23" s="88"/>
    </row>
    <row r="24" spans="1:22" x14ac:dyDescent="0.25">
      <c r="A24" s="90" t="s">
        <v>2</v>
      </c>
      <c r="B24" s="90"/>
      <c r="C24" s="90"/>
      <c r="D24" s="90"/>
      <c r="E24" s="176"/>
      <c r="F24" s="177">
        <v>8</v>
      </c>
      <c r="G24" s="176"/>
      <c r="H24" s="177">
        <v>8</v>
      </c>
      <c r="I24" s="176"/>
      <c r="J24" s="177">
        <v>8</v>
      </c>
      <c r="K24" s="176"/>
      <c r="L24" s="177">
        <v>8</v>
      </c>
      <c r="M24" s="176"/>
      <c r="N24" s="177">
        <v>8</v>
      </c>
      <c r="O24" s="176"/>
      <c r="P24" s="177"/>
      <c r="Q24" s="176"/>
      <c r="R24" s="177"/>
      <c r="S24" s="85">
        <f>SUM(E24:R24)</f>
        <v>40</v>
      </c>
      <c r="T24" s="85">
        <f>SUM(T4:T23)</f>
        <v>40</v>
      </c>
      <c r="U24" s="88"/>
      <c r="V24" s="88"/>
    </row>
    <row r="25" spans="1:22" x14ac:dyDescent="0.25">
      <c r="A25" s="90" t="s">
        <v>39</v>
      </c>
      <c r="B25" s="90"/>
      <c r="C25" s="90"/>
      <c r="D25" s="90"/>
      <c r="E25" s="91"/>
      <c r="F25" s="91">
        <f>SUM(E23)-F24</f>
        <v>1</v>
      </c>
      <c r="G25" s="91"/>
      <c r="H25" s="91">
        <f>SUM(G23)-H24</f>
        <v>0</v>
      </c>
      <c r="I25" s="91"/>
      <c r="J25" s="91">
        <f>SUM(I23)-J24</f>
        <v>0</v>
      </c>
      <c r="K25" s="91"/>
      <c r="L25" s="91">
        <f>SUM(K23)-L24</f>
        <v>0</v>
      </c>
      <c r="M25" s="91"/>
      <c r="N25" s="91">
        <f>SUM(M23)-N24</f>
        <v>0</v>
      </c>
      <c r="O25" s="91"/>
      <c r="P25" s="91">
        <f>SUM(O23)</f>
        <v>0</v>
      </c>
      <c r="Q25" s="91"/>
      <c r="R25" s="91">
        <f>SUM(Q23)</f>
        <v>0</v>
      </c>
      <c r="S25" s="88">
        <f>SUM(E25:R25)</f>
        <v>1</v>
      </c>
      <c r="T25" s="88"/>
      <c r="U25" s="88">
        <f>SUM(U4:U24)</f>
        <v>1</v>
      </c>
      <c r="V25" s="88">
        <f>SUM(V4:V24)</f>
        <v>0</v>
      </c>
    </row>
    <row r="26" spans="1:22" x14ac:dyDescent="0.25">
      <c r="E26" s="92"/>
      <c r="F26" s="92"/>
      <c r="G26" s="92"/>
      <c r="H26" s="92"/>
    </row>
    <row r="27" spans="1:22" x14ac:dyDescent="0.25">
      <c r="A27" s="75" t="s">
        <v>23</v>
      </c>
      <c r="B27" s="76"/>
    </row>
    <row r="28" spans="1:22" x14ac:dyDescent="0.25">
      <c r="A28" s="77" t="s">
        <v>2</v>
      </c>
      <c r="C28" s="93">
        <f>SUM(T24)</f>
        <v>40</v>
      </c>
      <c r="I28" s="75">
        <v>3600</v>
      </c>
    </row>
    <row r="29" spans="1:22" x14ac:dyDescent="0.25">
      <c r="A29" s="77" t="s">
        <v>24</v>
      </c>
      <c r="C29" s="93">
        <f>U25</f>
        <v>1</v>
      </c>
      <c r="D29" s="94"/>
      <c r="I29" s="95">
        <v>2</v>
      </c>
    </row>
    <row r="30" spans="1:22" x14ac:dyDescent="0.25">
      <c r="A30" s="77" t="s">
        <v>25</v>
      </c>
      <c r="C30" s="94">
        <f>V25</f>
        <v>0</v>
      </c>
      <c r="I30" s="92"/>
    </row>
    <row r="31" spans="1:22" x14ac:dyDescent="0.25">
      <c r="A31" s="77" t="s">
        <v>26</v>
      </c>
      <c r="C31" s="94">
        <f>S21</f>
        <v>0</v>
      </c>
      <c r="I31" s="93"/>
    </row>
    <row r="32" spans="1:22" x14ac:dyDescent="0.25">
      <c r="A32" s="77" t="s">
        <v>4</v>
      </c>
      <c r="C32" s="94">
        <f>S22</f>
        <v>0</v>
      </c>
    </row>
    <row r="33" spans="1:7" ht="16.5" thickBot="1" x14ac:dyDescent="0.3">
      <c r="A33" s="78" t="s">
        <v>6</v>
      </c>
      <c r="C33" s="96">
        <f>SUM(C28:C32)</f>
        <v>41</v>
      </c>
      <c r="E33" s="78" t="s">
        <v>40</v>
      </c>
      <c r="F33" s="78"/>
      <c r="G33" s="97">
        <f>S23-C33</f>
        <v>0</v>
      </c>
    </row>
    <row r="34" spans="1:7" ht="16.5" thickTop="1" x14ac:dyDescent="0.25">
      <c r="A34" s="77" t="s">
        <v>27</v>
      </c>
      <c r="C34" s="98">
        <v>0</v>
      </c>
      <c r="D34" s="98"/>
    </row>
    <row r="35" spans="1:7" x14ac:dyDescent="0.25">
      <c r="A35" s="77" t="s">
        <v>34</v>
      </c>
      <c r="C35" s="98">
        <v>0</v>
      </c>
      <c r="D35" s="98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54</v>
      </c>
      <c r="B1" s="76"/>
      <c r="C1" s="76"/>
    </row>
    <row r="2" spans="1:22" s="81" customFormat="1" x14ac:dyDescent="0.25">
      <c r="A2" s="5" t="s">
        <v>81</v>
      </c>
      <c r="B2" s="232"/>
      <c r="C2" s="232"/>
      <c r="D2" s="174"/>
      <c r="E2" s="250" t="s">
        <v>13</v>
      </c>
      <c r="F2" s="250"/>
      <c r="G2" s="248" t="s">
        <v>14</v>
      </c>
      <c r="H2" s="248"/>
      <c r="I2" s="250" t="s">
        <v>15</v>
      </c>
      <c r="J2" s="250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83">
        <v>8</v>
      </c>
      <c r="F3" s="83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3" t="s">
        <v>104</v>
      </c>
      <c r="C4" s="234">
        <v>58</v>
      </c>
      <c r="D4" s="25" t="s">
        <v>72</v>
      </c>
      <c r="E4" s="249">
        <v>5</v>
      </c>
      <c r="F4" s="249"/>
      <c r="G4" s="249"/>
      <c r="H4" s="249"/>
      <c r="I4" s="249"/>
      <c r="J4" s="249"/>
      <c r="K4" s="249"/>
      <c r="L4" s="249"/>
      <c r="M4" s="249"/>
      <c r="N4" s="249"/>
      <c r="O4" s="244"/>
      <c r="P4" s="245"/>
      <c r="Q4" s="246"/>
      <c r="R4" s="247"/>
      <c r="S4" s="85">
        <f>E4+G4+I4+K4+M4+O4+Q4</f>
        <v>5</v>
      </c>
      <c r="T4" s="85">
        <f t="shared" ref="T4:T12" si="0">SUM(S4-U4-V4)</f>
        <v>5</v>
      </c>
      <c r="U4" s="88"/>
      <c r="V4" s="88"/>
    </row>
    <row r="5" spans="1:22" x14ac:dyDescent="0.25">
      <c r="A5" s="173">
        <v>6761</v>
      </c>
      <c r="B5" s="243" t="s">
        <v>108</v>
      </c>
      <c r="C5" s="229">
        <v>5</v>
      </c>
      <c r="D5" s="25" t="s">
        <v>86</v>
      </c>
      <c r="E5" s="249">
        <v>1</v>
      </c>
      <c r="F5" s="249"/>
      <c r="G5" s="249">
        <v>8</v>
      </c>
      <c r="H5" s="249"/>
      <c r="I5" s="249">
        <v>8</v>
      </c>
      <c r="J5" s="249"/>
      <c r="K5" s="249">
        <v>8</v>
      </c>
      <c r="L5" s="249"/>
      <c r="M5" s="249">
        <v>5</v>
      </c>
      <c r="N5" s="249"/>
      <c r="O5" s="244"/>
      <c r="P5" s="245"/>
      <c r="Q5" s="246"/>
      <c r="R5" s="247"/>
      <c r="S5" s="85">
        <f t="shared" ref="S5:S22" si="1">E5+G5+I5+K5+M5+O5+Q5</f>
        <v>30</v>
      </c>
      <c r="T5" s="85">
        <f t="shared" si="0"/>
        <v>30</v>
      </c>
      <c r="U5" s="88"/>
      <c r="V5" s="88"/>
    </row>
    <row r="6" spans="1:22" x14ac:dyDescent="0.25">
      <c r="A6" s="173"/>
      <c r="B6" s="31"/>
      <c r="C6" s="229"/>
      <c r="D6" s="25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4"/>
      <c r="P6" s="245"/>
      <c r="Q6" s="246"/>
      <c r="R6" s="247"/>
      <c r="S6" s="85">
        <f t="shared" si="1"/>
        <v>0</v>
      </c>
      <c r="T6" s="85">
        <f t="shared" si="0"/>
        <v>0</v>
      </c>
      <c r="U6" s="88"/>
      <c r="V6" s="88"/>
    </row>
    <row r="7" spans="1:22" x14ac:dyDescent="0.25">
      <c r="A7" s="173"/>
      <c r="B7" s="31"/>
      <c r="C7" s="230"/>
      <c r="D7" s="25"/>
      <c r="E7" s="244"/>
      <c r="F7" s="245"/>
      <c r="G7" s="244"/>
      <c r="H7" s="245"/>
      <c r="I7" s="249"/>
      <c r="J7" s="249"/>
      <c r="K7" s="249"/>
      <c r="L7" s="249"/>
      <c r="M7" s="249"/>
      <c r="N7" s="249"/>
      <c r="O7" s="244"/>
      <c r="P7" s="245"/>
      <c r="Q7" s="246"/>
      <c r="R7" s="247"/>
      <c r="S7" s="85">
        <f t="shared" si="1"/>
        <v>0</v>
      </c>
      <c r="T7" s="85">
        <f t="shared" si="0"/>
        <v>0</v>
      </c>
      <c r="U7" s="88"/>
      <c r="V7" s="88"/>
    </row>
    <row r="8" spans="1:22" x14ac:dyDescent="0.25">
      <c r="A8" s="173"/>
      <c r="B8" s="89"/>
      <c r="C8" s="200"/>
      <c r="D8" s="25"/>
      <c r="E8" s="244"/>
      <c r="F8" s="245"/>
      <c r="G8" s="244"/>
      <c r="H8" s="245"/>
      <c r="I8" s="244"/>
      <c r="J8" s="245"/>
      <c r="K8" s="244"/>
      <c r="L8" s="245"/>
      <c r="M8" s="244"/>
      <c r="N8" s="245"/>
      <c r="O8" s="244"/>
      <c r="P8" s="245"/>
      <c r="Q8" s="246"/>
      <c r="R8" s="247"/>
      <c r="S8" s="85">
        <f t="shared" si="1"/>
        <v>0</v>
      </c>
      <c r="T8" s="85">
        <f t="shared" si="0"/>
        <v>0</v>
      </c>
      <c r="U8" s="88"/>
      <c r="V8" s="88"/>
    </row>
    <row r="9" spans="1:22" x14ac:dyDescent="0.25">
      <c r="A9" s="173"/>
      <c r="B9" s="181"/>
      <c r="C9" s="181"/>
      <c r="D9" s="25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44"/>
      <c r="P9" s="245"/>
      <c r="Q9" s="246"/>
      <c r="R9" s="247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3"/>
      <c r="B10" s="182"/>
      <c r="C10" s="182"/>
      <c r="D10" s="25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44"/>
      <c r="P10" s="245"/>
      <c r="Q10" s="246"/>
      <c r="R10" s="247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182"/>
      <c r="C11" s="182"/>
      <c r="D11" s="25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6"/>
      <c r="R11" s="247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182"/>
      <c r="C12" s="182"/>
      <c r="D12" s="25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6"/>
      <c r="R12" s="247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182"/>
      <c r="C13" s="182"/>
      <c r="D13" s="25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6"/>
      <c r="R13" s="247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182"/>
      <c r="C14" s="182"/>
      <c r="D14" s="25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6"/>
      <c r="R14" s="247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6"/>
      <c r="R15" s="247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87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6"/>
      <c r="R16" s="247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3"/>
      <c r="B17" s="173"/>
      <c r="C17" s="173"/>
      <c r="D17" s="14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6"/>
      <c r="R17" s="247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5">
        <v>3600</v>
      </c>
      <c r="B18" s="31" t="s">
        <v>106</v>
      </c>
      <c r="C18" s="175"/>
      <c r="D18" s="25" t="s">
        <v>87</v>
      </c>
      <c r="E18" s="244">
        <v>2</v>
      </c>
      <c r="F18" s="245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6"/>
      <c r="R18" s="247"/>
      <c r="S18" s="85">
        <f>E18+G18+I18+K18+M18+O18+Q18</f>
        <v>2</v>
      </c>
      <c r="T18" s="85">
        <f>SUM(S18-U18-V18)</f>
        <v>2</v>
      </c>
      <c r="U18" s="88"/>
      <c r="V18" s="88"/>
    </row>
    <row r="19" spans="1:22" x14ac:dyDescent="0.25">
      <c r="A19" s="173"/>
      <c r="B19" s="31"/>
      <c r="C19" s="173"/>
      <c r="D19" s="25"/>
      <c r="E19" s="244"/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6"/>
      <c r="R19" s="247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35</v>
      </c>
      <c r="B20" s="297">
        <f>SUM(B6:B19)</f>
        <v>0</v>
      </c>
      <c r="C20" s="82"/>
      <c r="D20" s="82"/>
      <c r="E20" s="244"/>
      <c r="F20" s="245"/>
      <c r="G20" s="244"/>
      <c r="H20" s="245"/>
      <c r="I20" s="244"/>
      <c r="J20" s="245"/>
      <c r="K20" s="244">
        <f>SUM(K6:K19)</f>
        <v>0</v>
      </c>
      <c r="L20" s="245"/>
      <c r="M20" s="244"/>
      <c r="N20" s="245"/>
      <c r="O20" s="244"/>
      <c r="P20" s="245"/>
      <c r="Q20" s="246"/>
      <c r="R20" s="247"/>
      <c r="S20" s="85">
        <f t="shared" si="1"/>
        <v>0</v>
      </c>
      <c r="T20" s="85"/>
      <c r="U20" s="90"/>
      <c r="V20" s="88"/>
    </row>
    <row r="21" spans="1:22" x14ac:dyDescent="0.25">
      <c r="A21" s="82" t="s">
        <v>36</v>
      </c>
      <c r="B21" s="82"/>
      <c r="C21" s="82"/>
      <c r="D21" s="82"/>
      <c r="E21" s="244"/>
      <c r="F21" s="245"/>
      <c r="G21" s="244"/>
      <c r="H21" s="245"/>
      <c r="I21" s="244"/>
      <c r="J21" s="245"/>
      <c r="K21" s="244"/>
      <c r="L21" s="245"/>
      <c r="M21" s="244"/>
      <c r="N21" s="245"/>
      <c r="O21" s="246"/>
      <c r="P21" s="247"/>
      <c r="Q21" s="246"/>
      <c r="R21" s="247"/>
      <c r="S21" s="85">
        <f t="shared" si="1"/>
        <v>0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5</v>
      </c>
      <c r="N22" s="252"/>
      <c r="O22" s="251">
        <f>SUM(O4:O21)</f>
        <v>0</v>
      </c>
      <c r="P22" s="252"/>
      <c r="Q22" s="251">
        <f>SUM(Q4:Q21)</f>
        <v>0</v>
      </c>
      <c r="R22" s="252"/>
      <c r="S22" s="85">
        <f t="shared" si="1"/>
        <v>37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37</v>
      </c>
      <c r="U23" s="88"/>
      <c r="V23" s="88"/>
    </row>
    <row r="24" spans="1:22" x14ac:dyDescent="0.25">
      <c r="A24" s="90" t="s">
        <v>39</v>
      </c>
      <c r="B24" s="90"/>
      <c r="C24" s="90"/>
      <c r="D24" s="90"/>
      <c r="E24" s="91"/>
      <c r="F24" s="91">
        <f>SUM(E22)-F23</f>
        <v>0</v>
      </c>
      <c r="G24" s="91"/>
      <c r="H24" s="91">
        <f>SUM(G22)-H23</f>
        <v>0</v>
      </c>
      <c r="I24" s="91"/>
      <c r="J24" s="91">
        <f>SUM(I22)-J23</f>
        <v>0</v>
      </c>
      <c r="K24" s="91"/>
      <c r="L24" s="91">
        <f>SUM(K22)-L23</f>
        <v>0</v>
      </c>
      <c r="M24" s="91"/>
      <c r="N24" s="91">
        <v>1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1</v>
      </c>
      <c r="T24" s="88"/>
      <c r="U24" s="88">
        <f>SUM(U4:U23)</f>
        <v>0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23</v>
      </c>
      <c r="B26" s="76"/>
    </row>
    <row r="27" spans="1:22" x14ac:dyDescent="0.25">
      <c r="A27" s="77" t="s">
        <v>2</v>
      </c>
      <c r="C27" s="93">
        <f>SUM(T23)</f>
        <v>37</v>
      </c>
      <c r="I27" s="75">
        <v>3600</v>
      </c>
    </row>
    <row r="28" spans="1:22" x14ac:dyDescent="0.25">
      <c r="A28" s="77" t="s">
        <v>24</v>
      </c>
      <c r="C28" s="93">
        <f>U24</f>
        <v>0</v>
      </c>
      <c r="D28" s="94"/>
      <c r="I28" s="95">
        <v>2</v>
      </c>
    </row>
    <row r="29" spans="1:22" x14ac:dyDescent="0.25">
      <c r="A29" s="77" t="s">
        <v>25</v>
      </c>
      <c r="C29" s="94">
        <f>V24</f>
        <v>0</v>
      </c>
      <c r="I29" s="92"/>
    </row>
    <row r="30" spans="1:22" x14ac:dyDescent="0.25">
      <c r="A30" s="77" t="s">
        <v>26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0</v>
      </c>
    </row>
    <row r="32" spans="1:22" ht="16.5" thickBot="1" x14ac:dyDescent="0.3">
      <c r="A32" s="78" t="s">
        <v>6</v>
      </c>
      <c r="C32" s="96">
        <f>SUM(C27:C31)</f>
        <v>37</v>
      </c>
      <c r="E32" s="78" t="s">
        <v>40</v>
      </c>
      <c r="F32" s="78"/>
      <c r="G32" s="97">
        <f>S22-C32</f>
        <v>0</v>
      </c>
    </row>
    <row r="33" spans="1:4" ht="16.5" thickTop="1" x14ac:dyDescent="0.25">
      <c r="A33" s="77" t="s">
        <v>27</v>
      </c>
      <c r="C33" s="98">
        <v>0</v>
      </c>
      <c r="D33" s="98"/>
    </row>
    <row r="34" spans="1:4" x14ac:dyDescent="0.25">
      <c r="A34" s="77" t="s">
        <v>34</v>
      </c>
      <c r="C34" s="98">
        <v>0</v>
      </c>
      <c r="D34" s="9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17" sqref="E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81</v>
      </c>
      <c r="B2" s="232"/>
      <c r="C2" s="232"/>
      <c r="D2" s="42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>
        <v>7.3</v>
      </c>
      <c r="F3" s="35">
        <v>16.3</v>
      </c>
      <c r="G3" s="219"/>
      <c r="H3" s="219"/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45"/>
      <c r="P3" s="11"/>
      <c r="Q3" s="11"/>
      <c r="R3" s="11"/>
      <c r="S3" s="12"/>
      <c r="T3" s="12"/>
      <c r="U3" s="13"/>
      <c r="V3" s="13"/>
    </row>
    <row r="4" spans="1:22" x14ac:dyDescent="0.25">
      <c r="A4" s="173">
        <v>6721</v>
      </c>
      <c r="B4" s="243" t="s">
        <v>104</v>
      </c>
      <c r="C4" s="234">
        <v>58</v>
      </c>
      <c r="D4" s="25" t="s">
        <v>75</v>
      </c>
      <c r="E4" s="253">
        <v>2</v>
      </c>
      <c r="F4" s="253"/>
      <c r="G4" s="261"/>
      <c r="H4" s="261"/>
      <c r="I4" s="253"/>
      <c r="J4" s="253"/>
      <c r="K4" s="253"/>
      <c r="L4" s="253"/>
      <c r="M4" s="253"/>
      <c r="N4" s="253"/>
      <c r="O4" s="254"/>
      <c r="P4" s="255"/>
      <c r="Q4" s="256"/>
      <c r="R4" s="257"/>
      <c r="S4" s="12">
        <f>E4+G4+I4+K4+M4+O4+Q4</f>
        <v>2</v>
      </c>
      <c r="T4" s="12">
        <f t="shared" ref="T4:T19" si="0">SUM(S4-U4-V4)</f>
        <v>1.5</v>
      </c>
      <c r="U4" s="15">
        <v>0.5</v>
      </c>
      <c r="V4" s="15"/>
    </row>
    <row r="5" spans="1:22" x14ac:dyDescent="0.25">
      <c r="A5" s="173">
        <v>6721</v>
      </c>
      <c r="B5" s="243" t="s">
        <v>104</v>
      </c>
      <c r="C5" s="221">
        <v>26</v>
      </c>
      <c r="D5" s="25" t="s">
        <v>75</v>
      </c>
      <c r="E5" s="253">
        <v>5.5</v>
      </c>
      <c r="F5" s="253"/>
      <c r="G5" s="261"/>
      <c r="H5" s="261"/>
      <c r="I5" s="253">
        <v>4</v>
      </c>
      <c r="J5" s="253"/>
      <c r="K5" s="253"/>
      <c r="L5" s="253"/>
      <c r="M5" s="253"/>
      <c r="N5" s="253"/>
      <c r="O5" s="254"/>
      <c r="P5" s="255"/>
      <c r="Q5" s="256"/>
      <c r="R5" s="257"/>
      <c r="S5" s="12">
        <f t="shared" ref="S5:S22" si="1">E5+G5+I5+K5+M5+O5+Q5</f>
        <v>9.5</v>
      </c>
      <c r="T5" s="12">
        <f t="shared" si="0"/>
        <v>9.5</v>
      </c>
      <c r="U5" s="15"/>
      <c r="V5" s="15"/>
    </row>
    <row r="6" spans="1:22" x14ac:dyDescent="0.25">
      <c r="A6" s="173">
        <v>6687</v>
      </c>
      <c r="B6" s="243" t="s">
        <v>105</v>
      </c>
      <c r="C6" s="237">
        <v>25</v>
      </c>
      <c r="D6" s="25" t="s">
        <v>77</v>
      </c>
      <c r="E6" s="253"/>
      <c r="F6" s="253"/>
      <c r="G6" s="261"/>
      <c r="H6" s="261"/>
      <c r="I6" s="253">
        <v>3</v>
      </c>
      <c r="J6" s="253"/>
      <c r="K6" s="253"/>
      <c r="L6" s="253"/>
      <c r="M6" s="253"/>
      <c r="N6" s="253"/>
      <c r="O6" s="254"/>
      <c r="P6" s="255"/>
      <c r="Q6" s="256"/>
      <c r="R6" s="257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73">
        <v>6687</v>
      </c>
      <c r="B7" s="243" t="s">
        <v>105</v>
      </c>
      <c r="C7" s="239">
        <v>26</v>
      </c>
      <c r="D7" s="25" t="s">
        <v>77</v>
      </c>
      <c r="E7" s="254"/>
      <c r="F7" s="255"/>
      <c r="G7" s="262"/>
      <c r="H7" s="263"/>
      <c r="I7" s="253"/>
      <c r="J7" s="253"/>
      <c r="K7" s="253">
        <v>2</v>
      </c>
      <c r="L7" s="253"/>
      <c r="M7" s="253"/>
      <c r="N7" s="253"/>
      <c r="O7" s="254"/>
      <c r="P7" s="255"/>
      <c r="Q7" s="256"/>
      <c r="R7" s="257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73">
        <v>6687</v>
      </c>
      <c r="B8" s="243" t="s">
        <v>105</v>
      </c>
      <c r="C8" s="239">
        <v>27</v>
      </c>
      <c r="D8" s="25" t="s">
        <v>77</v>
      </c>
      <c r="E8" s="253"/>
      <c r="F8" s="253"/>
      <c r="G8" s="261"/>
      <c r="H8" s="261"/>
      <c r="I8" s="253"/>
      <c r="J8" s="253"/>
      <c r="K8" s="253">
        <v>2</v>
      </c>
      <c r="L8" s="253"/>
      <c r="M8" s="253"/>
      <c r="N8" s="253"/>
      <c r="O8" s="254"/>
      <c r="P8" s="255"/>
      <c r="Q8" s="256"/>
      <c r="R8" s="257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73">
        <v>6687</v>
      </c>
      <c r="B9" s="243" t="s">
        <v>105</v>
      </c>
      <c r="C9" s="239">
        <v>28</v>
      </c>
      <c r="D9" s="25" t="s">
        <v>77</v>
      </c>
      <c r="E9" s="253"/>
      <c r="F9" s="253"/>
      <c r="G9" s="261"/>
      <c r="H9" s="261"/>
      <c r="I9" s="253"/>
      <c r="J9" s="253"/>
      <c r="K9" s="253">
        <v>2</v>
      </c>
      <c r="L9" s="253"/>
      <c r="M9" s="253">
        <v>1</v>
      </c>
      <c r="N9" s="253"/>
      <c r="O9" s="254"/>
      <c r="P9" s="255"/>
      <c r="Q9" s="256"/>
      <c r="R9" s="257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173">
        <v>6687</v>
      </c>
      <c r="B10" s="243" t="s">
        <v>105</v>
      </c>
      <c r="C10" s="239">
        <v>30</v>
      </c>
      <c r="D10" s="25" t="s">
        <v>77</v>
      </c>
      <c r="E10" s="253"/>
      <c r="F10" s="253"/>
      <c r="G10" s="261"/>
      <c r="H10" s="261"/>
      <c r="I10" s="253"/>
      <c r="J10" s="253"/>
      <c r="K10" s="253">
        <v>2</v>
      </c>
      <c r="L10" s="253"/>
      <c r="M10" s="253">
        <v>1</v>
      </c>
      <c r="N10" s="253"/>
      <c r="O10" s="254"/>
      <c r="P10" s="255"/>
      <c r="Q10" s="256"/>
      <c r="R10" s="257"/>
      <c r="S10" s="12">
        <f t="shared" si="1"/>
        <v>3</v>
      </c>
      <c r="T10" s="12">
        <f t="shared" si="0"/>
        <v>3</v>
      </c>
      <c r="U10" s="15"/>
      <c r="V10" s="15"/>
    </row>
    <row r="11" spans="1:22" x14ac:dyDescent="0.25">
      <c r="A11" s="173">
        <v>6761</v>
      </c>
      <c r="B11" s="243" t="s">
        <v>108</v>
      </c>
      <c r="C11" s="191">
        <v>2</v>
      </c>
      <c r="D11" s="25" t="s">
        <v>103</v>
      </c>
      <c r="E11" s="253"/>
      <c r="F11" s="253"/>
      <c r="G11" s="261"/>
      <c r="H11" s="261"/>
      <c r="I11" s="253"/>
      <c r="J11" s="253"/>
      <c r="K11" s="253"/>
      <c r="L11" s="253"/>
      <c r="M11" s="253">
        <v>1.5</v>
      </c>
      <c r="N11" s="253"/>
      <c r="O11" s="254"/>
      <c r="P11" s="255"/>
      <c r="Q11" s="256"/>
      <c r="R11" s="257"/>
      <c r="S11" s="12">
        <f t="shared" si="1"/>
        <v>1.5</v>
      </c>
      <c r="T11" s="12">
        <f t="shared" si="0"/>
        <v>1.5</v>
      </c>
      <c r="U11" s="15"/>
      <c r="V11" s="15"/>
    </row>
    <row r="12" spans="1:22" x14ac:dyDescent="0.25">
      <c r="A12" s="173">
        <v>6687</v>
      </c>
      <c r="B12" s="243" t="s">
        <v>105</v>
      </c>
      <c r="C12" s="242">
        <v>29</v>
      </c>
      <c r="D12" s="25" t="s">
        <v>77</v>
      </c>
      <c r="E12" s="253"/>
      <c r="F12" s="253"/>
      <c r="G12" s="261"/>
      <c r="H12" s="261"/>
      <c r="I12" s="253"/>
      <c r="J12" s="253"/>
      <c r="K12" s="253"/>
      <c r="L12" s="253"/>
      <c r="M12" s="253">
        <v>3.75</v>
      </c>
      <c r="N12" s="253"/>
      <c r="O12" s="254"/>
      <c r="P12" s="255"/>
      <c r="Q12" s="256"/>
      <c r="R12" s="257"/>
      <c r="S12" s="12">
        <f t="shared" si="1"/>
        <v>3.75</v>
      </c>
      <c r="T12" s="12">
        <f t="shared" si="0"/>
        <v>3.75</v>
      </c>
      <c r="U12" s="15"/>
      <c r="V12" s="15"/>
    </row>
    <row r="13" spans="1:22" x14ac:dyDescent="0.25">
      <c r="A13" s="173"/>
      <c r="B13" s="191"/>
      <c r="C13" s="191"/>
      <c r="D13" s="25"/>
      <c r="E13" s="253"/>
      <c r="F13" s="253"/>
      <c r="G13" s="261"/>
      <c r="H13" s="261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91"/>
      <c r="C14" s="191"/>
      <c r="D14" s="25"/>
      <c r="E14" s="253"/>
      <c r="F14" s="253"/>
      <c r="G14" s="261"/>
      <c r="H14" s="261"/>
      <c r="I14" s="253"/>
      <c r="J14" s="253"/>
      <c r="K14" s="253"/>
      <c r="L14" s="253"/>
      <c r="M14" s="253"/>
      <c r="N14" s="253"/>
      <c r="O14" s="254"/>
      <c r="P14" s="255"/>
      <c r="Q14" s="256"/>
      <c r="R14" s="25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79"/>
      <c r="C15" s="179"/>
      <c r="D15" s="25"/>
      <c r="E15" s="254"/>
      <c r="F15" s="255"/>
      <c r="G15" s="262"/>
      <c r="H15" s="263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54"/>
      <c r="F16" s="255"/>
      <c r="G16" s="262"/>
      <c r="H16" s="263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3">
        <v>3600</v>
      </c>
      <c r="B17" s="31" t="s">
        <v>106</v>
      </c>
      <c r="C17" s="183"/>
      <c r="D17" s="25" t="s">
        <v>68</v>
      </c>
      <c r="E17" s="254">
        <v>0.5</v>
      </c>
      <c r="F17" s="255"/>
      <c r="G17" s="262"/>
      <c r="H17" s="263"/>
      <c r="I17" s="254">
        <v>1</v>
      </c>
      <c r="J17" s="255"/>
      <c r="K17" s="254"/>
      <c r="L17" s="255"/>
      <c r="M17" s="254">
        <v>0.75</v>
      </c>
      <c r="N17" s="255"/>
      <c r="O17" s="254"/>
      <c r="P17" s="255"/>
      <c r="Q17" s="256"/>
      <c r="R17" s="257"/>
      <c r="S17" s="12">
        <f>E17+G17+I17+K17+M17+O17+Q17</f>
        <v>2.25</v>
      </c>
      <c r="T17" s="12">
        <f>SUM(S17-U17-V17)</f>
        <v>2.25</v>
      </c>
      <c r="U17" s="15"/>
      <c r="V17" s="15"/>
    </row>
    <row r="18" spans="1:22" x14ac:dyDescent="0.25">
      <c r="A18" s="173">
        <v>3600</v>
      </c>
      <c r="B18" s="31" t="s">
        <v>106</v>
      </c>
      <c r="C18" s="173"/>
      <c r="D18" s="25" t="s">
        <v>69</v>
      </c>
      <c r="E18" s="254">
        <v>0.5</v>
      </c>
      <c r="F18" s="255"/>
      <c r="G18" s="262"/>
      <c r="H18" s="263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72"/>
      <c r="B19" s="172"/>
      <c r="C19" s="172"/>
      <c r="D19" s="14"/>
      <c r="E19" s="254"/>
      <c r="F19" s="255"/>
      <c r="G19" s="262"/>
      <c r="H19" s="263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54"/>
      <c r="F20" s="255"/>
      <c r="G20" s="262">
        <v>8</v>
      </c>
      <c r="H20" s="263"/>
      <c r="I20" s="254"/>
      <c r="J20" s="255"/>
      <c r="K20" s="254">
        <f>SUM(K6:K19)</f>
        <v>8</v>
      </c>
      <c r="L20" s="255"/>
      <c r="M20" s="254"/>
      <c r="N20" s="255"/>
      <c r="O20" s="256"/>
      <c r="P20" s="257"/>
      <c r="Q20" s="256"/>
      <c r="R20" s="257"/>
      <c r="S20" s="12">
        <f t="shared" si="1"/>
        <v>16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6"/>
      <c r="P21" s="257"/>
      <c r="Q21" s="256"/>
      <c r="R21" s="25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8">
        <f>SUM(E4:E21)</f>
        <v>8.5</v>
      </c>
      <c r="F22" s="259"/>
      <c r="G22" s="258">
        <f>SUM(G4:G21)</f>
        <v>8</v>
      </c>
      <c r="H22" s="259"/>
      <c r="I22" s="258">
        <f>SUM(I4:I21)</f>
        <v>8</v>
      </c>
      <c r="J22" s="259"/>
      <c r="K22" s="258">
        <f>SUM(K4:K21)</f>
        <v>16</v>
      </c>
      <c r="L22" s="259"/>
      <c r="M22" s="258">
        <f>SUM(M4:M21)</f>
        <v>8</v>
      </c>
      <c r="N22" s="259"/>
      <c r="O22" s="258">
        <f>SUM(O4:O21)</f>
        <v>0</v>
      </c>
      <c r="P22" s="259"/>
      <c r="Q22" s="258">
        <f>SUM(Q4:Q21)</f>
        <v>0</v>
      </c>
      <c r="R22" s="259"/>
      <c r="S22" s="12">
        <f t="shared" si="1"/>
        <v>48.5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0.5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8.5</v>
      </c>
      <c r="T24" s="15"/>
      <c r="U24" s="15">
        <f>SUM(U4:U23)</f>
        <v>0.5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0.5</v>
      </c>
      <c r="D28" s="20"/>
      <c r="I28" s="28">
        <v>2.75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16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48.5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57</v>
      </c>
      <c r="B1" s="76"/>
      <c r="C1" s="76"/>
    </row>
    <row r="2" spans="1:22" s="81" customFormat="1" x14ac:dyDescent="0.25">
      <c r="A2" s="5" t="s">
        <v>81</v>
      </c>
      <c r="B2" s="232"/>
      <c r="C2" s="232"/>
      <c r="D2" s="174"/>
      <c r="E2" s="250" t="s">
        <v>13</v>
      </c>
      <c r="F2" s="250"/>
      <c r="G2" s="248" t="s">
        <v>14</v>
      </c>
      <c r="H2" s="248"/>
      <c r="I2" s="250" t="s">
        <v>15</v>
      </c>
      <c r="J2" s="250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35">
        <v>8</v>
      </c>
      <c r="F3" s="108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35"/>
      <c r="N3" s="108"/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6598</v>
      </c>
      <c r="B4" s="243" t="s">
        <v>110</v>
      </c>
      <c r="C4" s="226">
        <v>100</v>
      </c>
      <c r="D4" s="25" t="s">
        <v>88</v>
      </c>
      <c r="E4" s="249">
        <v>0.5</v>
      </c>
      <c r="F4" s="249"/>
      <c r="G4" s="249"/>
      <c r="H4" s="249"/>
      <c r="I4" s="249"/>
      <c r="J4" s="249"/>
      <c r="K4" s="249"/>
      <c r="L4" s="249"/>
      <c r="M4" s="249"/>
      <c r="N4" s="249"/>
      <c r="O4" s="244"/>
      <c r="P4" s="245"/>
      <c r="Q4" s="246"/>
      <c r="R4" s="247"/>
      <c r="S4" s="85">
        <f>E4+G4+I4+K4+M4+O4+Q4</f>
        <v>0.5</v>
      </c>
      <c r="T4" s="85">
        <f t="shared" ref="T4:T12" si="0">SUM(S4-U4-V4)</f>
        <v>0.5</v>
      </c>
      <c r="U4" s="88"/>
      <c r="V4" s="88"/>
    </row>
    <row r="5" spans="1:22" x14ac:dyDescent="0.25">
      <c r="A5" s="173">
        <v>6633</v>
      </c>
      <c r="B5" s="243" t="s">
        <v>107</v>
      </c>
      <c r="C5" s="226">
        <v>23</v>
      </c>
      <c r="D5" s="25" t="s">
        <v>89</v>
      </c>
      <c r="E5" s="249">
        <v>1.5</v>
      </c>
      <c r="F5" s="249"/>
      <c r="G5" s="249"/>
      <c r="H5" s="249"/>
      <c r="I5" s="249"/>
      <c r="J5" s="249"/>
      <c r="K5" s="249"/>
      <c r="L5" s="249"/>
      <c r="M5" s="249"/>
      <c r="N5" s="249"/>
      <c r="O5" s="244"/>
      <c r="P5" s="245"/>
      <c r="Q5" s="246"/>
      <c r="R5" s="247"/>
      <c r="S5" s="85">
        <f t="shared" ref="S5:S24" si="1">E5+G5+I5+K5+M5+O5+Q5</f>
        <v>1.5</v>
      </c>
      <c r="T5" s="85">
        <f t="shared" si="0"/>
        <v>1.5</v>
      </c>
      <c r="U5" s="88"/>
      <c r="V5" s="88"/>
    </row>
    <row r="6" spans="1:22" x14ac:dyDescent="0.25">
      <c r="A6" s="173">
        <v>6761</v>
      </c>
      <c r="B6" s="243" t="s">
        <v>108</v>
      </c>
      <c r="C6" s="230">
        <v>3</v>
      </c>
      <c r="D6" s="25" t="s">
        <v>91</v>
      </c>
      <c r="E6" s="249">
        <v>0.5</v>
      </c>
      <c r="F6" s="249"/>
      <c r="G6" s="249"/>
      <c r="H6" s="249"/>
      <c r="I6" s="249"/>
      <c r="J6" s="249"/>
      <c r="K6" s="249"/>
      <c r="L6" s="249"/>
      <c r="M6" s="249"/>
      <c r="N6" s="249"/>
      <c r="O6" s="244"/>
      <c r="P6" s="245"/>
      <c r="Q6" s="246"/>
      <c r="R6" s="247"/>
      <c r="S6" s="85">
        <f t="shared" si="1"/>
        <v>0.5</v>
      </c>
      <c r="T6" s="85">
        <f t="shared" si="0"/>
        <v>0.5</v>
      </c>
      <c r="U6" s="88"/>
      <c r="V6" s="88"/>
    </row>
    <row r="7" spans="1:22" x14ac:dyDescent="0.25">
      <c r="A7" s="173">
        <v>6761</v>
      </c>
      <c r="B7" s="243" t="s">
        <v>108</v>
      </c>
      <c r="C7" s="218">
        <v>4</v>
      </c>
      <c r="D7" s="25" t="s">
        <v>84</v>
      </c>
      <c r="E7" s="244">
        <v>0.5</v>
      </c>
      <c r="F7" s="245"/>
      <c r="G7" s="244"/>
      <c r="H7" s="245"/>
      <c r="I7" s="244"/>
      <c r="J7" s="245"/>
      <c r="K7" s="244"/>
      <c r="L7" s="245"/>
      <c r="M7" s="244"/>
      <c r="N7" s="245"/>
      <c r="O7" s="244"/>
      <c r="P7" s="245"/>
      <c r="Q7" s="246"/>
      <c r="R7" s="247"/>
      <c r="S7" s="85">
        <f t="shared" si="1"/>
        <v>0.5</v>
      </c>
      <c r="T7" s="85">
        <f t="shared" si="0"/>
        <v>0.5</v>
      </c>
      <c r="U7" s="88"/>
      <c r="V7" s="88"/>
    </row>
    <row r="8" spans="1:22" x14ac:dyDescent="0.25">
      <c r="A8" s="173">
        <v>6633</v>
      </c>
      <c r="B8" s="243" t="s">
        <v>107</v>
      </c>
      <c r="C8" s="218">
        <v>24</v>
      </c>
      <c r="D8" s="25" t="s">
        <v>90</v>
      </c>
      <c r="E8" s="244">
        <v>3</v>
      </c>
      <c r="F8" s="245"/>
      <c r="G8" s="244"/>
      <c r="H8" s="245"/>
      <c r="I8" s="244">
        <v>0.5</v>
      </c>
      <c r="J8" s="245"/>
      <c r="K8" s="244"/>
      <c r="L8" s="245"/>
      <c r="M8" s="244"/>
      <c r="N8" s="245"/>
      <c r="O8" s="244"/>
      <c r="P8" s="245"/>
      <c r="Q8" s="246"/>
      <c r="R8" s="247"/>
      <c r="S8" s="85">
        <f t="shared" si="1"/>
        <v>3.5</v>
      </c>
      <c r="T8" s="85">
        <f t="shared" si="0"/>
        <v>3.5</v>
      </c>
      <c r="U8" s="88"/>
      <c r="V8" s="88"/>
    </row>
    <row r="9" spans="1:22" x14ac:dyDescent="0.25">
      <c r="A9" s="173">
        <v>6687</v>
      </c>
      <c r="B9" s="243" t="s">
        <v>105</v>
      </c>
      <c r="C9" s="236">
        <v>24</v>
      </c>
      <c r="D9" s="25" t="s">
        <v>77</v>
      </c>
      <c r="E9" s="244"/>
      <c r="F9" s="245"/>
      <c r="G9" s="244">
        <v>6.5</v>
      </c>
      <c r="H9" s="245"/>
      <c r="I9" s="244">
        <v>6</v>
      </c>
      <c r="J9" s="245"/>
      <c r="K9" s="244">
        <v>5</v>
      </c>
      <c r="L9" s="245"/>
      <c r="M9" s="244"/>
      <c r="N9" s="245"/>
      <c r="O9" s="244"/>
      <c r="P9" s="245"/>
      <c r="Q9" s="246"/>
      <c r="R9" s="247"/>
      <c r="S9" s="85">
        <f t="shared" si="1"/>
        <v>17.5</v>
      </c>
      <c r="T9" s="85">
        <f t="shared" si="0"/>
        <v>17.5</v>
      </c>
      <c r="U9" s="88"/>
      <c r="V9" s="88"/>
    </row>
    <row r="10" spans="1:22" x14ac:dyDescent="0.25">
      <c r="A10" s="173">
        <v>6687</v>
      </c>
      <c r="B10" s="243" t="s">
        <v>105</v>
      </c>
      <c r="C10" s="239">
        <v>25</v>
      </c>
      <c r="D10" s="25" t="s">
        <v>77</v>
      </c>
      <c r="E10" s="244"/>
      <c r="F10" s="245"/>
      <c r="G10" s="244"/>
      <c r="H10" s="245"/>
      <c r="I10" s="244"/>
      <c r="J10" s="245"/>
      <c r="K10" s="244">
        <v>2</v>
      </c>
      <c r="L10" s="245"/>
      <c r="M10" s="244"/>
      <c r="N10" s="245"/>
      <c r="O10" s="244"/>
      <c r="P10" s="245"/>
      <c r="Q10" s="246"/>
      <c r="R10" s="247"/>
      <c r="S10" s="85">
        <f t="shared" si="1"/>
        <v>2</v>
      </c>
      <c r="T10" s="85">
        <f t="shared" si="0"/>
        <v>2</v>
      </c>
      <c r="U10" s="88"/>
      <c r="V10" s="88"/>
    </row>
    <row r="11" spans="1:22" x14ac:dyDescent="0.25">
      <c r="A11" s="173"/>
      <c r="B11" s="202"/>
      <c r="C11" s="202"/>
      <c r="D11" s="25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6"/>
      <c r="R11" s="247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02"/>
      <c r="C12" s="202"/>
      <c r="D12" s="25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6"/>
      <c r="R12" s="247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02"/>
      <c r="C13" s="202"/>
      <c r="D13" s="25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6"/>
      <c r="R13" s="247"/>
      <c r="S13" s="85">
        <f>E13+G13+I13+K13+M13+O13+Q13</f>
        <v>0</v>
      </c>
      <c r="T13" s="85">
        <f>SUM(S13-U13-V13)</f>
        <v>0</v>
      </c>
      <c r="U13" s="88"/>
      <c r="V13" s="88"/>
    </row>
    <row r="14" spans="1:22" ht="15.75" customHeight="1" x14ac:dyDescent="0.25">
      <c r="A14" s="173"/>
      <c r="B14" s="89"/>
      <c r="C14" s="201"/>
      <c r="D14" s="25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6"/>
      <c r="R14" s="247"/>
      <c r="S14" s="85">
        <f t="shared" ref="S14:S18" si="2">E14+G14+I14+K14+M14+O14+Q14</f>
        <v>0</v>
      </c>
      <c r="T14" s="85">
        <f t="shared" ref="T14:T18" si="3"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6"/>
      <c r="R15" s="247"/>
      <c r="S15" s="85">
        <f t="shared" ref="S15:S17" si="4">E15+G15+I15+K15+M15+O15+Q15</f>
        <v>0</v>
      </c>
      <c r="T15" s="85">
        <f t="shared" ref="T15:T17" si="5">SUM(S15-U15-V15)</f>
        <v>0</v>
      </c>
      <c r="U15" s="88"/>
      <c r="V15" s="88"/>
    </row>
    <row r="16" spans="1:22" ht="15.75" customHeight="1" x14ac:dyDescent="0.25">
      <c r="A16" s="173"/>
      <c r="B16" s="31" t="s">
        <v>106</v>
      </c>
      <c r="C16" s="173"/>
      <c r="D16" s="25" t="s">
        <v>70</v>
      </c>
      <c r="E16" s="244"/>
      <c r="F16" s="245"/>
      <c r="G16" s="244"/>
      <c r="H16" s="245"/>
      <c r="I16" s="244"/>
      <c r="J16" s="245"/>
      <c r="K16" s="244"/>
      <c r="L16" s="245"/>
      <c r="M16" s="244">
        <v>8</v>
      </c>
      <c r="N16" s="245"/>
      <c r="O16" s="244"/>
      <c r="P16" s="245"/>
      <c r="Q16" s="246"/>
      <c r="R16" s="247"/>
      <c r="S16" s="85">
        <f t="shared" si="4"/>
        <v>8</v>
      </c>
      <c r="T16" s="85">
        <f t="shared" si="5"/>
        <v>8</v>
      </c>
      <c r="U16" s="88"/>
      <c r="V16" s="88"/>
    </row>
    <row r="17" spans="1:22" ht="15.75" customHeight="1" x14ac:dyDescent="0.25">
      <c r="A17" s="173"/>
      <c r="B17" s="89"/>
      <c r="C17" s="203"/>
      <c r="D17" s="25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6"/>
      <c r="R17" s="247"/>
      <c r="S17" s="85">
        <f t="shared" si="4"/>
        <v>0</v>
      </c>
      <c r="T17" s="85">
        <f t="shared" si="5"/>
        <v>0</v>
      </c>
      <c r="U17" s="88"/>
      <c r="V17" s="88"/>
    </row>
    <row r="18" spans="1:22" ht="15.75" customHeight="1" x14ac:dyDescent="0.25">
      <c r="A18" s="173">
        <v>3600</v>
      </c>
      <c r="B18" s="31" t="s">
        <v>106</v>
      </c>
      <c r="C18" s="173"/>
      <c r="D18" s="25" t="s">
        <v>97</v>
      </c>
      <c r="E18" s="244"/>
      <c r="F18" s="245"/>
      <c r="G18" s="244"/>
      <c r="H18" s="245"/>
      <c r="I18" s="244">
        <v>1</v>
      </c>
      <c r="J18" s="245"/>
      <c r="K18" s="244"/>
      <c r="L18" s="245"/>
      <c r="M18" s="244"/>
      <c r="N18" s="245"/>
      <c r="O18" s="244"/>
      <c r="P18" s="245"/>
      <c r="Q18" s="246"/>
      <c r="R18" s="247"/>
      <c r="S18" s="85">
        <f t="shared" si="2"/>
        <v>1</v>
      </c>
      <c r="T18" s="85">
        <f t="shared" si="3"/>
        <v>1</v>
      </c>
      <c r="U18" s="88"/>
      <c r="V18" s="88"/>
    </row>
    <row r="19" spans="1:22" ht="15.75" customHeight="1" x14ac:dyDescent="0.25">
      <c r="A19" s="173">
        <v>3600</v>
      </c>
      <c r="B19" s="196" t="s">
        <v>106</v>
      </c>
      <c r="C19" s="196"/>
      <c r="D19" s="25" t="s">
        <v>92</v>
      </c>
      <c r="E19" s="244">
        <v>1</v>
      </c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6"/>
      <c r="R19" s="247"/>
      <c r="S19" s="85">
        <f t="shared" ref="S19" si="6">E19+G19+I19+K19+M19+O19+Q19</f>
        <v>1</v>
      </c>
      <c r="T19" s="85">
        <f t="shared" ref="T19" si="7">SUM(S19-U19-V19)</f>
        <v>1</v>
      </c>
      <c r="U19" s="88"/>
      <c r="V19" s="88"/>
    </row>
    <row r="20" spans="1:22" x14ac:dyDescent="0.25">
      <c r="A20" s="173">
        <v>3600</v>
      </c>
      <c r="B20" s="31">
        <f>SUM(B6:B19)</f>
        <v>0</v>
      </c>
      <c r="C20" s="173"/>
      <c r="D20" s="25" t="s">
        <v>67</v>
      </c>
      <c r="E20" s="244">
        <v>1</v>
      </c>
      <c r="F20" s="245"/>
      <c r="G20" s="244">
        <v>1.5</v>
      </c>
      <c r="H20" s="245"/>
      <c r="I20" s="244">
        <v>0.5</v>
      </c>
      <c r="J20" s="245"/>
      <c r="K20" s="244"/>
      <c r="L20" s="245"/>
      <c r="M20" s="244"/>
      <c r="N20" s="245"/>
      <c r="O20" s="244"/>
      <c r="P20" s="245"/>
      <c r="Q20" s="246"/>
      <c r="R20" s="247"/>
      <c r="S20" s="85">
        <f>E20+G20+I20+K20+M20+O20+Q20</f>
        <v>3</v>
      </c>
      <c r="T20" s="85">
        <f>SUM(S20-U20-V20)</f>
        <v>3</v>
      </c>
      <c r="U20" s="88"/>
      <c r="V20" s="88"/>
    </row>
    <row r="21" spans="1:22" x14ac:dyDescent="0.25">
      <c r="A21" s="173"/>
      <c r="B21" s="31"/>
      <c r="C21" s="173"/>
      <c r="D21" s="25"/>
      <c r="E21" s="244"/>
      <c r="F21" s="245"/>
      <c r="G21" s="244"/>
      <c r="H21" s="245"/>
      <c r="I21" s="244"/>
      <c r="J21" s="245"/>
      <c r="K21" s="244"/>
      <c r="L21" s="245"/>
      <c r="M21" s="244"/>
      <c r="N21" s="245"/>
      <c r="O21" s="244"/>
      <c r="P21" s="245"/>
      <c r="Q21" s="246"/>
      <c r="R21" s="247"/>
      <c r="S21" s="85">
        <f>E21+G21+I21+K21+M21+O21+Q21</f>
        <v>0</v>
      </c>
      <c r="T21" s="85">
        <f>SUM(S21-U21-V21)</f>
        <v>0</v>
      </c>
      <c r="U21" s="88"/>
      <c r="V21" s="88"/>
    </row>
    <row r="22" spans="1:22" x14ac:dyDescent="0.25">
      <c r="A22" s="82" t="s">
        <v>35</v>
      </c>
      <c r="B22" s="82"/>
      <c r="C22" s="82"/>
      <c r="D22" s="82"/>
      <c r="E22" s="244"/>
      <c r="F22" s="245"/>
      <c r="G22" s="244"/>
      <c r="H22" s="245"/>
      <c r="I22" s="244"/>
      <c r="J22" s="245"/>
      <c r="K22" s="244"/>
      <c r="L22" s="245"/>
      <c r="M22" s="244"/>
      <c r="N22" s="245"/>
      <c r="O22" s="244"/>
      <c r="P22" s="245"/>
      <c r="Q22" s="246"/>
      <c r="R22" s="247"/>
      <c r="S22" s="85">
        <f t="shared" si="1"/>
        <v>0</v>
      </c>
      <c r="T22" s="85"/>
      <c r="U22" s="90"/>
      <c r="V22" s="88"/>
    </row>
    <row r="23" spans="1:22" x14ac:dyDescent="0.25">
      <c r="A23" s="82" t="s">
        <v>36</v>
      </c>
      <c r="B23" s="82"/>
      <c r="C23" s="82"/>
      <c r="D23" s="82"/>
      <c r="E23" s="244"/>
      <c r="F23" s="245"/>
      <c r="G23" s="244"/>
      <c r="H23" s="245"/>
      <c r="I23" s="244"/>
      <c r="J23" s="245"/>
      <c r="K23" s="244"/>
      <c r="L23" s="245"/>
      <c r="M23" s="244"/>
      <c r="N23" s="245"/>
      <c r="O23" s="246"/>
      <c r="P23" s="247"/>
      <c r="Q23" s="246"/>
      <c r="R23" s="247"/>
      <c r="S23" s="85">
        <f t="shared" si="1"/>
        <v>0</v>
      </c>
      <c r="T23" s="85"/>
      <c r="U23" s="90"/>
      <c r="V23" s="88"/>
    </row>
    <row r="24" spans="1:22" x14ac:dyDescent="0.25">
      <c r="A24" s="90" t="s">
        <v>6</v>
      </c>
      <c r="B24" s="90"/>
      <c r="C24" s="90"/>
      <c r="D24" s="90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7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85">
        <f t="shared" si="1"/>
        <v>39</v>
      </c>
      <c r="T24" s="85"/>
      <c r="U24" s="90"/>
      <c r="V24" s="88"/>
    </row>
    <row r="25" spans="1:22" x14ac:dyDescent="0.25">
      <c r="A25" s="90" t="s">
        <v>2</v>
      </c>
      <c r="B25" s="90"/>
      <c r="C25" s="90"/>
      <c r="D25" s="90"/>
      <c r="E25" s="176"/>
      <c r="F25" s="177">
        <v>8</v>
      </c>
      <c r="G25" s="176"/>
      <c r="H25" s="177">
        <v>8</v>
      </c>
      <c r="I25" s="176"/>
      <c r="J25" s="177">
        <v>8</v>
      </c>
      <c r="K25" s="176"/>
      <c r="L25" s="177">
        <v>8</v>
      </c>
      <c r="M25" s="176"/>
      <c r="N25" s="177">
        <v>8</v>
      </c>
      <c r="O25" s="176"/>
      <c r="P25" s="177"/>
      <c r="Q25" s="176"/>
      <c r="R25" s="177"/>
      <c r="S25" s="85">
        <f>SUM(E25:R25)</f>
        <v>40</v>
      </c>
      <c r="T25" s="85">
        <f>SUM(T4:T24)</f>
        <v>39</v>
      </c>
      <c r="U25" s="88"/>
      <c r="V25" s="88"/>
    </row>
    <row r="26" spans="1:22" x14ac:dyDescent="0.25">
      <c r="A26" s="90" t="s">
        <v>39</v>
      </c>
      <c r="B26" s="90"/>
      <c r="C26" s="90"/>
      <c r="D26" s="90"/>
      <c r="E26" s="91"/>
      <c r="F26" s="91">
        <f>SUM(E24)-F25</f>
        <v>0</v>
      </c>
      <c r="G26" s="91"/>
      <c r="H26" s="91">
        <f>SUM(G24)-H25</f>
        <v>0</v>
      </c>
      <c r="I26" s="91"/>
      <c r="J26" s="91">
        <f>SUM(I24)-J25</f>
        <v>0</v>
      </c>
      <c r="K26" s="91"/>
      <c r="L26" s="91">
        <f>SUM(K24)-L25</f>
        <v>-1</v>
      </c>
      <c r="M26" s="91"/>
      <c r="N26" s="91">
        <f>SUM(M24)-N25</f>
        <v>0</v>
      </c>
      <c r="O26" s="91"/>
      <c r="P26" s="91">
        <f>SUM(O24)</f>
        <v>0</v>
      </c>
      <c r="Q26" s="91"/>
      <c r="R26" s="91">
        <f>SUM(Q24)</f>
        <v>0</v>
      </c>
      <c r="S26" s="88">
        <f>SUM(E26:R26)</f>
        <v>-1</v>
      </c>
      <c r="T26" s="88"/>
      <c r="U26" s="88">
        <f>SUM(U4:U25)</f>
        <v>0</v>
      </c>
      <c r="V26" s="88">
        <f>SUM(V4:V25)</f>
        <v>0</v>
      </c>
    </row>
    <row r="27" spans="1:22" x14ac:dyDescent="0.25">
      <c r="E27" s="92"/>
      <c r="F27" s="92"/>
      <c r="G27" s="92"/>
      <c r="H27" s="92"/>
    </row>
    <row r="28" spans="1:22" x14ac:dyDescent="0.25">
      <c r="A28" s="75" t="s">
        <v>23</v>
      </c>
      <c r="B28" s="76"/>
    </row>
    <row r="29" spans="1:22" x14ac:dyDescent="0.25">
      <c r="A29" s="77" t="s">
        <v>2</v>
      </c>
      <c r="C29" s="93">
        <f>SUM(T25)</f>
        <v>39</v>
      </c>
      <c r="I29" s="75">
        <v>3600</v>
      </c>
    </row>
    <row r="30" spans="1:22" x14ac:dyDescent="0.25">
      <c r="A30" s="77" t="s">
        <v>24</v>
      </c>
      <c r="C30" s="93">
        <f>U26</f>
        <v>0</v>
      </c>
      <c r="D30" s="94"/>
      <c r="I30" s="95">
        <v>13</v>
      </c>
    </row>
    <row r="31" spans="1:22" x14ac:dyDescent="0.25">
      <c r="A31" s="77" t="s">
        <v>25</v>
      </c>
      <c r="C31" s="94">
        <f>V26</f>
        <v>0</v>
      </c>
      <c r="I31" s="92"/>
    </row>
    <row r="32" spans="1:22" x14ac:dyDescent="0.25">
      <c r="A32" s="77" t="s">
        <v>26</v>
      </c>
      <c r="C32" s="94">
        <f>S22</f>
        <v>0</v>
      </c>
      <c r="I32" s="93"/>
    </row>
    <row r="33" spans="1:7" x14ac:dyDescent="0.25">
      <c r="A33" s="77" t="s">
        <v>4</v>
      </c>
      <c r="C33" s="94">
        <f>S23</f>
        <v>0</v>
      </c>
    </row>
    <row r="34" spans="1:7" ht="16.5" thickBot="1" x14ac:dyDescent="0.3">
      <c r="A34" s="78" t="s">
        <v>6</v>
      </c>
      <c r="C34" s="96">
        <f>SUM(C29:C33)</f>
        <v>39</v>
      </c>
      <c r="E34" s="78" t="s">
        <v>40</v>
      </c>
      <c r="F34" s="78"/>
      <c r="G34" s="97">
        <f>S24-C34</f>
        <v>0</v>
      </c>
    </row>
    <row r="35" spans="1:7" ht="16.5" thickTop="1" x14ac:dyDescent="0.25">
      <c r="A35" s="77" t="s">
        <v>27</v>
      </c>
      <c r="C35" s="98">
        <v>0</v>
      </c>
      <c r="D35" s="98"/>
    </row>
    <row r="36" spans="1:7" x14ac:dyDescent="0.25">
      <c r="A36" s="77" t="s">
        <v>34</v>
      </c>
      <c r="C36" s="98">
        <v>0</v>
      </c>
      <c r="D36" s="9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B21" sqref="B21"/>
    </sheetView>
  </sheetViews>
  <sheetFormatPr defaultColWidth="10.42578125" defaultRowHeight="15.75" x14ac:dyDescent="0.25"/>
  <cols>
    <col min="1" max="1" width="9.5703125" style="101" customWidth="1"/>
    <col min="2" max="2" width="10.7109375" style="101" customWidth="1"/>
    <col min="3" max="3" width="10.42578125" style="101" customWidth="1"/>
    <col min="4" max="4" width="32.28515625" style="101" bestFit="1" customWidth="1"/>
    <col min="5" max="5" width="7" style="101" customWidth="1"/>
    <col min="6" max="6" width="6.85546875" style="101" customWidth="1"/>
    <col min="7" max="7" width="7" style="101" customWidth="1"/>
    <col min="8" max="8" width="6.85546875" style="101" customWidth="1"/>
    <col min="9" max="9" width="7" style="101" customWidth="1"/>
    <col min="10" max="10" width="6.85546875" style="101" customWidth="1"/>
    <col min="11" max="11" width="7" style="101" customWidth="1"/>
    <col min="12" max="12" width="6.85546875" style="101" customWidth="1"/>
    <col min="13" max="13" width="7" style="101" customWidth="1"/>
    <col min="14" max="14" width="6.85546875" style="101" customWidth="1"/>
    <col min="15" max="17" width="7" style="101" customWidth="1"/>
    <col min="18" max="18" width="7" style="102" customWidth="1"/>
    <col min="19" max="22" width="7.7109375" style="101" customWidth="1"/>
    <col min="23" max="16384" width="10.42578125" style="101"/>
  </cols>
  <sheetData>
    <row r="1" spans="1:22" x14ac:dyDescent="0.25">
      <c r="A1" s="99"/>
      <c r="B1" s="100"/>
      <c r="C1" s="100"/>
    </row>
    <row r="2" spans="1:22" s="106" customFormat="1" x14ac:dyDescent="0.25">
      <c r="A2" s="5" t="s">
        <v>81</v>
      </c>
      <c r="B2" s="232"/>
      <c r="C2" s="232"/>
      <c r="D2" s="103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104" t="s">
        <v>22</v>
      </c>
      <c r="T2" s="104" t="s">
        <v>37</v>
      </c>
      <c r="U2" s="105" t="s">
        <v>24</v>
      </c>
      <c r="V2" s="105" t="s">
        <v>25</v>
      </c>
    </row>
    <row r="3" spans="1:22" x14ac:dyDescent="0.25">
      <c r="A3" s="107" t="s">
        <v>20</v>
      </c>
      <c r="B3" s="107" t="s">
        <v>21</v>
      </c>
      <c r="C3" s="107" t="s">
        <v>46</v>
      </c>
      <c r="D3" s="107" t="s">
        <v>30</v>
      </c>
      <c r="E3" s="108">
        <v>8</v>
      </c>
      <c r="F3" s="108">
        <v>16.3</v>
      </c>
      <c r="G3" s="108">
        <v>8</v>
      </c>
      <c r="H3" s="108">
        <v>16.3</v>
      </c>
      <c r="I3" s="108">
        <v>8</v>
      </c>
      <c r="J3" s="108">
        <v>16.3</v>
      </c>
      <c r="K3" s="108">
        <v>8</v>
      </c>
      <c r="L3" s="108">
        <v>16.3</v>
      </c>
      <c r="M3" s="108">
        <v>8</v>
      </c>
      <c r="N3" s="108">
        <v>16.3</v>
      </c>
      <c r="O3" s="108"/>
      <c r="P3" s="108"/>
      <c r="Q3" s="109"/>
      <c r="R3" s="109"/>
      <c r="S3" s="110"/>
      <c r="T3" s="110"/>
      <c r="U3" s="111"/>
      <c r="V3" s="111"/>
    </row>
    <row r="4" spans="1:22" x14ac:dyDescent="0.25">
      <c r="A4" s="173"/>
      <c r="B4" s="226"/>
      <c r="C4" s="226"/>
      <c r="D4" s="2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66"/>
      <c r="P4" s="267"/>
      <c r="Q4" s="268"/>
      <c r="R4" s="269"/>
      <c r="S4" s="110">
        <f>E4+G4+I4+K4+M4+O4+Q4</f>
        <v>0</v>
      </c>
      <c r="T4" s="110">
        <f t="shared" ref="T4:T22" si="0">SUM(S4-U4-V4)</f>
        <v>0</v>
      </c>
      <c r="U4" s="112"/>
      <c r="V4" s="112"/>
    </row>
    <row r="5" spans="1:22" x14ac:dyDescent="0.25">
      <c r="A5" s="173"/>
      <c r="B5" s="226"/>
      <c r="C5" s="226"/>
      <c r="D5" s="25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66"/>
      <c r="P5" s="267"/>
      <c r="Q5" s="268"/>
      <c r="R5" s="269"/>
      <c r="S5" s="110">
        <f>E5+G5+I5+K5+M5+O5+Q5</f>
        <v>0</v>
      </c>
      <c r="T5" s="110">
        <f t="shared" si="0"/>
        <v>0</v>
      </c>
      <c r="U5" s="112"/>
      <c r="V5" s="112"/>
    </row>
    <row r="6" spans="1:22" x14ac:dyDescent="0.25">
      <c r="A6" s="173"/>
      <c r="B6" s="226"/>
      <c r="C6" s="226"/>
      <c r="D6" s="25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66"/>
      <c r="P6" s="267"/>
      <c r="Q6" s="268"/>
      <c r="R6" s="269"/>
      <c r="S6" s="110">
        <f t="shared" ref="S6:S25" si="1">E6+G6+I6+K6+M6+O6+Q6</f>
        <v>0</v>
      </c>
      <c r="T6" s="110">
        <f t="shared" si="0"/>
        <v>0</v>
      </c>
      <c r="U6" s="112"/>
      <c r="V6" s="112"/>
    </row>
    <row r="7" spans="1:22" x14ac:dyDescent="0.25">
      <c r="A7" s="173"/>
      <c r="B7" s="228"/>
      <c r="C7" s="228"/>
      <c r="D7" s="25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66"/>
      <c r="P7" s="267"/>
      <c r="Q7" s="268"/>
      <c r="R7" s="269"/>
      <c r="S7" s="110">
        <f t="shared" si="1"/>
        <v>0</v>
      </c>
      <c r="T7" s="110">
        <f t="shared" si="0"/>
        <v>0</v>
      </c>
      <c r="U7" s="112"/>
      <c r="V7" s="112"/>
    </row>
    <row r="8" spans="1:22" x14ac:dyDescent="0.25">
      <c r="A8" s="173"/>
      <c r="B8" s="230"/>
      <c r="C8" s="230"/>
      <c r="D8" s="25"/>
      <c r="E8" s="266"/>
      <c r="F8" s="267"/>
      <c r="G8" s="266"/>
      <c r="H8" s="267"/>
      <c r="I8" s="266"/>
      <c r="J8" s="267"/>
      <c r="K8" s="266"/>
      <c r="L8" s="267"/>
      <c r="M8" s="266"/>
      <c r="N8" s="267"/>
      <c r="O8" s="266"/>
      <c r="P8" s="267"/>
      <c r="Q8" s="268"/>
      <c r="R8" s="269"/>
      <c r="S8" s="110">
        <f>E8+G8+I8+K8+M8+O8+Q8</f>
        <v>0</v>
      </c>
      <c r="T8" s="110">
        <f t="shared" si="0"/>
        <v>0</v>
      </c>
      <c r="U8" s="112"/>
      <c r="V8" s="112"/>
    </row>
    <row r="9" spans="1:22" x14ac:dyDescent="0.25">
      <c r="A9" s="173"/>
      <c r="B9" s="217"/>
      <c r="C9" s="217"/>
      <c r="D9" s="25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66"/>
      <c r="P9" s="267"/>
      <c r="Q9" s="268"/>
      <c r="R9" s="269"/>
      <c r="S9" s="110">
        <f t="shared" si="1"/>
        <v>0</v>
      </c>
      <c r="T9" s="110">
        <f t="shared" si="0"/>
        <v>0</v>
      </c>
      <c r="U9" s="112"/>
      <c r="V9" s="112"/>
    </row>
    <row r="10" spans="1:22" x14ac:dyDescent="0.25">
      <c r="A10" s="173"/>
      <c r="B10" s="213"/>
      <c r="C10" s="213"/>
      <c r="D10" s="25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66"/>
      <c r="P10" s="267"/>
      <c r="Q10" s="268"/>
      <c r="R10" s="269"/>
      <c r="S10" s="110">
        <f t="shared" si="1"/>
        <v>0</v>
      </c>
      <c r="T10" s="110">
        <f t="shared" si="0"/>
        <v>0</v>
      </c>
      <c r="U10" s="112"/>
      <c r="V10" s="112"/>
    </row>
    <row r="11" spans="1:22" x14ac:dyDescent="0.25">
      <c r="A11" s="173"/>
      <c r="B11" s="213"/>
      <c r="C11" s="213"/>
      <c r="D11" s="25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66"/>
      <c r="P11" s="267"/>
      <c r="Q11" s="268"/>
      <c r="R11" s="269"/>
      <c r="S11" s="110">
        <f>E11+G11+I11+K11+M11+O11+Q11</f>
        <v>0</v>
      </c>
      <c r="T11" s="110">
        <f>SUM(S11-U11-V11)</f>
        <v>0</v>
      </c>
      <c r="U11" s="112"/>
      <c r="V11" s="112"/>
    </row>
    <row r="12" spans="1:22" x14ac:dyDescent="0.25">
      <c r="A12" s="173"/>
      <c r="B12" s="222"/>
      <c r="C12" s="222"/>
      <c r="D12" s="25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66"/>
      <c r="P12" s="267"/>
      <c r="Q12" s="268"/>
      <c r="R12" s="269"/>
      <c r="S12" s="110">
        <f>E12+G12+I12+K12+M12+O12+Q12</f>
        <v>0</v>
      </c>
      <c r="T12" s="110">
        <f>SUM(S12-U12-V12)</f>
        <v>0</v>
      </c>
      <c r="U12" s="112"/>
      <c r="V12" s="112"/>
    </row>
    <row r="13" spans="1:22" x14ac:dyDescent="0.25">
      <c r="A13" s="173"/>
      <c r="B13" s="222"/>
      <c r="C13" s="222"/>
      <c r="D13" s="25"/>
      <c r="E13" s="254"/>
      <c r="F13" s="255"/>
      <c r="G13" s="254"/>
      <c r="H13" s="255"/>
      <c r="I13" s="254"/>
      <c r="J13" s="255"/>
      <c r="K13" s="274"/>
      <c r="L13" s="275"/>
      <c r="M13" s="254"/>
      <c r="N13" s="255"/>
      <c r="O13" s="266"/>
      <c r="P13" s="267"/>
      <c r="Q13" s="268"/>
      <c r="R13" s="269"/>
      <c r="S13" s="110">
        <f>E13+G13+I13+K13+M13+O13+Q13</f>
        <v>0</v>
      </c>
      <c r="T13" s="110">
        <f>SUM(S13-U13-V13)</f>
        <v>0</v>
      </c>
      <c r="U13" s="112"/>
      <c r="V13" s="112"/>
    </row>
    <row r="14" spans="1:22" x14ac:dyDescent="0.25">
      <c r="A14" s="173"/>
      <c r="B14" s="213"/>
      <c r="C14" s="213"/>
      <c r="D14" s="25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66"/>
      <c r="P14" s="267"/>
      <c r="Q14" s="268"/>
      <c r="R14" s="269"/>
      <c r="S14" s="110">
        <f>E14+G14+I14+K14+M14+O14+Q14</f>
        <v>0</v>
      </c>
      <c r="T14" s="110">
        <f>SUM(S14-U14-V14)</f>
        <v>0</v>
      </c>
      <c r="U14" s="112"/>
      <c r="V14" s="112"/>
    </row>
    <row r="15" spans="1:22" x14ac:dyDescent="0.25">
      <c r="A15" s="173"/>
      <c r="B15" s="190"/>
      <c r="C15" s="190"/>
      <c r="D15" s="25"/>
      <c r="E15" s="254"/>
      <c r="F15" s="255"/>
      <c r="G15" s="254"/>
      <c r="H15" s="255"/>
      <c r="I15" s="266"/>
      <c r="J15" s="267"/>
      <c r="K15" s="266"/>
      <c r="L15" s="267"/>
      <c r="M15" s="266"/>
      <c r="N15" s="267"/>
      <c r="O15" s="266"/>
      <c r="P15" s="267"/>
      <c r="Q15" s="268"/>
      <c r="R15" s="269"/>
      <c r="S15" s="110">
        <f t="shared" si="1"/>
        <v>0</v>
      </c>
      <c r="T15" s="110">
        <f t="shared" si="0"/>
        <v>0</v>
      </c>
      <c r="U15" s="112"/>
      <c r="V15" s="112"/>
    </row>
    <row r="16" spans="1:22" x14ac:dyDescent="0.25">
      <c r="A16" s="173"/>
      <c r="B16" s="191"/>
      <c r="C16" s="191"/>
      <c r="D16" s="25"/>
      <c r="E16" s="254"/>
      <c r="F16" s="255"/>
      <c r="G16" s="254"/>
      <c r="H16" s="255"/>
      <c r="I16" s="264"/>
      <c r="J16" s="265"/>
      <c r="K16" s="264"/>
      <c r="L16" s="265"/>
      <c r="M16" s="264"/>
      <c r="N16" s="265"/>
      <c r="O16" s="266"/>
      <c r="P16" s="267"/>
      <c r="Q16" s="268"/>
      <c r="R16" s="269"/>
      <c r="S16" s="110">
        <f t="shared" si="1"/>
        <v>0</v>
      </c>
      <c r="T16" s="110">
        <f t="shared" si="0"/>
        <v>0</v>
      </c>
      <c r="U16" s="112"/>
      <c r="V16" s="112"/>
    </row>
    <row r="17" spans="1:22" x14ac:dyDescent="0.25">
      <c r="A17" s="173"/>
      <c r="B17" s="191"/>
      <c r="C17" s="191"/>
      <c r="D17" s="25"/>
      <c r="E17" s="254"/>
      <c r="F17" s="255"/>
      <c r="G17" s="254"/>
      <c r="H17" s="255"/>
      <c r="I17" s="264"/>
      <c r="J17" s="265"/>
      <c r="K17" s="264"/>
      <c r="L17" s="265"/>
      <c r="M17" s="264"/>
      <c r="N17" s="265"/>
      <c r="O17" s="266"/>
      <c r="P17" s="267"/>
      <c r="Q17" s="268"/>
      <c r="R17" s="269"/>
      <c r="S17" s="110">
        <f t="shared" si="1"/>
        <v>0</v>
      </c>
      <c r="T17" s="110">
        <f t="shared" si="0"/>
        <v>0</v>
      </c>
      <c r="U17" s="112"/>
      <c r="V17" s="112"/>
    </row>
    <row r="18" spans="1:22" x14ac:dyDescent="0.25">
      <c r="A18" s="173"/>
      <c r="B18" s="31"/>
      <c r="C18" s="173"/>
      <c r="D18" s="25"/>
      <c r="E18" s="254"/>
      <c r="F18" s="255"/>
      <c r="G18" s="254"/>
      <c r="H18" s="255"/>
      <c r="I18" s="254"/>
      <c r="J18" s="255"/>
      <c r="K18" s="264"/>
      <c r="L18" s="265"/>
      <c r="M18" s="264"/>
      <c r="N18" s="265"/>
      <c r="O18" s="266"/>
      <c r="P18" s="267"/>
      <c r="Q18" s="268"/>
      <c r="R18" s="269"/>
      <c r="S18" s="110">
        <f t="shared" ref="S18" si="2">E18+G18+I18+K18+M18+O18+Q18</f>
        <v>0</v>
      </c>
      <c r="T18" s="110">
        <f t="shared" ref="T18" si="3">SUM(S18-U18-V18)</f>
        <v>0</v>
      </c>
      <c r="U18" s="112"/>
      <c r="V18" s="112"/>
    </row>
    <row r="19" spans="1:22" x14ac:dyDescent="0.25">
      <c r="A19" s="173"/>
      <c r="B19" s="31"/>
      <c r="C19" s="173"/>
      <c r="D19" s="25"/>
      <c r="E19" s="254"/>
      <c r="F19" s="255"/>
      <c r="G19" s="254"/>
      <c r="H19" s="255"/>
      <c r="I19" s="264"/>
      <c r="J19" s="265"/>
      <c r="K19" s="254"/>
      <c r="L19" s="255"/>
      <c r="M19" s="254"/>
      <c r="N19" s="255"/>
      <c r="O19" s="266"/>
      <c r="P19" s="267"/>
      <c r="Q19" s="268"/>
      <c r="R19" s="269"/>
      <c r="S19" s="110">
        <f t="shared" si="1"/>
        <v>0</v>
      </c>
      <c r="T19" s="110">
        <f t="shared" si="0"/>
        <v>0</v>
      </c>
      <c r="U19" s="112"/>
      <c r="V19" s="112"/>
    </row>
    <row r="20" spans="1:22" x14ac:dyDescent="0.25">
      <c r="A20" s="195"/>
      <c r="B20" s="89">
        <f>SUM(B6:B19)</f>
        <v>0</v>
      </c>
      <c r="C20" s="195"/>
      <c r="D20" s="14"/>
      <c r="E20" s="254"/>
      <c r="F20" s="255"/>
      <c r="G20" s="254"/>
      <c r="H20" s="255"/>
      <c r="I20" s="244"/>
      <c r="J20" s="245"/>
      <c r="K20" s="244">
        <f>SUM(K6:K19)</f>
        <v>0</v>
      </c>
      <c r="L20" s="245"/>
      <c r="M20" s="244"/>
      <c r="N20" s="245"/>
      <c r="O20" s="266"/>
      <c r="P20" s="267"/>
      <c r="Q20" s="268"/>
      <c r="R20" s="269"/>
      <c r="S20" s="110">
        <f>E20+G20+I20+K20+M20+O20+Q20</f>
        <v>0</v>
      </c>
      <c r="T20" s="110">
        <f>SUM(S20-U20-V20)</f>
        <v>0</v>
      </c>
      <c r="U20" s="112"/>
      <c r="V20" s="112"/>
    </row>
    <row r="21" spans="1:22" x14ac:dyDescent="0.25">
      <c r="A21" s="173"/>
      <c r="B21" s="31"/>
      <c r="C21" s="173"/>
      <c r="D21" s="25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6"/>
      <c r="P21" s="267"/>
      <c r="Q21" s="268"/>
      <c r="R21" s="269"/>
      <c r="S21" s="110">
        <f t="shared" si="1"/>
        <v>0</v>
      </c>
      <c r="T21" s="110">
        <f t="shared" si="0"/>
        <v>0</v>
      </c>
      <c r="U21" s="112"/>
      <c r="V21" s="112"/>
    </row>
    <row r="22" spans="1:22" x14ac:dyDescent="0.25">
      <c r="A22" s="172"/>
      <c r="B22" s="172"/>
      <c r="C22" s="172"/>
      <c r="D22" s="25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6"/>
      <c r="P22" s="267"/>
      <c r="Q22" s="268"/>
      <c r="R22" s="269"/>
      <c r="S22" s="110">
        <f t="shared" si="1"/>
        <v>0</v>
      </c>
      <c r="T22" s="110">
        <f t="shared" si="0"/>
        <v>0</v>
      </c>
      <c r="U22" s="112"/>
      <c r="V22" s="112"/>
    </row>
    <row r="23" spans="1:22" x14ac:dyDescent="0.25">
      <c r="A23" s="107" t="s">
        <v>35</v>
      </c>
      <c r="B23" s="107"/>
      <c r="C23" s="113"/>
      <c r="D23" s="113"/>
      <c r="E23" s="266"/>
      <c r="F23" s="267"/>
      <c r="G23" s="266"/>
      <c r="H23" s="267"/>
      <c r="I23" s="266"/>
      <c r="J23" s="267"/>
      <c r="K23" s="266"/>
      <c r="L23" s="267"/>
      <c r="M23" s="266"/>
      <c r="N23" s="267"/>
      <c r="O23" s="266"/>
      <c r="P23" s="267"/>
      <c r="Q23" s="268"/>
      <c r="R23" s="269"/>
      <c r="S23" s="110">
        <f t="shared" si="1"/>
        <v>0</v>
      </c>
      <c r="T23" s="110"/>
      <c r="U23" s="114"/>
      <c r="V23" s="112"/>
    </row>
    <row r="24" spans="1:22" x14ac:dyDescent="0.25">
      <c r="A24" s="107" t="s">
        <v>36</v>
      </c>
      <c r="B24" s="107"/>
      <c r="C24" s="113"/>
      <c r="D24" s="113"/>
      <c r="E24" s="266"/>
      <c r="F24" s="267"/>
      <c r="G24" s="266"/>
      <c r="H24" s="267"/>
      <c r="I24" s="266"/>
      <c r="J24" s="267"/>
      <c r="K24" s="266"/>
      <c r="L24" s="267"/>
      <c r="M24" s="266"/>
      <c r="N24" s="267"/>
      <c r="O24" s="266"/>
      <c r="P24" s="267"/>
      <c r="Q24" s="268"/>
      <c r="R24" s="269"/>
      <c r="S24" s="110">
        <f t="shared" si="1"/>
        <v>0</v>
      </c>
      <c r="T24" s="110"/>
      <c r="U24" s="114"/>
      <c r="V24" s="112"/>
    </row>
    <row r="25" spans="1:22" x14ac:dyDescent="0.25">
      <c r="A25" s="114" t="s">
        <v>6</v>
      </c>
      <c r="B25" s="114"/>
      <c r="C25" s="114"/>
      <c r="D25" s="114"/>
      <c r="E25" s="270">
        <f>SUM(E4:E24)</f>
        <v>0</v>
      </c>
      <c r="F25" s="271"/>
      <c r="G25" s="270">
        <f>SUM(G4:G24)</f>
        <v>0</v>
      </c>
      <c r="H25" s="271"/>
      <c r="I25" s="270">
        <f>SUM(I4:I24)</f>
        <v>0</v>
      </c>
      <c r="J25" s="271"/>
      <c r="K25" s="270">
        <f>SUM(K4:K24)</f>
        <v>0</v>
      </c>
      <c r="L25" s="271"/>
      <c r="M25" s="270">
        <f>SUM(M4:M24)</f>
        <v>0</v>
      </c>
      <c r="N25" s="271"/>
      <c r="O25" s="270">
        <f>SUM(O4:O24)</f>
        <v>0</v>
      </c>
      <c r="P25" s="271"/>
      <c r="Q25" s="270">
        <f>SUM(Q4:Q24)</f>
        <v>0</v>
      </c>
      <c r="R25" s="271"/>
      <c r="S25" s="110">
        <f t="shared" si="1"/>
        <v>0</v>
      </c>
      <c r="T25" s="110"/>
      <c r="U25" s="114"/>
      <c r="V25" s="112"/>
    </row>
    <row r="26" spans="1:22" x14ac:dyDescent="0.25">
      <c r="A26" s="114" t="s">
        <v>2</v>
      </c>
      <c r="B26" s="114"/>
      <c r="C26" s="114"/>
      <c r="D26" s="114"/>
      <c r="E26" s="115"/>
      <c r="F26" s="116">
        <v>8</v>
      </c>
      <c r="G26" s="115"/>
      <c r="H26" s="116">
        <v>8</v>
      </c>
      <c r="I26" s="115"/>
      <c r="J26" s="116">
        <v>8</v>
      </c>
      <c r="K26" s="115"/>
      <c r="L26" s="116">
        <v>8</v>
      </c>
      <c r="M26" s="115"/>
      <c r="N26" s="116">
        <v>8</v>
      </c>
      <c r="O26" s="115"/>
      <c r="P26" s="116"/>
      <c r="Q26" s="115"/>
      <c r="R26" s="116"/>
      <c r="S26" s="110">
        <f>SUM(E26:R26)</f>
        <v>40</v>
      </c>
      <c r="T26" s="110">
        <f>SUM(T4:T25)</f>
        <v>0</v>
      </c>
      <c r="U26" s="112"/>
      <c r="V26" s="112"/>
    </row>
    <row r="27" spans="1:22" x14ac:dyDescent="0.25">
      <c r="A27" s="114" t="s">
        <v>39</v>
      </c>
      <c r="B27" s="114"/>
      <c r="C27" s="114"/>
      <c r="D27" s="114"/>
      <c r="E27" s="117"/>
      <c r="F27" s="117">
        <f>SUM(E25)-F26</f>
        <v>-8</v>
      </c>
      <c r="G27" s="117"/>
      <c r="H27" s="117">
        <f>SUM(G25)-H26</f>
        <v>-8</v>
      </c>
      <c r="I27" s="117"/>
      <c r="J27" s="117">
        <f>SUM(I25)-J26</f>
        <v>-8</v>
      </c>
      <c r="K27" s="117"/>
      <c r="L27" s="117">
        <f>SUM(K25)-L26</f>
        <v>-8</v>
      </c>
      <c r="M27" s="117"/>
      <c r="N27" s="117">
        <f>SUM(M25)-N26</f>
        <v>-8</v>
      </c>
      <c r="O27" s="117"/>
      <c r="P27" s="117">
        <f>SUM(O25)</f>
        <v>0</v>
      </c>
      <c r="Q27" s="117"/>
      <c r="R27" s="117">
        <f>SUM(Q25)</f>
        <v>0</v>
      </c>
      <c r="S27" s="112">
        <f>SUM(E27:R27)</f>
        <v>-40</v>
      </c>
      <c r="T27" s="112"/>
      <c r="U27" s="112">
        <f>SUM(U4:U26)</f>
        <v>0</v>
      </c>
      <c r="V27" s="112">
        <f>SUM(V4:V26)</f>
        <v>0</v>
      </c>
    </row>
    <row r="28" spans="1:22" x14ac:dyDescent="0.25">
      <c r="G28" s="118"/>
      <c r="H28" s="118"/>
    </row>
    <row r="29" spans="1:22" x14ac:dyDescent="0.25">
      <c r="A29" s="99" t="s">
        <v>23</v>
      </c>
      <c r="B29" s="100"/>
    </row>
    <row r="30" spans="1:22" x14ac:dyDescent="0.25">
      <c r="A30" s="101" t="s">
        <v>2</v>
      </c>
      <c r="C30" s="119">
        <f>SUM(T26)</f>
        <v>0</v>
      </c>
      <c r="I30" s="99">
        <v>3600</v>
      </c>
    </row>
    <row r="31" spans="1:22" x14ac:dyDescent="0.25">
      <c r="A31" s="101" t="s">
        <v>24</v>
      </c>
      <c r="C31" s="119">
        <f>U27</f>
        <v>0</v>
      </c>
      <c r="D31" s="120"/>
      <c r="I31" s="121"/>
    </row>
    <row r="32" spans="1:22" x14ac:dyDescent="0.25">
      <c r="A32" s="101" t="s">
        <v>25</v>
      </c>
      <c r="C32" s="120">
        <f>V27</f>
        <v>0</v>
      </c>
      <c r="I32" s="122"/>
    </row>
    <row r="33" spans="1:9" x14ac:dyDescent="0.25">
      <c r="A33" s="101" t="s">
        <v>26</v>
      </c>
      <c r="C33" s="120">
        <f>S23</f>
        <v>0</v>
      </c>
      <c r="I33" s="119"/>
    </row>
    <row r="34" spans="1:9" x14ac:dyDescent="0.25">
      <c r="A34" s="101" t="s">
        <v>4</v>
      </c>
      <c r="C34" s="120">
        <f>S24</f>
        <v>0</v>
      </c>
    </row>
    <row r="35" spans="1:9" ht="16.5" thickBot="1" x14ac:dyDescent="0.3">
      <c r="A35" s="102" t="s">
        <v>6</v>
      </c>
      <c r="C35" s="123">
        <f>SUM(C30:C34)</f>
        <v>0</v>
      </c>
      <c r="E35" s="102" t="s">
        <v>40</v>
      </c>
      <c r="F35" s="102"/>
      <c r="G35" s="124">
        <f>S25-C35</f>
        <v>0</v>
      </c>
    </row>
    <row r="36" spans="1:9" ht="16.5" thickTop="1" x14ac:dyDescent="0.25">
      <c r="A36" s="101" t="s">
        <v>27</v>
      </c>
      <c r="C36" s="125">
        <v>0</v>
      </c>
      <c r="D36" s="125"/>
    </row>
    <row r="37" spans="1:9" x14ac:dyDescent="0.25">
      <c r="A37" s="101" t="s">
        <v>34</v>
      </c>
      <c r="C37" s="125">
        <v>0</v>
      </c>
      <c r="D37" s="125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73</v>
      </c>
      <c r="B2" s="216"/>
      <c r="C2" s="216"/>
      <c r="D2" s="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3"/>
      <c r="B4" s="208"/>
      <c r="C4" s="208"/>
      <c r="D4" s="25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  <c r="P4" s="255"/>
      <c r="Q4" s="256"/>
      <c r="R4" s="257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73"/>
      <c r="B5" s="208"/>
      <c r="C5" s="208"/>
      <c r="D5" s="25"/>
      <c r="E5" s="254"/>
      <c r="F5" s="255"/>
      <c r="G5" s="254"/>
      <c r="H5" s="255"/>
      <c r="I5" s="254"/>
      <c r="J5" s="255"/>
      <c r="K5" s="254"/>
      <c r="L5" s="255"/>
      <c r="M5" s="254"/>
      <c r="N5" s="255"/>
      <c r="O5" s="254"/>
      <c r="P5" s="255"/>
      <c r="Q5" s="256"/>
      <c r="R5" s="257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173"/>
      <c r="B6" s="208"/>
      <c r="C6" s="208"/>
      <c r="D6" s="25"/>
      <c r="E6" s="254"/>
      <c r="F6" s="255"/>
      <c r="G6" s="254"/>
      <c r="H6" s="255"/>
      <c r="I6" s="254"/>
      <c r="J6" s="255"/>
      <c r="K6" s="254"/>
      <c r="L6" s="255"/>
      <c r="M6" s="254"/>
      <c r="N6" s="255"/>
      <c r="O6" s="254"/>
      <c r="P6" s="255"/>
      <c r="Q6" s="256"/>
      <c r="R6" s="257"/>
      <c r="S6" s="12">
        <f t="shared" ref="S6:S24" si="1">E6+G6+I6+K6+M6+O6+Q6</f>
        <v>0</v>
      </c>
      <c r="T6" s="12">
        <f t="shared" si="0"/>
        <v>0</v>
      </c>
      <c r="U6" s="15"/>
      <c r="V6" s="15"/>
    </row>
    <row r="7" spans="1:22" x14ac:dyDescent="0.25">
      <c r="A7" s="173"/>
      <c r="B7" s="208"/>
      <c r="C7" s="208"/>
      <c r="D7" s="25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4"/>
      <c r="P7" s="255"/>
      <c r="Q7" s="256"/>
      <c r="R7" s="257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173"/>
      <c r="B8" s="89"/>
      <c r="C8" s="207"/>
      <c r="D8" s="25"/>
      <c r="E8" s="254"/>
      <c r="F8" s="255"/>
      <c r="G8" s="254"/>
      <c r="H8" s="255"/>
      <c r="I8" s="254"/>
      <c r="J8" s="255"/>
      <c r="K8" s="254"/>
      <c r="L8" s="255"/>
      <c r="M8" s="254"/>
      <c r="N8" s="255"/>
      <c r="O8" s="254"/>
      <c r="P8" s="255"/>
      <c r="Q8" s="256"/>
      <c r="R8" s="25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89"/>
      <c r="C9" s="207"/>
      <c r="D9" s="25"/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4"/>
      <c r="P9" s="255"/>
      <c r="Q9" s="256"/>
      <c r="R9" s="25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208"/>
      <c r="C10" s="208"/>
      <c r="D10" s="25"/>
      <c r="E10" s="254"/>
      <c r="F10" s="255"/>
      <c r="G10" s="254"/>
      <c r="H10" s="255"/>
      <c r="I10" s="254"/>
      <c r="J10" s="255"/>
      <c r="K10" s="254"/>
      <c r="L10" s="255"/>
      <c r="M10" s="253"/>
      <c r="N10" s="253"/>
      <c r="O10" s="254"/>
      <c r="P10" s="255"/>
      <c r="Q10" s="256"/>
      <c r="R10" s="25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3"/>
      <c r="B11" s="208"/>
      <c r="C11" s="208"/>
      <c r="D11" s="25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  <c r="P11" s="255"/>
      <c r="Q11" s="256"/>
      <c r="R11" s="25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202"/>
      <c r="C12" s="202"/>
      <c r="D12" s="25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4"/>
      <c r="P12" s="255"/>
      <c r="Q12" s="256"/>
      <c r="R12" s="257"/>
      <c r="S12" s="12">
        <f t="shared" ref="S12:S15" si="2">E12+G12+I12+K12+M12+O12+Q12</f>
        <v>0</v>
      </c>
      <c r="T12" s="12">
        <f t="shared" ref="T12:T15" si="3">SUM(S12-U12-V12)</f>
        <v>0</v>
      </c>
      <c r="U12" s="15"/>
      <c r="V12" s="15"/>
    </row>
    <row r="13" spans="1:22" x14ac:dyDescent="0.25">
      <c r="A13" s="173"/>
      <c r="B13" s="89"/>
      <c r="C13" s="201"/>
      <c r="D13" s="25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 t="shared" si="2"/>
        <v>0</v>
      </c>
      <c r="T13" s="12">
        <f t="shared" si="3"/>
        <v>0</v>
      </c>
      <c r="U13" s="15"/>
      <c r="V13" s="15"/>
    </row>
    <row r="14" spans="1:22" x14ac:dyDescent="0.25">
      <c r="A14" s="173"/>
      <c r="B14" s="89"/>
      <c r="C14" s="209"/>
      <c r="D14" s="25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255"/>
      <c r="Q14" s="256"/>
      <c r="R14" s="257"/>
      <c r="S14" s="12">
        <f t="shared" si="2"/>
        <v>0</v>
      </c>
      <c r="T14" s="12">
        <f t="shared" si="3"/>
        <v>0</v>
      </c>
      <c r="U14" s="15"/>
      <c r="V14" s="15"/>
    </row>
    <row r="15" spans="1:22" x14ac:dyDescent="0.25">
      <c r="A15" s="173"/>
      <c r="B15" s="31"/>
      <c r="C15" s="211"/>
      <c r="D15" s="2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255"/>
      <c r="Q15" s="256"/>
      <c r="R15" s="257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173"/>
      <c r="B16" s="31"/>
      <c r="C16" s="212"/>
      <c r="D16" s="25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/>
      <c r="B17" s="31"/>
      <c r="C17" s="212"/>
      <c r="D17" s="25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  <c r="P17" s="255"/>
      <c r="Q17" s="256"/>
      <c r="R17" s="257"/>
      <c r="S17" s="12">
        <f t="shared" si="1"/>
        <v>0</v>
      </c>
      <c r="T17" s="12">
        <f t="shared" si="0"/>
        <v>0</v>
      </c>
      <c r="U17" s="15"/>
      <c r="V17" s="15"/>
    </row>
    <row r="18" spans="1:22" ht="15" customHeight="1" x14ac:dyDescent="0.25">
      <c r="A18" s="173"/>
      <c r="B18" s="184"/>
      <c r="C18" s="184"/>
      <c r="D18" s="25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ref="S18:S22" si="4">E18+G18+I18+K18+M18+O18+Q18</f>
        <v>0</v>
      </c>
      <c r="T18" s="12">
        <f t="shared" ref="T18:T22" si="5">SUM(S18-U18-V18)</f>
        <v>0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/>
      <c r="B20" s="38">
        <f>SUM(B6:B19)</f>
        <v>0</v>
      </c>
      <c r="C20" s="30"/>
      <c r="D20" s="25"/>
      <c r="E20" s="254"/>
      <c r="F20" s="255"/>
      <c r="G20" s="254"/>
      <c r="H20" s="255"/>
      <c r="I20" s="254"/>
      <c r="J20" s="255"/>
      <c r="K20" s="254">
        <f>SUM(K6:K19)</f>
        <v>0</v>
      </c>
      <c r="L20" s="255"/>
      <c r="M20" s="254"/>
      <c r="N20" s="255"/>
      <c r="O20" s="254"/>
      <c r="P20" s="255"/>
      <c r="Q20" s="256"/>
      <c r="R20" s="257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44"/>
      <c r="B21" s="44"/>
      <c r="C21" s="44"/>
      <c r="D21" s="25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4"/>
        <v>0</v>
      </c>
      <c r="T21" s="12">
        <f t="shared" si="5"/>
        <v>0</v>
      </c>
      <c r="U21" s="15"/>
      <c r="V21" s="15"/>
    </row>
    <row r="22" spans="1:22" x14ac:dyDescent="0.25">
      <c r="A22" s="46"/>
      <c r="B22" s="46"/>
      <c r="C22" s="46"/>
      <c r="D22" s="14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35</v>
      </c>
      <c r="B23" s="10"/>
      <c r="C23" s="10"/>
      <c r="D23" s="10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6"/>
      <c r="P23" s="257"/>
      <c r="Q23" s="256"/>
      <c r="R23" s="257"/>
      <c r="S23" s="12">
        <f t="shared" si="1"/>
        <v>0</v>
      </c>
      <c r="T23" s="12"/>
      <c r="U23" s="16"/>
      <c r="V23" s="15"/>
    </row>
    <row r="24" spans="1:22" x14ac:dyDescent="0.25">
      <c r="A24" s="10" t="s">
        <v>36</v>
      </c>
      <c r="B24" s="10"/>
      <c r="C24" s="10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6"/>
      <c r="P24" s="257"/>
      <c r="Q24" s="256"/>
      <c r="R24" s="257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8">
        <f>SUM(E4:E24)</f>
        <v>0</v>
      </c>
      <c r="F25" s="259"/>
      <c r="G25" s="258">
        <f>SUM(G4:G24)</f>
        <v>0</v>
      </c>
      <c r="H25" s="259"/>
      <c r="I25" s="258">
        <f>SUM(I4:I24)</f>
        <v>0</v>
      </c>
      <c r="J25" s="259"/>
      <c r="K25" s="258">
        <f>SUM(K4:K24)</f>
        <v>0</v>
      </c>
      <c r="L25" s="259"/>
      <c r="M25" s="258">
        <f>SUM(M4:M24)</f>
        <v>0</v>
      </c>
      <c r="N25" s="259"/>
      <c r="O25" s="258">
        <f>SUM(O4:O24)</f>
        <v>0</v>
      </c>
      <c r="P25" s="259"/>
      <c r="Q25" s="258">
        <f>SUM(Q4:Q24)</f>
        <v>0</v>
      </c>
      <c r="R25" s="259"/>
      <c r="S25" s="12">
        <f>SUM(S2:S24)</f>
        <v>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0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-8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27">
        <f>SUM(T26)</f>
        <v>0</v>
      </c>
      <c r="I30" s="1">
        <v>3600</v>
      </c>
    </row>
    <row r="31" spans="1:22" x14ac:dyDescent="0.25">
      <c r="A31" s="3" t="s">
        <v>24</v>
      </c>
      <c r="C31" s="27">
        <f>U27</f>
        <v>0</v>
      </c>
      <c r="D31" s="20"/>
      <c r="I31" s="28"/>
    </row>
    <row r="32" spans="1:22" x14ac:dyDescent="0.25">
      <c r="A32" s="3" t="s">
        <v>25</v>
      </c>
      <c r="C32" s="20">
        <f>V27</f>
        <v>0</v>
      </c>
      <c r="I32" s="29"/>
    </row>
    <row r="33" spans="1:9" x14ac:dyDescent="0.25">
      <c r="A33" s="3" t="s">
        <v>26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0</v>
      </c>
      <c r="E35" s="4" t="s">
        <v>40</v>
      </c>
      <c r="F35" s="4"/>
      <c r="G35" s="22">
        <f>S25-C35</f>
        <v>0</v>
      </c>
    </row>
    <row r="36" spans="1:9" ht="16.5" thickTop="1" x14ac:dyDescent="0.25">
      <c r="A36" s="3" t="s">
        <v>27</v>
      </c>
      <c r="C36" s="23">
        <v>0</v>
      </c>
      <c r="D36" s="23"/>
    </row>
    <row r="37" spans="1:9" x14ac:dyDescent="0.25">
      <c r="A37" s="3" t="s">
        <v>34</v>
      </c>
      <c r="C37" s="23">
        <v>0</v>
      </c>
      <c r="D37" s="23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topLeftCell="A4" zoomScale="90" zoomScaleNormal="90" zoomScalePageLayoutView="89" workbookViewId="0">
      <selection activeCell="E21" sqref="E21:N25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10</v>
      </c>
      <c r="B1" s="52"/>
      <c r="C1" s="52"/>
    </row>
    <row r="2" spans="1:22" s="58" customFormat="1" x14ac:dyDescent="0.25">
      <c r="A2" s="5" t="s">
        <v>81</v>
      </c>
      <c r="B2" s="225"/>
      <c r="C2" s="225"/>
      <c r="D2" s="55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6" t="s">
        <v>22</v>
      </c>
      <c r="T2" s="56" t="s">
        <v>37</v>
      </c>
      <c r="U2" s="57" t="s">
        <v>24</v>
      </c>
      <c r="V2" s="57" t="s">
        <v>25</v>
      </c>
    </row>
    <row r="3" spans="1:22" x14ac:dyDescent="0.25">
      <c r="A3" s="59" t="s">
        <v>20</v>
      </c>
      <c r="B3" s="59" t="s">
        <v>21</v>
      </c>
      <c r="C3" s="59" t="s">
        <v>46</v>
      </c>
      <c r="D3" s="59" t="s">
        <v>30</v>
      </c>
      <c r="E3" s="35">
        <v>7</v>
      </c>
      <c r="F3" s="108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60"/>
      <c r="R3" s="60"/>
      <c r="S3" s="61"/>
      <c r="T3" s="61"/>
      <c r="U3" s="62"/>
      <c r="V3" s="62"/>
    </row>
    <row r="4" spans="1:22" x14ac:dyDescent="0.25">
      <c r="A4" s="173">
        <v>6598</v>
      </c>
      <c r="B4" s="243" t="s">
        <v>110</v>
      </c>
      <c r="C4" s="234">
        <v>100</v>
      </c>
      <c r="D4" s="25" t="s">
        <v>88</v>
      </c>
      <c r="E4" s="280">
        <v>0.5</v>
      </c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78"/>
      <c r="R4" s="279"/>
      <c r="S4" s="61">
        <f>E4+G4+I4+K4+M4+O4+Q4</f>
        <v>0.5</v>
      </c>
      <c r="T4" s="61">
        <f>SUM(S4-U4-V4)</f>
        <v>0.5</v>
      </c>
      <c r="U4" s="63"/>
      <c r="V4" s="63"/>
    </row>
    <row r="5" spans="1:22" x14ac:dyDescent="0.25">
      <c r="A5" s="173">
        <v>6633</v>
      </c>
      <c r="B5" s="243" t="s">
        <v>107</v>
      </c>
      <c r="C5" s="234">
        <v>23</v>
      </c>
      <c r="D5" s="25" t="s">
        <v>89</v>
      </c>
      <c r="E5" s="280">
        <v>1.5</v>
      </c>
      <c r="F5" s="280"/>
      <c r="G5" s="280">
        <v>2</v>
      </c>
      <c r="H5" s="280"/>
      <c r="I5" s="280"/>
      <c r="J5" s="280"/>
      <c r="K5" s="280"/>
      <c r="L5" s="280"/>
      <c r="M5" s="280"/>
      <c r="N5" s="280"/>
      <c r="O5" s="280"/>
      <c r="P5" s="280"/>
      <c r="Q5" s="278"/>
      <c r="R5" s="279"/>
      <c r="S5" s="61">
        <f t="shared" ref="S5:S28" si="0">E5+G5+I5+K5+M5+O5+Q5</f>
        <v>3.5</v>
      </c>
      <c r="T5" s="61">
        <f t="shared" ref="T5:T26" si="1">SUM(S5-U5-V5)</f>
        <v>3.5</v>
      </c>
      <c r="U5" s="63"/>
      <c r="V5" s="63"/>
    </row>
    <row r="6" spans="1:22" x14ac:dyDescent="0.25">
      <c r="A6" s="173">
        <v>6761</v>
      </c>
      <c r="B6" s="243" t="s">
        <v>108</v>
      </c>
      <c r="C6" s="234">
        <v>3</v>
      </c>
      <c r="D6" s="25" t="s">
        <v>91</v>
      </c>
      <c r="E6" s="280">
        <v>0.5</v>
      </c>
      <c r="F6" s="280"/>
      <c r="G6" s="280">
        <v>1.25</v>
      </c>
      <c r="H6" s="280"/>
      <c r="I6" s="280"/>
      <c r="J6" s="280"/>
      <c r="K6" s="280"/>
      <c r="L6" s="280"/>
      <c r="M6" s="280"/>
      <c r="N6" s="280"/>
      <c r="O6" s="280"/>
      <c r="P6" s="280"/>
      <c r="Q6" s="278"/>
      <c r="R6" s="279"/>
      <c r="S6" s="61">
        <f t="shared" si="0"/>
        <v>1.75</v>
      </c>
      <c r="T6" s="61">
        <f t="shared" si="1"/>
        <v>1.75</v>
      </c>
      <c r="U6" s="63"/>
      <c r="V6" s="63"/>
    </row>
    <row r="7" spans="1:22" x14ac:dyDescent="0.25">
      <c r="A7" s="173">
        <v>6761</v>
      </c>
      <c r="B7" s="243" t="s">
        <v>108</v>
      </c>
      <c r="C7" s="234">
        <v>4</v>
      </c>
      <c r="D7" s="25" t="s">
        <v>96</v>
      </c>
      <c r="E7" s="276">
        <v>0.5</v>
      </c>
      <c r="F7" s="277"/>
      <c r="G7" s="276">
        <v>0.5</v>
      </c>
      <c r="H7" s="277"/>
      <c r="I7" s="276">
        <v>0.25</v>
      </c>
      <c r="J7" s="277"/>
      <c r="K7" s="284"/>
      <c r="L7" s="277"/>
      <c r="M7" s="276"/>
      <c r="N7" s="277"/>
      <c r="O7" s="280"/>
      <c r="P7" s="280"/>
      <c r="Q7" s="278"/>
      <c r="R7" s="279"/>
      <c r="S7" s="61">
        <f t="shared" si="0"/>
        <v>1.25</v>
      </c>
      <c r="T7" s="61">
        <f t="shared" si="1"/>
        <v>1.25</v>
      </c>
      <c r="U7" s="63"/>
      <c r="V7" s="63"/>
    </row>
    <row r="8" spans="1:22" x14ac:dyDescent="0.25">
      <c r="A8" s="173">
        <v>6761</v>
      </c>
      <c r="B8" s="243" t="s">
        <v>108</v>
      </c>
      <c r="C8" s="234">
        <v>8</v>
      </c>
      <c r="D8" s="25" t="s">
        <v>84</v>
      </c>
      <c r="E8" s="280">
        <v>0.5</v>
      </c>
      <c r="F8" s="280"/>
      <c r="G8" s="280">
        <v>0.25</v>
      </c>
      <c r="H8" s="280"/>
      <c r="I8" s="280"/>
      <c r="J8" s="280"/>
      <c r="K8" s="280"/>
      <c r="L8" s="280"/>
      <c r="M8" s="280"/>
      <c r="N8" s="280"/>
      <c r="O8" s="280"/>
      <c r="P8" s="280"/>
      <c r="Q8" s="278"/>
      <c r="R8" s="279"/>
      <c r="S8" s="61">
        <f t="shared" si="0"/>
        <v>0.75</v>
      </c>
      <c r="T8" s="61">
        <f t="shared" si="1"/>
        <v>0.75</v>
      </c>
      <c r="U8" s="63"/>
      <c r="V8" s="63"/>
    </row>
    <row r="9" spans="1:22" x14ac:dyDescent="0.25">
      <c r="A9" s="173">
        <v>6633</v>
      </c>
      <c r="B9" s="243" t="s">
        <v>107</v>
      </c>
      <c r="C9" s="234">
        <v>24</v>
      </c>
      <c r="D9" s="25" t="s">
        <v>90</v>
      </c>
      <c r="E9" s="280">
        <v>3.5</v>
      </c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78"/>
      <c r="R9" s="279"/>
      <c r="S9" s="61">
        <f t="shared" si="0"/>
        <v>3.5</v>
      </c>
      <c r="T9" s="61">
        <f t="shared" si="1"/>
        <v>3.5</v>
      </c>
      <c r="U9" s="63"/>
      <c r="V9" s="63"/>
    </row>
    <row r="10" spans="1:22" x14ac:dyDescent="0.25">
      <c r="A10" s="173">
        <v>6761</v>
      </c>
      <c r="B10" s="243" t="s">
        <v>108</v>
      </c>
      <c r="C10" s="236">
        <v>5</v>
      </c>
      <c r="D10" s="25" t="s">
        <v>86</v>
      </c>
      <c r="E10" s="276"/>
      <c r="F10" s="277"/>
      <c r="G10" s="276">
        <v>0.75</v>
      </c>
      <c r="H10" s="277"/>
      <c r="I10" s="276"/>
      <c r="J10" s="277"/>
      <c r="K10" s="276"/>
      <c r="L10" s="277"/>
      <c r="M10" s="276"/>
      <c r="N10" s="277"/>
      <c r="O10" s="280"/>
      <c r="P10" s="280"/>
      <c r="Q10" s="278"/>
      <c r="R10" s="279"/>
      <c r="S10" s="61">
        <f t="shared" si="0"/>
        <v>0.75</v>
      </c>
      <c r="T10" s="61">
        <f t="shared" si="1"/>
        <v>0.75</v>
      </c>
      <c r="U10" s="63"/>
      <c r="V10" s="63"/>
    </row>
    <row r="11" spans="1:22" x14ac:dyDescent="0.25">
      <c r="A11" s="173">
        <v>6761</v>
      </c>
      <c r="B11" s="243" t="s">
        <v>108</v>
      </c>
      <c r="C11" s="236">
        <v>6</v>
      </c>
      <c r="D11" s="25" t="s">
        <v>93</v>
      </c>
      <c r="E11" s="280"/>
      <c r="F11" s="280"/>
      <c r="G11" s="280">
        <v>0.5</v>
      </c>
      <c r="H11" s="280"/>
      <c r="I11" s="280"/>
      <c r="J11" s="280"/>
      <c r="K11" s="280"/>
      <c r="L11" s="280"/>
      <c r="M11" s="280"/>
      <c r="N11" s="280"/>
      <c r="O11" s="280"/>
      <c r="P11" s="280"/>
      <c r="Q11" s="278"/>
      <c r="R11" s="279"/>
      <c r="S11" s="61">
        <f t="shared" si="0"/>
        <v>0.5</v>
      </c>
      <c r="T11" s="61">
        <f t="shared" si="1"/>
        <v>0.5</v>
      </c>
      <c r="U11" s="63"/>
      <c r="V11" s="63"/>
    </row>
    <row r="12" spans="1:22" x14ac:dyDescent="0.25">
      <c r="A12" s="173">
        <v>6761</v>
      </c>
      <c r="B12" s="243" t="s">
        <v>108</v>
      </c>
      <c r="C12" s="236">
        <v>7</v>
      </c>
      <c r="D12" s="25" t="s">
        <v>84</v>
      </c>
      <c r="E12" s="280"/>
      <c r="F12" s="280"/>
      <c r="G12" s="280">
        <v>0.25</v>
      </c>
      <c r="H12" s="280"/>
      <c r="I12" s="280"/>
      <c r="J12" s="280"/>
      <c r="K12" s="280"/>
      <c r="L12" s="280"/>
      <c r="M12" s="280"/>
      <c r="N12" s="280"/>
      <c r="O12" s="280"/>
      <c r="P12" s="280"/>
      <c r="Q12" s="278"/>
      <c r="R12" s="279"/>
      <c r="S12" s="61">
        <f t="shared" si="0"/>
        <v>0.25</v>
      </c>
      <c r="T12" s="61">
        <f t="shared" si="1"/>
        <v>0.25</v>
      </c>
      <c r="U12" s="63"/>
      <c r="V12" s="63"/>
    </row>
    <row r="13" spans="1:22" x14ac:dyDescent="0.25">
      <c r="A13" s="173">
        <v>6687</v>
      </c>
      <c r="B13" s="243" t="s">
        <v>105</v>
      </c>
      <c r="C13" s="212">
        <v>29</v>
      </c>
      <c r="D13" s="25" t="s">
        <v>77</v>
      </c>
      <c r="E13" s="280"/>
      <c r="F13" s="280"/>
      <c r="G13" s="280"/>
      <c r="H13" s="280"/>
      <c r="I13" s="280">
        <v>0.5</v>
      </c>
      <c r="J13" s="280"/>
      <c r="K13" s="280"/>
      <c r="L13" s="280"/>
      <c r="M13" s="280"/>
      <c r="N13" s="280"/>
      <c r="O13" s="280"/>
      <c r="P13" s="280"/>
      <c r="Q13" s="278"/>
      <c r="R13" s="279"/>
      <c r="S13" s="61">
        <f t="shared" si="0"/>
        <v>0.5</v>
      </c>
      <c r="T13" s="61">
        <f t="shared" si="1"/>
        <v>0.5</v>
      </c>
      <c r="U13" s="63"/>
      <c r="V13" s="63"/>
    </row>
    <row r="14" spans="1:22" x14ac:dyDescent="0.25">
      <c r="A14" s="173">
        <v>6687</v>
      </c>
      <c r="B14" s="243" t="s">
        <v>105</v>
      </c>
      <c r="C14" s="213">
        <v>31</v>
      </c>
      <c r="D14" s="25" t="s">
        <v>77</v>
      </c>
      <c r="E14" s="276"/>
      <c r="F14" s="277"/>
      <c r="G14" s="276"/>
      <c r="H14" s="277"/>
      <c r="I14" s="276">
        <v>2</v>
      </c>
      <c r="J14" s="277"/>
      <c r="K14" s="276">
        <v>0.75</v>
      </c>
      <c r="L14" s="277"/>
      <c r="M14" s="276"/>
      <c r="N14" s="277"/>
      <c r="O14" s="276"/>
      <c r="P14" s="277"/>
      <c r="Q14" s="278"/>
      <c r="R14" s="279"/>
      <c r="S14" s="61">
        <f t="shared" ref="S14" si="2">E14+G14+I14+K14+M14+O14+Q14</f>
        <v>2.75</v>
      </c>
      <c r="T14" s="61">
        <f t="shared" ref="T14" si="3">SUM(S14-U14-V14)</f>
        <v>2.75</v>
      </c>
      <c r="U14" s="63"/>
      <c r="V14" s="63"/>
    </row>
    <row r="15" spans="1:22" x14ac:dyDescent="0.25">
      <c r="A15" s="173">
        <v>6687</v>
      </c>
      <c r="B15" s="243" t="s">
        <v>105</v>
      </c>
      <c r="C15" s="205">
        <v>35</v>
      </c>
      <c r="D15" s="25" t="s">
        <v>77</v>
      </c>
      <c r="E15" s="276"/>
      <c r="F15" s="277"/>
      <c r="G15" s="276"/>
      <c r="H15" s="277"/>
      <c r="I15" s="276">
        <v>2</v>
      </c>
      <c r="J15" s="277"/>
      <c r="K15" s="276">
        <v>1</v>
      </c>
      <c r="L15" s="277"/>
      <c r="M15" s="276">
        <v>0.75</v>
      </c>
      <c r="N15" s="277"/>
      <c r="O15" s="276"/>
      <c r="P15" s="277"/>
      <c r="Q15" s="278"/>
      <c r="R15" s="279"/>
      <c r="S15" s="61">
        <f t="shared" ref="S15:S16" si="4">E15+G15+I15+K15+M15+O15+Q15</f>
        <v>3.75</v>
      </c>
      <c r="T15" s="61">
        <f t="shared" ref="T15:T16" si="5">SUM(S15-U15-V15)</f>
        <v>3.75</v>
      </c>
      <c r="U15" s="63"/>
      <c r="V15" s="63"/>
    </row>
    <row r="16" spans="1:22" x14ac:dyDescent="0.25">
      <c r="A16" s="173">
        <v>6687</v>
      </c>
      <c r="B16" s="243" t="s">
        <v>105</v>
      </c>
      <c r="C16" s="205">
        <v>36</v>
      </c>
      <c r="D16" s="25" t="s">
        <v>77</v>
      </c>
      <c r="E16" s="276"/>
      <c r="F16" s="277"/>
      <c r="G16" s="276"/>
      <c r="H16" s="277"/>
      <c r="I16" s="276">
        <v>1</v>
      </c>
      <c r="J16" s="277"/>
      <c r="K16" s="276">
        <v>2</v>
      </c>
      <c r="L16" s="277"/>
      <c r="M16" s="276">
        <v>2</v>
      </c>
      <c r="N16" s="277"/>
      <c r="O16" s="276"/>
      <c r="P16" s="277"/>
      <c r="Q16" s="278"/>
      <c r="R16" s="279"/>
      <c r="S16" s="61">
        <f t="shared" si="4"/>
        <v>5</v>
      </c>
      <c r="T16" s="61">
        <f t="shared" si="5"/>
        <v>5</v>
      </c>
      <c r="U16" s="63"/>
      <c r="V16" s="63"/>
    </row>
    <row r="17" spans="1:22" x14ac:dyDescent="0.25">
      <c r="A17" s="173">
        <v>6687</v>
      </c>
      <c r="B17" s="243" t="s">
        <v>105</v>
      </c>
      <c r="C17" s="205">
        <v>37</v>
      </c>
      <c r="D17" s="25" t="s">
        <v>77</v>
      </c>
      <c r="E17" s="276"/>
      <c r="F17" s="277"/>
      <c r="G17" s="276"/>
      <c r="H17" s="277"/>
      <c r="I17" s="276">
        <v>1</v>
      </c>
      <c r="J17" s="277"/>
      <c r="K17" s="276">
        <v>2</v>
      </c>
      <c r="L17" s="277"/>
      <c r="M17" s="276">
        <v>4</v>
      </c>
      <c r="N17" s="277"/>
      <c r="O17" s="276"/>
      <c r="P17" s="277"/>
      <c r="Q17" s="278"/>
      <c r="R17" s="279"/>
      <c r="S17" s="61">
        <f t="shared" ref="S17:S22" si="6">E17+G17+I17+K17+M17+O17+Q17</f>
        <v>7</v>
      </c>
      <c r="T17" s="61">
        <f t="shared" ref="T17:T22" si="7">SUM(S17-U17-V17)</f>
        <v>7</v>
      </c>
      <c r="U17" s="63"/>
      <c r="V17" s="63"/>
    </row>
    <row r="18" spans="1:22" x14ac:dyDescent="0.25">
      <c r="A18" s="173">
        <v>6721</v>
      </c>
      <c r="B18" s="243" t="s">
        <v>104</v>
      </c>
      <c r="C18" s="241">
        <v>44</v>
      </c>
      <c r="D18" s="25" t="s">
        <v>101</v>
      </c>
      <c r="E18" s="276">
        <v>1</v>
      </c>
      <c r="F18" s="277"/>
      <c r="G18" s="276"/>
      <c r="H18" s="277"/>
      <c r="I18" s="276"/>
      <c r="J18" s="277"/>
      <c r="K18" s="276"/>
      <c r="L18" s="277"/>
      <c r="M18" s="276"/>
      <c r="N18" s="277"/>
      <c r="O18" s="276"/>
      <c r="P18" s="277"/>
      <c r="Q18" s="278"/>
      <c r="R18" s="279"/>
      <c r="S18" s="61">
        <f t="shared" ref="S18:S20" si="8">E18+G18+I18+K18+M18+O18+Q18</f>
        <v>1</v>
      </c>
      <c r="T18" s="61">
        <f t="shared" ref="T18:T20" si="9">SUM(S18-U18-V18)</f>
        <v>0</v>
      </c>
      <c r="U18" s="63">
        <v>1</v>
      </c>
      <c r="V18" s="63"/>
    </row>
    <row r="19" spans="1:22" x14ac:dyDescent="0.25">
      <c r="A19" s="173"/>
      <c r="B19" s="89"/>
      <c r="C19" s="240"/>
      <c r="D19" s="25"/>
      <c r="E19" s="276"/>
      <c r="F19" s="277"/>
      <c r="G19" s="276"/>
      <c r="H19" s="277"/>
      <c r="I19" s="276"/>
      <c r="J19" s="277"/>
      <c r="K19" s="276"/>
      <c r="L19" s="277"/>
      <c r="M19" s="276"/>
      <c r="N19" s="277"/>
      <c r="O19" s="276"/>
      <c r="P19" s="277"/>
      <c r="Q19" s="278"/>
      <c r="R19" s="279"/>
      <c r="S19" s="61">
        <f t="shared" si="8"/>
        <v>0</v>
      </c>
      <c r="T19" s="61">
        <f t="shared" si="9"/>
        <v>0</v>
      </c>
      <c r="U19" s="63"/>
      <c r="V19" s="63"/>
    </row>
    <row r="20" spans="1:22" x14ac:dyDescent="0.25">
      <c r="A20" s="173"/>
      <c r="B20" s="89">
        <f>SUM(B6:B19)</f>
        <v>0</v>
      </c>
      <c r="C20" s="240"/>
      <c r="D20" s="25"/>
      <c r="E20" s="276"/>
      <c r="F20" s="277"/>
      <c r="G20" s="276"/>
      <c r="H20" s="277"/>
      <c r="I20" s="276"/>
      <c r="J20" s="277"/>
      <c r="K20" s="276"/>
      <c r="L20" s="277"/>
      <c r="M20" s="276"/>
      <c r="N20" s="277"/>
      <c r="O20" s="276"/>
      <c r="P20" s="277"/>
      <c r="Q20" s="278"/>
      <c r="R20" s="279"/>
      <c r="S20" s="61">
        <f t="shared" si="8"/>
        <v>0</v>
      </c>
      <c r="T20" s="61">
        <f t="shared" si="9"/>
        <v>0</v>
      </c>
      <c r="U20" s="63"/>
      <c r="V20" s="63"/>
    </row>
    <row r="21" spans="1:22" x14ac:dyDescent="0.25">
      <c r="A21" s="173"/>
      <c r="B21" s="89"/>
      <c r="C21" s="238"/>
      <c r="D21" s="25"/>
      <c r="E21" s="276"/>
      <c r="F21" s="277"/>
      <c r="G21" s="276"/>
      <c r="H21" s="277"/>
      <c r="I21" s="276"/>
      <c r="J21" s="277"/>
      <c r="K21" s="276"/>
      <c r="L21" s="277"/>
      <c r="M21" s="276"/>
      <c r="N21" s="277"/>
      <c r="O21" s="276"/>
      <c r="P21" s="277"/>
      <c r="Q21" s="278"/>
      <c r="R21" s="279"/>
      <c r="S21" s="61">
        <f t="shared" si="6"/>
        <v>0</v>
      </c>
      <c r="T21" s="61">
        <f t="shared" si="7"/>
        <v>0</v>
      </c>
      <c r="U21" s="63"/>
      <c r="V21" s="63"/>
    </row>
    <row r="22" spans="1:22" x14ac:dyDescent="0.25">
      <c r="A22" s="173">
        <v>3600</v>
      </c>
      <c r="B22" s="31" t="s">
        <v>106</v>
      </c>
      <c r="C22" s="238"/>
      <c r="D22" s="25" t="s">
        <v>100</v>
      </c>
      <c r="E22" s="276"/>
      <c r="F22" s="277"/>
      <c r="G22" s="276"/>
      <c r="H22" s="277"/>
      <c r="I22" s="276"/>
      <c r="J22" s="277"/>
      <c r="K22" s="276">
        <v>1</v>
      </c>
      <c r="L22" s="277"/>
      <c r="M22" s="276"/>
      <c r="N22" s="277"/>
      <c r="O22" s="276"/>
      <c r="P22" s="277"/>
      <c r="Q22" s="278"/>
      <c r="R22" s="279"/>
      <c r="S22" s="61">
        <f t="shared" si="6"/>
        <v>1</v>
      </c>
      <c r="T22" s="61">
        <f t="shared" si="7"/>
        <v>1</v>
      </c>
      <c r="U22" s="63"/>
      <c r="V22" s="63"/>
    </row>
    <row r="23" spans="1:22" x14ac:dyDescent="0.25">
      <c r="A23" s="173">
        <v>3600</v>
      </c>
      <c r="B23" s="192" t="s">
        <v>106</v>
      </c>
      <c r="C23" s="192"/>
      <c r="D23" s="14" t="s">
        <v>98</v>
      </c>
      <c r="E23" s="276"/>
      <c r="F23" s="277"/>
      <c r="G23" s="276"/>
      <c r="H23" s="277"/>
      <c r="I23" s="276"/>
      <c r="J23" s="277"/>
      <c r="K23" s="276">
        <v>0.5</v>
      </c>
      <c r="L23" s="277"/>
      <c r="M23" s="276"/>
      <c r="N23" s="277"/>
      <c r="O23" s="276"/>
      <c r="P23" s="277"/>
      <c r="Q23" s="278"/>
      <c r="R23" s="279"/>
      <c r="S23" s="61">
        <f t="shared" ref="S23" si="10">E23+G23+I23+K23+M23+O23+Q23</f>
        <v>0.5</v>
      </c>
      <c r="T23" s="61">
        <f t="shared" ref="T23" si="11">SUM(S23-U23-V23)</f>
        <v>0.5</v>
      </c>
      <c r="U23" s="63"/>
      <c r="V23" s="63"/>
    </row>
    <row r="24" spans="1:22" x14ac:dyDescent="0.25">
      <c r="A24" s="235">
        <v>3600</v>
      </c>
      <c r="B24" s="31" t="s">
        <v>106</v>
      </c>
      <c r="C24" s="235"/>
      <c r="D24" s="25" t="s">
        <v>69</v>
      </c>
      <c r="E24" s="280"/>
      <c r="F24" s="280"/>
      <c r="G24" s="280">
        <v>1.5</v>
      </c>
      <c r="H24" s="280"/>
      <c r="I24" s="280"/>
      <c r="J24" s="280"/>
      <c r="K24" s="280"/>
      <c r="L24" s="280"/>
      <c r="M24" s="280">
        <v>0.75</v>
      </c>
      <c r="N24" s="280"/>
      <c r="O24" s="280"/>
      <c r="P24" s="280"/>
      <c r="Q24" s="278"/>
      <c r="R24" s="279"/>
      <c r="S24" s="61">
        <f t="shared" si="0"/>
        <v>2.25</v>
      </c>
      <c r="T24" s="61">
        <f t="shared" si="1"/>
        <v>2.25</v>
      </c>
      <c r="U24" s="63"/>
      <c r="V24" s="63"/>
    </row>
    <row r="25" spans="1:22" x14ac:dyDescent="0.25">
      <c r="A25" s="173">
        <v>3600</v>
      </c>
      <c r="B25" s="173" t="s">
        <v>106</v>
      </c>
      <c r="C25" s="173"/>
      <c r="D25" s="14" t="s">
        <v>68</v>
      </c>
      <c r="E25" s="276">
        <v>1</v>
      </c>
      <c r="F25" s="277"/>
      <c r="G25" s="276">
        <v>1</v>
      </c>
      <c r="H25" s="277"/>
      <c r="I25" s="276">
        <v>1.25</v>
      </c>
      <c r="J25" s="277"/>
      <c r="K25" s="276">
        <v>0.75</v>
      </c>
      <c r="L25" s="277"/>
      <c r="M25" s="280">
        <v>0.5</v>
      </c>
      <c r="N25" s="280"/>
      <c r="O25" s="280"/>
      <c r="P25" s="280"/>
      <c r="Q25" s="278"/>
      <c r="R25" s="279"/>
      <c r="S25" s="61">
        <f t="shared" si="0"/>
        <v>4.5</v>
      </c>
      <c r="T25" s="61">
        <f t="shared" si="1"/>
        <v>4.5</v>
      </c>
      <c r="U25" s="63"/>
      <c r="V25" s="63"/>
    </row>
    <row r="26" spans="1:22" x14ac:dyDescent="0.25">
      <c r="A26" s="173"/>
      <c r="B26" s="173"/>
      <c r="C26" s="173"/>
      <c r="D26" s="14"/>
      <c r="E26" s="276"/>
      <c r="F26" s="277"/>
      <c r="G26" s="276"/>
      <c r="H26" s="277"/>
      <c r="I26" s="276"/>
      <c r="J26" s="277"/>
      <c r="K26" s="280"/>
      <c r="L26" s="280"/>
      <c r="M26" s="276"/>
      <c r="N26" s="277"/>
      <c r="O26" s="280"/>
      <c r="P26" s="280"/>
      <c r="Q26" s="278"/>
      <c r="R26" s="279"/>
      <c r="S26" s="61">
        <f t="shared" si="0"/>
        <v>0</v>
      </c>
      <c r="T26" s="61">
        <f t="shared" si="1"/>
        <v>0</v>
      </c>
      <c r="U26" s="63"/>
      <c r="V26" s="63"/>
    </row>
    <row r="27" spans="1:22" x14ac:dyDescent="0.25">
      <c r="A27" s="59" t="s">
        <v>35</v>
      </c>
      <c r="B27" s="59"/>
      <c r="C27" s="59"/>
      <c r="D27" s="59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78"/>
      <c r="R27" s="279"/>
      <c r="S27" s="61">
        <f t="shared" si="0"/>
        <v>0</v>
      </c>
      <c r="T27" s="61"/>
      <c r="U27" s="64"/>
      <c r="V27" s="63"/>
    </row>
    <row r="28" spans="1:22" x14ac:dyDescent="0.25">
      <c r="A28" s="59" t="s">
        <v>36</v>
      </c>
      <c r="B28" s="59"/>
      <c r="C28" s="59"/>
      <c r="D28" s="59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78"/>
      <c r="R28" s="279"/>
      <c r="S28" s="61">
        <f t="shared" si="0"/>
        <v>0</v>
      </c>
      <c r="T28" s="61"/>
      <c r="U28" s="64"/>
      <c r="V28" s="63"/>
    </row>
    <row r="29" spans="1:22" x14ac:dyDescent="0.25">
      <c r="A29" s="64" t="s">
        <v>6</v>
      </c>
      <c r="B29" s="64"/>
      <c r="C29" s="64"/>
      <c r="D29" s="64"/>
      <c r="E29" s="281">
        <f>SUM(E4:E28)</f>
        <v>9</v>
      </c>
      <c r="F29" s="282"/>
      <c r="G29" s="281">
        <f>SUM(G4:G28)</f>
        <v>8</v>
      </c>
      <c r="H29" s="282"/>
      <c r="I29" s="281">
        <f>SUM(I4:I28)</f>
        <v>8</v>
      </c>
      <c r="J29" s="282"/>
      <c r="K29" s="281">
        <f>SUM(K4:K28)</f>
        <v>8</v>
      </c>
      <c r="L29" s="282"/>
      <c r="M29" s="281">
        <f>SUM(M4:M28)</f>
        <v>8</v>
      </c>
      <c r="N29" s="282"/>
      <c r="O29" s="281">
        <f>SUM(O4:O28)</f>
        <v>0</v>
      </c>
      <c r="P29" s="282"/>
      <c r="Q29" s="281">
        <f>SUM(Q4:Q28)</f>
        <v>0</v>
      </c>
      <c r="R29" s="282"/>
      <c r="S29" s="61">
        <f>E29+G29+I29+K29+M29+O29+Q29</f>
        <v>41</v>
      </c>
      <c r="T29" s="61"/>
      <c r="U29" s="64"/>
      <c r="V29" s="63"/>
    </row>
    <row r="30" spans="1:22" x14ac:dyDescent="0.25">
      <c r="A30" s="64" t="s">
        <v>2</v>
      </c>
      <c r="B30" s="64"/>
      <c r="C30" s="64"/>
      <c r="D30" s="64"/>
      <c r="E30" s="65"/>
      <c r="F30" s="66">
        <v>8</v>
      </c>
      <c r="G30" s="65"/>
      <c r="H30" s="66">
        <v>8</v>
      </c>
      <c r="I30" s="65"/>
      <c r="J30" s="66">
        <v>8</v>
      </c>
      <c r="K30" s="65"/>
      <c r="L30" s="66">
        <v>8</v>
      </c>
      <c r="M30" s="65"/>
      <c r="N30" s="66">
        <v>8</v>
      </c>
      <c r="O30" s="65"/>
      <c r="P30" s="66"/>
      <c r="Q30" s="65"/>
      <c r="R30" s="66"/>
      <c r="S30" s="61">
        <f>SUM(E30:R30)</f>
        <v>40</v>
      </c>
      <c r="T30" s="61">
        <f>SUM(T4:T29)</f>
        <v>40</v>
      </c>
      <c r="U30" s="63"/>
      <c r="V30" s="63"/>
    </row>
    <row r="31" spans="1:22" x14ac:dyDescent="0.25">
      <c r="A31" s="64" t="s">
        <v>39</v>
      </c>
      <c r="B31" s="64"/>
      <c r="C31" s="64"/>
      <c r="D31" s="64"/>
      <c r="E31" s="67"/>
      <c r="F31" s="67">
        <f>SUM(E29)-F30</f>
        <v>1</v>
      </c>
      <c r="G31" s="67"/>
      <c r="H31" s="67">
        <f>SUM(G29)-H30</f>
        <v>0</v>
      </c>
      <c r="I31" s="67"/>
      <c r="J31" s="67">
        <f>SUM(I29)-J30</f>
        <v>0</v>
      </c>
      <c r="K31" s="67"/>
      <c r="L31" s="67">
        <f>SUM(K29)-L30</f>
        <v>0</v>
      </c>
      <c r="M31" s="67"/>
      <c r="N31" s="67">
        <f>SUM(M29)-N30</f>
        <v>0</v>
      </c>
      <c r="O31" s="67"/>
      <c r="P31" s="67">
        <f>SUM(O29)</f>
        <v>0</v>
      </c>
      <c r="Q31" s="67"/>
      <c r="R31" s="67">
        <f>SUM(Q29)</f>
        <v>0</v>
      </c>
      <c r="S31" s="63">
        <f>SUM(E31:R31)</f>
        <v>1</v>
      </c>
      <c r="T31" s="63"/>
      <c r="U31" s="63">
        <f>SUM(U4:U30)</f>
        <v>1</v>
      </c>
      <c r="V31" s="63">
        <f>SUM(V4:V30)</f>
        <v>0</v>
      </c>
    </row>
    <row r="33" spans="1:9" x14ac:dyDescent="0.25">
      <c r="A33" s="51" t="s">
        <v>23</v>
      </c>
      <c r="B33" s="52"/>
    </row>
    <row r="34" spans="1:9" x14ac:dyDescent="0.25">
      <c r="A34" s="53" t="s">
        <v>2</v>
      </c>
      <c r="C34" s="68">
        <f>SUM(T30)</f>
        <v>40</v>
      </c>
      <c r="I34" s="51">
        <v>3600</v>
      </c>
    </row>
    <row r="35" spans="1:9" x14ac:dyDescent="0.25">
      <c r="A35" s="53" t="s">
        <v>24</v>
      </c>
      <c r="C35" s="68">
        <f>U31</f>
        <v>1</v>
      </c>
      <c r="D35" s="69"/>
      <c r="I35" s="70">
        <v>8.25</v>
      </c>
    </row>
    <row r="36" spans="1:9" x14ac:dyDescent="0.25">
      <c r="A36" s="53" t="s">
        <v>25</v>
      </c>
      <c r="C36" s="69">
        <f>V31</f>
        <v>0</v>
      </c>
      <c r="I36" s="71"/>
    </row>
    <row r="37" spans="1:9" x14ac:dyDescent="0.25">
      <c r="A37" s="53" t="s">
        <v>26</v>
      </c>
      <c r="C37" s="69">
        <f>S27</f>
        <v>0</v>
      </c>
      <c r="I37" s="68"/>
    </row>
    <row r="38" spans="1:9" x14ac:dyDescent="0.25">
      <c r="A38" s="53" t="s">
        <v>4</v>
      </c>
      <c r="C38" s="69">
        <f>S28</f>
        <v>0</v>
      </c>
    </row>
    <row r="39" spans="1:9" ht="16.5" thickBot="1" x14ac:dyDescent="0.3">
      <c r="A39" s="54" t="s">
        <v>6</v>
      </c>
      <c r="C39" s="72">
        <f>SUM(C34:C38)</f>
        <v>41</v>
      </c>
      <c r="E39" s="54" t="s">
        <v>40</v>
      </c>
      <c r="F39" s="54"/>
      <c r="G39" s="73">
        <v>0</v>
      </c>
    </row>
    <row r="40" spans="1:9" ht="16.5" thickTop="1" x14ac:dyDescent="0.25">
      <c r="A40" s="53" t="s">
        <v>27</v>
      </c>
      <c r="C40" s="74">
        <v>0</v>
      </c>
      <c r="D40" s="74"/>
    </row>
    <row r="41" spans="1:9" x14ac:dyDescent="0.25">
      <c r="A41" s="53" t="s">
        <v>34</v>
      </c>
      <c r="C41" s="74">
        <v>0</v>
      </c>
      <c r="D41" s="74"/>
    </row>
  </sheetData>
  <mergeCells count="189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23:L23"/>
    <mergeCell ref="Q25:R25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O24:P24"/>
    <mergeCell ref="Q24:R24"/>
    <mergeCell ref="O16:P16"/>
    <mergeCell ref="E15:F15"/>
    <mergeCell ref="I15:J15"/>
    <mergeCell ref="K15:L15"/>
    <mergeCell ref="M15:N15"/>
    <mergeCell ref="O15:P15"/>
    <mergeCell ref="E14:F14"/>
    <mergeCell ref="G14:H14"/>
    <mergeCell ref="M10:N10"/>
    <mergeCell ref="M12:N12"/>
    <mergeCell ref="I14:J14"/>
    <mergeCell ref="K14:L14"/>
    <mergeCell ref="M14:N14"/>
    <mergeCell ref="O14:P14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6:F26"/>
    <mergeCell ref="I4:J4"/>
    <mergeCell ref="G5:H5"/>
    <mergeCell ref="K4:L4"/>
    <mergeCell ref="O5:P5"/>
    <mergeCell ref="Q5:R5"/>
    <mergeCell ref="M5:N5"/>
    <mergeCell ref="K6:L6"/>
    <mergeCell ref="K7:L7"/>
    <mergeCell ref="G26:H26"/>
    <mergeCell ref="I26:J26"/>
    <mergeCell ref="K26:L26"/>
    <mergeCell ref="M26:N26"/>
    <mergeCell ref="O26:P26"/>
    <mergeCell ref="Q26:R26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9:F29"/>
    <mergeCell ref="G29:H29"/>
    <mergeCell ref="I29:J29"/>
    <mergeCell ref="K29:L29"/>
    <mergeCell ref="M29:N29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3:F23"/>
    <mergeCell ref="G23:H23"/>
    <mergeCell ref="I23:J23"/>
    <mergeCell ref="O29:P29"/>
    <mergeCell ref="Q29:R29"/>
    <mergeCell ref="E28:F28"/>
    <mergeCell ref="G28:H28"/>
    <mergeCell ref="I28:J28"/>
    <mergeCell ref="K28:L28"/>
    <mergeCell ref="M28:N28"/>
    <mergeCell ref="O28:P28"/>
    <mergeCell ref="Q28:R28"/>
    <mergeCell ref="Q15:R15"/>
    <mergeCell ref="E16:F16"/>
    <mergeCell ref="G16:H16"/>
    <mergeCell ref="I16:J16"/>
    <mergeCell ref="K16:L16"/>
    <mergeCell ref="E27:F27"/>
    <mergeCell ref="Q16:R16"/>
    <mergeCell ref="E17:F17"/>
    <mergeCell ref="G17:H17"/>
    <mergeCell ref="I17:J17"/>
    <mergeCell ref="K17:L17"/>
    <mergeCell ref="M17:N17"/>
    <mergeCell ref="O17:P17"/>
    <mergeCell ref="Q17:R17"/>
    <mergeCell ref="O27:P27"/>
    <mergeCell ref="Q27:R27"/>
    <mergeCell ref="G27:H27"/>
    <mergeCell ref="I27:J27"/>
    <mergeCell ref="K27:L27"/>
    <mergeCell ref="M27:N27"/>
    <mergeCell ref="Q23:R23"/>
    <mergeCell ref="M23:N23"/>
    <mergeCell ref="O23:P23"/>
    <mergeCell ref="O25:P25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81</v>
      </c>
      <c r="B2" s="225"/>
      <c r="C2" s="225"/>
      <c r="D2" s="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19"/>
      <c r="F3" s="220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3">
        <v>6686</v>
      </c>
      <c r="B4" s="243" t="s">
        <v>109</v>
      </c>
      <c r="C4" s="217">
        <v>11</v>
      </c>
      <c r="D4" s="25" t="s">
        <v>83</v>
      </c>
      <c r="E4" s="261"/>
      <c r="F4" s="261"/>
      <c r="G4" s="253">
        <v>4</v>
      </c>
      <c r="H4" s="253"/>
      <c r="I4" s="253"/>
      <c r="J4" s="253"/>
      <c r="K4" s="253"/>
      <c r="L4" s="253"/>
      <c r="M4" s="253"/>
      <c r="N4" s="253"/>
      <c r="O4" s="254"/>
      <c r="P4" s="255"/>
      <c r="Q4" s="256"/>
      <c r="R4" s="257"/>
      <c r="S4" s="12">
        <f>E4+G4+I4+K4+M4+O4+Q4</f>
        <v>4</v>
      </c>
      <c r="T4" s="12">
        <f t="shared" ref="T4:T19" si="0">SUM(S4-U4-V4)</f>
        <v>4</v>
      </c>
      <c r="U4" s="15"/>
      <c r="V4" s="15"/>
    </row>
    <row r="5" spans="1:22" x14ac:dyDescent="0.25">
      <c r="A5" s="173">
        <v>6633</v>
      </c>
      <c r="B5" s="243" t="s">
        <v>107</v>
      </c>
      <c r="C5" s="236">
        <v>17</v>
      </c>
      <c r="D5" s="25" t="s">
        <v>78</v>
      </c>
      <c r="E5" s="261"/>
      <c r="F5" s="261"/>
      <c r="G5" s="253">
        <v>1.5</v>
      </c>
      <c r="H5" s="253"/>
      <c r="I5" s="253"/>
      <c r="J5" s="253"/>
      <c r="K5" s="253"/>
      <c r="L5" s="253"/>
      <c r="M5" s="253"/>
      <c r="N5" s="253"/>
      <c r="O5" s="254"/>
      <c r="P5" s="255"/>
      <c r="Q5" s="256"/>
      <c r="R5" s="257"/>
      <c r="S5" s="12">
        <f t="shared" ref="S5:S21" si="1">E5+G5+I5+K5+M5+O5+Q5</f>
        <v>1.5</v>
      </c>
      <c r="T5" s="12">
        <f t="shared" si="0"/>
        <v>1.5</v>
      </c>
      <c r="U5" s="15"/>
      <c r="V5" s="15"/>
    </row>
    <row r="6" spans="1:22" x14ac:dyDescent="0.25">
      <c r="A6" s="173">
        <v>6633</v>
      </c>
      <c r="B6" s="243" t="s">
        <v>107</v>
      </c>
      <c r="C6" s="237">
        <v>23</v>
      </c>
      <c r="D6" s="25" t="s">
        <v>89</v>
      </c>
      <c r="E6" s="261"/>
      <c r="F6" s="261"/>
      <c r="G6" s="253"/>
      <c r="H6" s="253"/>
      <c r="I6" s="285">
        <v>8</v>
      </c>
      <c r="J6" s="255"/>
      <c r="K6" s="285"/>
      <c r="L6" s="255"/>
      <c r="M6" s="285"/>
      <c r="N6" s="255"/>
      <c r="O6" s="254"/>
      <c r="P6" s="255"/>
      <c r="Q6" s="256"/>
      <c r="R6" s="257"/>
      <c r="S6" s="12">
        <f t="shared" si="1"/>
        <v>8</v>
      </c>
      <c r="T6" s="12">
        <f t="shared" si="0"/>
        <v>8</v>
      </c>
      <c r="U6" s="15"/>
      <c r="V6" s="15"/>
    </row>
    <row r="7" spans="1:22" x14ac:dyDescent="0.25">
      <c r="A7" s="173">
        <v>6687</v>
      </c>
      <c r="B7" s="243" t="s">
        <v>105</v>
      </c>
      <c r="C7" s="239">
        <v>25</v>
      </c>
      <c r="D7" s="25" t="s">
        <v>77</v>
      </c>
      <c r="E7" s="261"/>
      <c r="F7" s="261"/>
      <c r="G7" s="253"/>
      <c r="H7" s="253"/>
      <c r="I7" s="285"/>
      <c r="J7" s="255"/>
      <c r="K7" s="285">
        <v>8</v>
      </c>
      <c r="L7" s="255"/>
      <c r="M7" s="285">
        <v>7.5</v>
      </c>
      <c r="N7" s="255"/>
      <c r="O7" s="254"/>
      <c r="P7" s="255"/>
      <c r="Q7" s="256"/>
      <c r="R7" s="257"/>
      <c r="S7" s="12">
        <f t="shared" si="1"/>
        <v>15.5</v>
      </c>
      <c r="T7" s="12">
        <f t="shared" si="0"/>
        <v>15.5</v>
      </c>
      <c r="U7" s="15"/>
      <c r="V7" s="15"/>
    </row>
    <row r="8" spans="1:22" x14ac:dyDescent="0.25">
      <c r="A8" s="173">
        <v>6761</v>
      </c>
      <c r="B8" s="243" t="s">
        <v>108</v>
      </c>
      <c r="C8" s="242">
        <v>7</v>
      </c>
      <c r="D8" s="25" t="s">
        <v>84</v>
      </c>
      <c r="E8" s="261"/>
      <c r="F8" s="261"/>
      <c r="G8" s="253"/>
      <c r="H8" s="253"/>
      <c r="I8" s="285"/>
      <c r="J8" s="255"/>
      <c r="K8" s="254"/>
      <c r="L8" s="255"/>
      <c r="M8" s="254">
        <v>0.5</v>
      </c>
      <c r="N8" s="255"/>
      <c r="O8" s="254"/>
      <c r="P8" s="255"/>
      <c r="Q8" s="256"/>
      <c r="R8" s="257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73"/>
      <c r="B9" s="188"/>
      <c r="C9" s="188"/>
      <c r="D9" s="25"/>
      <c r="E9" s="262"/>
      <c r="F9" s="263"/>
      <c r="G9" s="254"/>
      <c r="H9" s="255"/>
      <c r="I9" s="254"/>
      <c r="J9" s="255"/>
      <c r="K9" s="254"/>
      <c r="L9" s="255"/>
      <c r="M9" s="254"/>
      <c r="N9" s="255"/>
      <c r="O9" s="254"/>
      <c r="P9" s="255"/>
      <c r="Q9" s="256"/>
      <c r="R9" s="25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188"/>
      <c r="C10" s="188"/>
      <c r="D10" s="25"/>
      <c r="E10" s="262"/>
      <c r="F10" s="263"/>
      <c r="G10" s="254"/>
      <c r="H10" s="255"/>
      <c r="I10" s="254"/>
      <c r="J10" s="255"/>
      <c r="K10" s="254"/>
      <c r="L10" s="255"/>
      <c r="M10" s="254"/>
      <c r="N10" s="255"/>
      <c r="O10" s="254"/>
      <c r="P10" s="255"/>
      <c r="Q10" s="256"/>
      <c r="R10" s="257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3"/>
      <c r="B11" s="188"/>
      <c r="C11" s="188"/>
      <c r="D11" s="25"/>
      <c r="E11" s="261"/>
      <c r="F11" s="261"/>
      <c r="G11" s="253"/>
      <c r="H11" s="253"/>
      <c r="I11" s="285"/>
      <c r="J11" s="255"/>
      <c r="K11" s="254"/>
      <c r="L11" s="255"/>
      <c r="M11" s="254"/>
      <c r="N11" s="255"/>
      <c r="O11" s="254"/>
      <c r="P11" s="255"/>
      <c r="Q11" s="256"/>
      <c r="R11" s="25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188"/>
      <c r="C12" s="188"/>
      <c r="D12" s="25"/>
      <c r="E12" s="261"/>
      <c r="F12" s="261"/>
      <c r="G12" s="253"/>
      <c r="H12" s="253"/>
      <c r="I12" s="285"/>
      <c r="J12" s="255"/>
      <c r="K12" s="254"/>
      <c r="L12" s="255"/>
      <c r="M12" s="254"/>
      <c r="N12" s="255"/>
      <c r="O12" s="254"/>
      <c r="P12" s="255"/>
      <c r="Q12" s="256"/>
      <c r="R12" s="25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188"/>
      <c r="C13" s="188"/>
      <c r="D13" s="25"/>
      <c r="E13" s="262"/>
      <c r="F13" s="263"/>
      <c r="G13" s="254"/>
      <c r="H13" s="255"/>
      <c r="I13" s="285"/>
      <c r="J13" s="255"/>
      <c r="K13" s="254"/>
      <c r="L13" s="255"/>
      <c r="M13" s="254"/>
      <c r="N13" s="255"/>
      <c r="O13" s="254"/>
      <c r="P13" s="255"/>
      <c r="Q13" s="256"/>
      <c r="R13" s="25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89"/>
      <c r="C14" s="189"/>
      <c r="D14" s="25"/>
      <c r="E14" s="261"/>
      <c r="F14" s="261"/>
      <c r="G14" s="253"/>
      <c r="H14" s="253"/>
      <c r="I14" s="285"/>
      <c r="J14" s="255"/>
      <c r="K14" s="254"/>
      <c r="L14" s="255"/>
      <c r="M14" s="254"/>
      <c r="N14" s="255"/>
      <c r="O14" s="254"/>
      <c r="P14" s="255"/>
      <c r="Q14" s="256"/>
      <c r="R14" s="25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0"/>
      <c r="B15" s="89"/>
      <c r="C15" s="180"/>
      <c r="D15" s="25"/>
      <c r="E15" s="261"/>
      <c r="F15" s="261"/>
      <c r="G15" s="253"/>
      <c r="H15" s="253"/>
      <c r="I15" s="285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173"/>
      <c r="C16" s="173"/>
      <c r="D16" s="25"/>
      <c r="E16" s="262"/>
      <c r="F16" s="263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>
        <v>3600</v>
      </c>
      <c r="B17" s="173" t="s">
        <v>106</v>
      </c>
      <c r="C17" s="173"/>
      <c r="D17" s="14" t="s">
        <v>94</v>
      </c>
      <c r="E17" s="286"/>
      <c r="F17" s="287"/>
      <c r="G17" s="244">
        <v>1.5</v>
      </c>
      <c r="H17" s="245"/>
      <c r="I17" s="244"/>
      <c r="J17" s="245"/>
      <c r="K17" s="244"/>
      <c r="L17" s="245"/>
      <c r="M17" s="244"/>
      <c r="N17" s="245"/>
      <c r="O17" s="254"/>
      <c r="P17" s="255"/>
      <c r="Q17" s="256"/>
      <c r="R17" s="257"/>
      <c r="S17" s="12">
        <f t="shared" si="1"/>
        <v>1.5</v>
      </c>
      <c r="T17" s="12">
        <f t="shared" si="0"/>
        <v>1.5</v>
      </c>
      <c r="U17" s="15"/>
      <c r="V17" s="15"/>
    </row>
    <row r="18" spans="1:22" x14ac:dyDescent="0.25">
      <c r="A18" s="235">
        <v>3600</v>
      </c>
      <c r="B18" s="31" t="s">
        <v>106</v>
      </c>
      <c r="C18" s="235"/>
      <c r="D18" s="25" t="s">
        <v>69</v>
      </c>
      <c r="E18" s="262"/>
      <c r="F18" s="263"/>
      <c r="G18" s="254">
        <v>1</v>
      </c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87"/>
      <c r="B19" s="89"/>
      <c r="C19" s="187"/>
      <c r="D19" s="14"/>
      <c r="E19" s="262"/>
      <c r="F19" s="263"/>
      <c r="G19" s="254"/>
      <c r="H19" s="255"/>
      <c r="I19" s="285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62">
        <v>8</v>
      </c>
      <c r="F20" s="263"/>
      <c r="G20" s="254"/>
      <c r="H20" s="255"/>
      <c r="I20" s="254"/>
      <c r="J20" s="255"/>
      <c r="K20" s="254">
        <f>SUM(K6:K19)</f>
        <v>8</v>
      </c>
      <c r="L20" s="255"/>
      <c r="M20" s="254"/>
      <c r="N20" s="255"/>
      <c r="O20" s="256"/>
      <c r="P20" s="257"/>
      <c r="Q20" s="256"/>
      <c r="R20" s="257"/>
      <c r="S20" s="12">
        <f t="shared" si="1"/>
        <v>16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6"/>
      <c r="P21" s="257"/>
      <c r="Q21" s="256"/>
      <c r="R21" s="25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8">
        <f>SUM(E4:E21)</f>
        <v>8</v>
      </c>
      <c r="F22" s="259"/>
      <c r="G22" s="258">
        <f>SUM(G4:G21)</f>
        <v>8</v>
      </c>
      <c r="H22" s="259"/>
      <c r="I22" s="258">
        <f>SUM(I4:I21)</f>
        <v>8</v>
      </c>
      <c r="J22" s="259"/>
      <c r="K22" s="258">
        <f>SUM(K4:K21)</f>
        <v>16</v>
      </c>
      <c r="L22" s="259"/>
      <c r="M22" s="258">
        <f>SUM(M4:M21)</f>
        <v>8</v>
      </c>
      <c r="N22" s="259"/>
      <c r="O22" s="258">
        <f>SUM(O4:O21)</f>
        <v>0</v>
      </c>
      <c r="P22" s="259"/>
      <c r="Q22" s="258">
        <f>SUM(Q4:Q21)</f>
        <v>0</v>
      </c>
      <c r="R22" s="259"/>
      <c r="S22" s="12">
        <f t="shared" ref="S22" si="2">E22+G22+I22+K22+M22+O22+Q22</f>
        <v>48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8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16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48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zoomScale="90" zoomScaleNormal="90" workbookViewId="0">
      <selection activeCell="M21" sqref="E21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225"/>
      <c r="C2" s="225"/>
      <c r="D2" s="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>
        <v>7</v>
      </c>
      <c r="F3" s="35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3">
        <v>6687</v>
      </c>
      <c r="B4" s="243" t="s">
        <v>105</v>
      </c>
      <c r="C4" s="234">
        <v>17</v>
      </c>
      <c r="D4" s="25" t="s">
        <v>77</v>
      </c>
      <c r="E4" s="254">
        <v>1</v>
      </c>
      <c r="F4" s="255"/>
      <c r="G4" s="254"/>
      <c r="H4" s="255"/>
      <c r="I4" s="254"/>
      <c r="J4" s="255"/>
      <c r="K4" s="254"/>
      <c r="L4" s="255"/>
      <c r="M4" s="254"/>
      <c r="N4" s="255"/>
      <c r="O4" s="254"/>
      <c r="P4" s="255"/>
      <c r="Q4" s="256"/>
      <c r="R4" s="257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173">
        <v>6687</v>
      </c>
      <c r="B5" s="243" t="s">
        <v>105</v>
      </c>
      <c r="C5" s="234">
        <v>19</v>
      </c>
      <c r="D5" s="25" t="s">
        <v>77</v>
      </c>
      <c r="E5" s="254">
        <v>2.5</v>
      </c>
      <c r="F5" s="255"/>
      <c r="G5" s="254"/>
      <c r="H5" s="255"/>
      <c r="I5" s="254"/>
      <c r="J5" s="255"/>
      <c r="K5" s="254"/>
      <c r="L5" s="255"/>
      <c r="M5" s="254"/>
      <c r="N5" s="255"/>
      <c r="O5" s="254"/>
      <c r="P5" s="255"/>
      <c r="Q5" s="256"/>
      <c r="R5" s="257"/>
      <c r="S5" s="12">
        <f>E5+G5+I5+K5+M5+O5+Q5</f>
        <v>2.5</v>
      </c>
      <c r="T5" s="12">
        <f>SUM(S5-U5-V5)</f>
        <v>2.5</v>
      </c>
      <c r="U5" s="15"/>
      <c r="V5" s="15"/>
    </row>
    <row r="6" spans="1:22" x14ac:dyDescent="0.25">
      <c r="A6" s="173">
        <v>6721</v>
      </c>
      <c r="B6" s="243" t="s">
        <v>104</v>
      </c>
      <c r="C6" s="234">
        <v>44</v>
      </c>
      <c r="D6" s="25" t="s">
        <v>82</v>
      </c>
      <c r="E6" s="254">
        <v>2.5</v>
      </c>
      <c r="F6" s="255"/>
      <c r="G6" s="254"/>
      <c r="H6" s="255"/>
      <c r="I6" s="254"/>
      <c r="J6" s="255"/>
      <c r="K6" s="254"/>
      <c r="L6" s="255"/>
      <c r="M6" s="254"/>
      <c r="N6" s="255"/>
      <c r="O6" s="254"/>
      <c r="P6" s="255"/>
      <c r="Q6" s="256"/>
      <c r="R6" s="257"/>
      <c r="S6" s="12">
        <f t="shared" ref="S6:S25" si="0">E6+G6+I6+K6+M6+O6+Q6</f>
        <v>2.5</v>
      </c>
      <c r="T6" s="12">
        <f t="shared" ref="T6:T22" si="1">SUM(S6-U6-V6)</f>
        <v>1.5</v>
      </c>
      <c r="U6" s="15">
        <v>1</v>
      </c>
      <c r="V6" s="15"/>
    </row>
    <row r="7" spans="1:22" x14ac:dyDescent="0.25">
      <c r="A7" s="173">
        <v>6633</v>
      </c>
      <c r="B7" s="243" t="s">
        <v>107</v>
      </c>
      <c r="C7" s="234">
        <v>17</v>
      </c>
      <c r="D7" s="25" t="s">
        <v>78</v>
      </c>
      <c r="E7" s="254">
        <v>1</v>
      </c>
      <c r="F7" s="255"/>
      <c r="G7" s="254">
        <v>7</v>
      </c>
      <c r="H7" s="255"/>
      <c r="I7" s="254">
        <v>4</v>
      </c>
      <c r="J7" s="255"/>
      <c r="K7" s="254"/>
      <c r="L7" s="255"/>
      <c r="M7" s="254"/>
      <c r="N7" s="255"/>
      <c r="O7" s="254"/>
      <c r="P7" s="255"/>
      <c r="Q7" s="256"/>
      <c r="R7" s="257"/>
      <c r="S7" s="12">
        <f>E7+G7+I7+K7+M7+O7+Q7</f>
        <v>12</v>
      </c>
      <c r="T7" s="12">
        <f t="shared" si="1"/>
        <v>12</v>
      </c>
      <c r="U7" s="15"/>
      <c r="V7" s="15"/>
    </row>
    <row r="8" spans="1:22" x14ac:dyDescent="0.25">
      <c r="A8" s="173">
        <v>6687</v>
      </c>
      <c r="B8" s="243" t="s">
        <v>105</v>
      </c>
      <c r="C8" s="239">
        <v>24</v>
      </c>
      <c r="D8" s="25" t="s">
        <v>77</v>
      </c>
      <c r="E8" s="254"/>
      <c r="F8" s="255"/>
      <c r="G8" s="254"/>
      <c r="H8" s="255"/>
      <c r="I8" s="254">
        <v>0.5</v>
      </c>
      <c r="J8" s="255"/>
      <c r="K8" s="254">
        <v>1</v>
      </c>
      <c r="L8" s="255"/>
      <c r="M8" s="254"/>
      <c r="N8" s="255"/>
      <c r="O8" s="254"/>
      <c r="P8" s="255"/>
      <c r="Q8" s="256"/>
      <c r="R8" s="257"/>
      <c r="S8" s="12">
        <f>E8+G8+I8+K8+M8+O8+Q8</f>
        <v>1.5</v>
      </c>
      <c r="T8" s="12">
        <f t="shared" si="1"/>
        <v>1.5</v>
      </c>
      <c r="U8" s="15"/>
      <c r="V8" s="15"/>
    </row>
    <row r="9" spans="1:22" x14ac:dyDescent="0.25">
      <c r="A9" s="173">
        <v>6687</v>
      </c>
      <c r="B9" s="243" t="s">
        <v>105</v>
      </c>
      <c r="C9" s="239">
        <v>25</v>
      </c>
      <c r="D9" s="25" t="s">
        <v>77</v>
      </c>
      <c r="E9" s="254"/>
      <c r="F9" s="255"/>
      <c r="G9" s="254"/>
      <c r="H9" s="255"/>
      <c r="I9" s="254">
        <v>2.5</v>
      </c>
      <c r="J9" s="255"/>
      <c r="K9" s="254">
        <v>1</v>
      </c>
      <c r="L9" s="255"/>
      <c r="M9" s="254">
        <v>1</v>
      </c>
      <c r="N9" s="255"/>
      <c r="O9" s="254"/>
      <c r="P9" s="255"/>
      <c r="Q9" s="256"/>
      <c r="R9" s="257"/>
      <c r="S9" s="12">
        <f>E9+G9+I9+K9+M9+O9+Q9</f>
        <v>4.5</v>
      </c>
      <c r="T9" s="12">
        <f t="shared" si="1"/>
        <v>4.5</v>
      </c>
      <c r="U9" s="15"/>
      <c r="V9" s="15"/>
    </row>
    <row r="10" spans="1:22" x14ac:dyDescent="0.25">
      <c r="A10" s="173">
        <v>6761</v>
      </c>
      <c r="B10" s="243" t="s">
        <v>108</v>
      </c>
      <c r="C10" s="237">
        <v>4</v>
      </c>
      <c r="D10" s="25" t="s">
        <v>96</v>
      </c>
      <c r="E10" s="254"/>
      <c r="F10" s="255"/>
      <c r="G10" s="254"/>
      <c r="H10" s="255"/>
      <c r="I10" s="254"/>
      <c r="J10" s="255"/>
      <c r="K10" s="254"/>
      <c r="L10" s="255"/>
      <c r="M10" s="254">
        <v>4</v>
      </c>
      <c r="N10" s="255"/>
      <c r="O10" s="254"/>
      <c r="P10" s="255"/>
      <c r="Q10" s="256"/>
      <c r="R10" s="257"/>
      <c r="S10" s="12">
        <f t="shared" si="0"/>
        <v>4</v>
      </c>
      <c r="T10" s="12">
        <f t="shared" si="1"/>
        <v>4</v>
      </c>
      <c r="U10" s="15"/>
      <c r="V10" s="15"/>
    </row>
    <row r="11" spans="1:22" x14ac:dyDescent="0.25">
      <c r="A11" s="173">
        <v>6687</v>
      </c>
      <c r="B11" s="243" t="s">
        <v>105</v>
      </c>
      <c r="C11" s="239">
        <v>29</v>
      </c>
      <c r="D11" s="25" t="s">
        <v>77</v>
      </c>
      <c r="E11" s="254"/>
      <c r="F11" s="255"/>
      <c r="G11" s="254"/>
      <c r="H11" s="255"/>
      <c r="I11" s="254"/>
      <c r="J11" s="255"/>
      <c r="K11" s="254">
        <v>2.5</v>
      </c>
      <c r="L11" s="255"/>
      <c r="M11" s="254"/>
      <c r="N11" s="255"/>
      <c r="O11" s="254"/>
      <c r="P11" s="255"/>
      <c r="Q11" s="256"/>
      <c r="R11" s="257"/>
      <c r="S11" s="12">
        <f t="shared" si="0"/>
        <v>2.5</v>
      </c>
      <c r="T11" s="12">
        <f t="shared" si="1"/>
        <v>2.5</v>
      </c>
      <c r="U11" s="15"/>
      <c r="V11" s="15"/>
    </row>
    <row r="12" spans="1:22" x14ac:dyDescent="0.25">
      <c r="A12" s="173">
        <v>6687</v>
      </c>
      <c r="B12" s="243" t="s">
        <v>105</v>
      </c>
      <c r="C12" s="239">
        <v>31</v>
      </c>
      <c r="D12" s="25" t="s">
        <v>77</v>
      </c>
      <c r="E12" s="254"/>
      <c r="F12" s="255"/>
      <c r="G12" s="254"/>
      <c r="H12" s="255"/>
      <c r="I12" s="254"/>
      <c r="J12" s="255"/>
      <c r="K12" s="254">
        <v>2.5</v>
      </c>
      <c r="L12" s="255"/>
      <c r="M12" s="254"/>
      <c r="N12" s="255"/>
      <c r="O12" s="254"/>
      <c r="P12" s="255"/>
      <c r="Q12" s="256"/>
      <c r="R12" s="257"/>
      <c r="S12" s="12">
        <f t="shared" si="0"/>
        <v>2.5</v>
      </c>
      <c r="T12" s="12">
        <f t="shared" si="1"/>
        <v>2.5</v>
      </c>
      <c r="U12" s="15"/>
      <c r="V12" s="15"/>
    </row>
    <row r="13" spans="1:22" x14ac:dyDescent="0.25">
      <c r="A13" s="173">
        <v>6761</v>
      </c>
      <c r="B13" s="243" t="s">
        <v>108</v>
      </c>
      <c r="C13" s="242">
        <v>3</v>
      </c>
      <c r="D13" s="25" t="s">
        <v>91</v>
      </c>
      <c r="E13" s="254"/>
      <c r="F13" s="255"/>
      <c r="G13" s="254"/>
      <c r="H13" s="255"/>
      <c r="I13" s="254"/>
      <c r="J13" s="255"/>
      <c r="K13" s="254"/>
      <c r="L13" s="255"/>
      <c r="M13" s="254">
        <v>1</v>
      </c>
      <c r="N13" s="255"/>
      <c r="O13" s="254"/>
      <c r="P13" s="255"/>
      <c r="Q13" s="256"/>
      <c r="R13" s="257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173">
        <v>6761</v>
      </c>
      <c r="B14" s="243" t="s">
        <v>108</v>
      </c>
      <c r="C14" s="242">
        <v>6</v>
      </c>
      <c r="D14" s="25" t="s">
        <v>93</v>
      </c>
      <c r="E14" s="254"/>
      <c r="F14" s="255"/>
      <c r="G14" s="254"/>
      <c r="H14" s="255"/>
      <c r="I14" s="254"/>
      <c r="J14" s="255"/>
      <c r="K14" s="254"/>
      <c r="L14" s="255"/>
      <c r="M14" s="254">
        <v>1</v>
      </c>
      <c r="N14" s="255"/>
      <c r="O14" s="254"/>
      <c r="P14" s="255"/>
      <c r="Q14" s="256"/>
      <c r="R14" s="257"/>
      <c r="S14" s="12">
        <f>E14+G14+I14+K14+M14+O14+Q14</f>
        <v>1</v>
      </c>
      <c r="T14" s="12">
        <f>SUM(S14-U14-V14)</f>
        <v>1</v>
      </c>
      <c r="U14" s="15"/>
      <c r="V14" s="15"/>
    </row>
    <row r="15" spans="1:22" x14ac:dyDescent="0.25">
      <c r="A15" s="173"/>
      <c r="B15" s="224"/>
      <c r="C15" s="224"/>
      <c r="D15" s="25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3"/>
      <c r="B16" s="224"/>
      <c r="C16" s="224"/>
      <c r="D16" s="25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3"/>
      <c r="B17" s="194"/>
      <c r="C17" s="194"/>
      <c r="D17" s="25"/>
      <c r="E17" s="254"/>
      <c r="F17" s="255"/>
      <c r="G17" s="254"/>
      <c r="H17" s="255"/>
      <c r="I17" s="254"/>
      <c r="J17" s="255"/>
      <c r="K17" s="254"/>
      <c r="L17" s="255"/>
      <c r="M17" s="254"/>
      <c r="N17" s="255"/>
      <c r="O17" s="254"/>
      <c r="P17" s="255"/>
      <c r="Q17" s="256"/>
      <c r="R17" s="257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3"/>
      <c r="B18" s="31"/>
      <c r="C18" s="173"/>
      <c r="D18" s="25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86"/>
      <c r="B19" s="89"/>
      <c r="C19" s="186"/>
      <c r="D19" s="14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85"/>
      <c r="B20" s="89">
        <f>SUM(B6:B19)</f>
        <v>0</v>
      </c>
      <c r="C20" s="185"/>
      <c r="D20" s="25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4"/>
      <c r="P20" s="255"/>
      <c r="Q20" s="256"/>
      <c r="R20" s="257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3">
        <v>3600</v>
      </c>
      <c r="B21" s="173" t="s">
        <v>106</v>
      </c>
      <c r="C21" s="173"/>
      <c r="D21" s="14" t="s">
        <v>63</v>
      </c>
      <c r="E21" s="254">
        <v>2</v>
      </c>
      <c r="F21" s="255"/>
      <c r="G21" s="254">
        <v>1</v>
      </c>
      <c r="H21" s="255"/>
      <c r="I21" s="254">
        <v>1</v>
      </c>
      <c r="J21" s="255"/>
      <c r="K21" s="254">
        <v>1</v>
      </c>
      <c r="L21" s="255"/>
      <c r="M21" s="254">
        <v>1</v>
      </c>
      <c r="N21" s="255"/>
      <c r="O21" s="254"/>
      <c r="P21" s="255"/>
      <c r="Q21" s="256"/>
      <c r="R21" s="257"/>
      <c r="S21" s="12">
        <f t="shared" si="0"/>
        <v>6</v>
      </c>
      <c r="T21" s="12">
        <f t="shared" si="1"/>
        <v>6</v>
      </c>
      <c r="U21" s="15"/>
      <c r="V21" s="15"/>
    </row>
    <row r="22" spans="1:22" s="4" customFormat="1" x14ac:dyDescent="0.25">
      <c r="A22" s="172"/>
      <c r="B22" s="172"/>
      <c r="C22" s="172"/>
      <c r="D22" s="14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35</v>
      </c>
      <c r="B23" s="32"/>
      <c r="C23" s="6"/>
      <c r="D23" s="6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4"/>
      <c r="P23" s="255"/>
      <c r="Q23" s="256"/>
      <c r="R23" s="257"/>
      <c r="S23" s="12">
        <f t="shared" si="0"/>
        <v>0</v>
      </c>
      <c r="T23" s="12"/>
      <c r="U23" s="16"/>
      <c r="V23" s="15"/>
    </row>
    <row r="24" spans="1:22" x14ac:dyDescent="0.25">
      <c r="A24" s="32" t="s">
        <v>36</v>
      </c>
      <c r="B24" s="32"/>
      <c r="C24" s="6"/>
      <c r="D24" s="6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6"/>
      <c r="P24" s="257"/>
      <c r="Q24" s="256"/>
      <c r="R24" s="257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8">
        <f>SUM(E4:E24)</f>
        <v>9</v>
      </c>
      <c r="F25" s="259"/>
      <c r="G25" s="258">
        <f>SUM(G4:G24)</f>
        <v>8</v>
      </c>
      <c r="H25" s="259"/>
      <c r="I25" s="258">
        <f>SUM(I4:I24)</f>
        <v>8</v>
      </c>
      <c r="J25" s="259"/>
      <c r="K25" s="258">
        <f>SUM(K4:K24)</f>
        <v>8</v>
      </c>
      <c r="L25" s="259"/>
      <c r="M25" s="258">
        <f>SUM(M4:M24)</f>
        <v>8</v>
      </c>
      <c r="N25" s="259"/>
      <c r="O25" s="258">
        <f>SUM(O4:O24)</f>
        <v>0</v>
      </c>
      <c r="P25" s="259"/>
      <c r="Q25" s="258">
        <f>SUM(Q4:Q24)</f>
        <v>0</v>
      </c>
      <c r="R25" s="259"/>
      <c r="S25" s="12">
        <f t="shared" si="0"/>
        <v>41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1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1</v>
      </c>
      <c r="T27" s="15"/>
      <c r="U27" s="15">
        <f>SUM(U4:U26)</f>
        <v>1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23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24</v>
      </c>
      <c r="C31" s="27">
        <f>U27</f>
        <v>1</v>
      </c>
      <c r="D31" s="20"/>
      <c r="I31" s="28">
        <v>6</v>
      </c>
      <c r="S31" s="3"/>
    </row>
    <row r="32" spans="1:22" x14ac:dyDescent="0.25">
      <c r="A32" s="3" t="s">
        <v>25</v>
      </c>
      <c r="C32" s="20">
        <f>V27</f>
        <v>0</v>
      </c>
      <c r="I32" s="29"/>
      <c r="S32" s="3"/>
    </row>
    <row r="33" spans="1:19" x14ac:dyDescent="0.25">
      <c r="A33" s="3" t="s">
        <v>26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41</v>
      </c>
      <c r="E35" s="4" t="s">
        <v>40</v>
      </c>
      <c r="F35" s="4"/>
      <c r="G35" s="22">
        <f>S25-C35</f>
        <v>0</v>
      </c>
      <c r="S35" s="3"/>
    </row>
    <row r="36" spans="1:19" ht="16.5" thickTop="1" x14ac:dyDescent="0.25">
      <c r="A36" s="3" t="s">
        <v>27</v>
      </c>
      <c r="C36" s="23">
        <v>0</v>
      </c>
      <c r="D36" s="23"/>
      <c r="S36" s="3"/>
    </row>
    <row r="37" spans="1:19" x14ac:dyDescent="0.25">
      <c r="A37" s="3" t="s">
        <v>34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76</v>
      </c>
      <c r="B2" s="225"/>
      <c r="C2" s="225"/>
      <c r="D2" s="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>
        <v>7</v>
      </c>
      <c r="F3" s="108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243" t="s">
        <v>104</v>
      </c>
      <c r="C4" s="234">
        <v>44</v>
      </c>
      <c r="D4" s="25" t="s">
        <v>82</v>
      </c>
      <c r="E4" s="254">
        <v>2.5</v>
      </c>
      <c r="F4" s="255"/>
      <c r="G4" s="254"/>
      <c r="H4" s="255"/>
      <c r="I4" s="254"/>
      <c r="J4" s="255"/>
      <c r="K4" s="254"/>
      <c r="L4" s="255"/>
      <c r="M4" s="254"/>
      <c r="N4" s="255"/>
      <c r="O4" s="253"/>
      <c r="P4" s="253"/>
      <c r="Q4" s="288"/>
      <c r="R4" s="288"/>
      <c r="S4" s="12">
        <f t="shared" ref="S4:S11" si="0">E4+G4+I4+K4+M4+O4+Q4</f>
        <v>2.5</v>
      </c>
      <c r="T4" s="12">
        <f t="shared" ref="T4:T11" si="1">SUM(S4-U4-V4)</f>
        <v>1.5</v>
      </c>
      <c r="U4" s="15">
        <v>1</v>
      </c>
      <c r="V4" s="15"/>
    </row>
    <row r="5" spans="1:22" x14ac:dyDescent="0.25">
      <c r="A5" s="173">
        <v>6687</v>
      </c>
      <c r="B5" s="243" t="s">
        <v>105</v>
      </c>
      <c r="C5" s="234">
        <v>17</v>
      </c>
      <c r="D5" s="25" t="s">
        <v>77</v>
      </c>
      <c r="E5" s="254">
        <v>0.5</v>
      </c>
      <c r="F5" s="255"/>
      <c r="G5" s="254"/>
      <c r="H5" s="255"/>
      <c r="I5" s="254">
        <v>0.5</v>
      </c>
      <c r="J5" s="255"/>
      <c r="K5" s="254"/>
      <c r="L5" s="255"/>
      <c r="M5" s="254"/>
      <c r="N5" s="255"/>
      <c r="O5" s="253"/>
      <c r="P5" s="253"/>
      <c r="Q5" s="288"/>
      <c r="R5" s="288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173">
        <v>6687</v>
      </c>
      <c r="B6" s="243" t="s">
        <v>105</v>
      </c>
      <c r="C6" s="234">
        <v>19</v>
      </c>
      <c r="D6" s="25" t="s">
        <v>77</v>
      </c>
      <c r="E6" s="254">
        <v>1</v>
      </c>
      <c r="F6" s="255"/>
      <c r="G6" s="254"/>
      <c r="H6" s="255"/>
      <c r="I6" s="254">
        <v>0.5</v>
      </c>
      <c r="J6" s="255"/>
      <c r="K6" s="254"/>
      <c r="L6" s="255"/>
      <c r="M6" s="254"/>
      <c r="N6" s="255"/>
      <c r="O6" s="253"/>
      <c r="P6" s="253"/>
      <c r="Q6" s="288"/>
      <c r="R6" s="288"/>
      <c r="S6" s="12">
        <f t="shared" si="0"/>
        <v>1.5</v>
      </c>
      <c r="T6" s="12">
        <f t="shared" si="1"/>
        <v>1.5</v>
      </c>
      <c r="U6" s="15"/>
      <c r="V6" s="15"/>
    </row>
    <row r="7" spans="1:22" x14ac:dyDescent="0.25">
      <c r="A7" s="173">
        <v>6633</v>
      </c>
      <c r="B7" s="243" t="s">
        <v>107</v>
      </c>
      <c r="C7" s="234">
        <v>17</v>
      </c>
      <c r="D7" s="25" t="s">
        <v>78</v>
      </c>
      <c r="E7" s="254">
        <v>4</v>
      </c>
      <c r="F7" s="255"/>
      <c r="G7" s="254">
        <v>4</v>
      </c>
      <c r="H7" s="255"/>
      <c r="I7" s="254"/>
      <c r="J7" s="255"/>
      <c r="K7" s="254"/>
      <c r="L7" s="255"/>
      <c r="M7" s="254"/>
      <c r="N7" s="255"/>
      <c r="O7" s="253"/>
      <c r="P7" s="253"/>
      <c r="Q7" s="288"/>
      <c r="R7" s="288"/>
      <c r="S7" s="12">
        <f t="shared" si="0"/>
        <v>8</v>
      </c>
      <c r="T7" s="12">
        <f t="shared" si="1"/>
        <v>8</v>
      </c>
      <c r="U7" s="15"/>
      <c r="V7" s="15"/>
    </row>
    <row r="8" spans="1:22" x14ac:dyDescent="0.25">
      <c r="A8" s="173">
        <v>6721</v>
      </c>
      <c r="B8" s="243" t="s">
        <v>104</v>
      </c>
      <c r="C8" s="236">
        <v>58</v>
      </c>
      <c r="D8" s="25" t="s">
        <v>72</v>
      </c>
      <c r="E8" s="254"/>
      <c r="F8" s="255"/>
      <c r="G8" s="254">
        <v>1.5</v>
      </c>
      <c r="H8" s="255"/>
      <c r="I8" s="254"/>
      <c r="J8" s="255"/>
      <c r="K8" s="254"/>
      <c r="L8" s="255"/>
      <c r="M8" s="254"/>
      <c r="N8" s="255"/>
      <c r="O8" s="253"/>
      <c r="P8" s="253"/>
      <c r="Q8" s="288"/>
      <c r="R8" s="288"/>
      <c r="S8" s="12">
        <f t="shared" si="0"/>
        <v>1.5</v>
      </c>
      <c r="T8" s="12">
        <f t="shared" si="1"/>
        <v>1.5</v>
      </c>
      <c r="U8" s="15"/>
      <c r="V8" s="15"/>
    </row>
    <row r="9" spans="1:22" x14ac:dyDescent="0.25">
      <c r="A9" s="173">
        <v>6761</v>
      </c>
      <c r="B9" s="243" t="s">
        <v>108</v>
      </c>
      <c r="C9" s="239">
        <v>8</v>
      </c>
      <c r="D9" s="25" t="s">
        <v>84</v>
      </c>
      <c r="E9" s="254"/>
      <c r="F9" s="255"/>
      <c r="G9" s="254"/>
      <c r="H9" s="255"/>
      <c r="I9" s="254">
        <v>0.5</v>
      </c>
      <c r="J9" s="255"/>
      <c r="K9" s="254"/>
      <c r="L9" s="255"/>
      <c r="M9" s="254"/>
      <c r="N9" s="255"/>
      <c r="O9" s="254"/>
      <c r="P9" s="255"/>
      <c r="Q9" s="256"/>
      <c r="R9" s="257"/>
      <c r="S9" s="12">
        <f t="shared" si="0"/>
        <v>0.5</v>
      </c>
      <c r="T9" s="12">
        <f t="shared" si="1"/>
        <v>0.5</v>
      </c>
      <c r="U9" s="15"/>
      <c r="V9" s="15"/>
    </row>
    <row r="10" spans="1:22" x14ac:dyDescent="0.25">
      <c r="A10" s="173">
        <v>6686</v>
      </c>
      <c r="B10" s="243" t="s">
        <v>109</v>
      </c>
      <c r="C10" s="239">
        <v>11</v>
      </c>
      <c r="D10" s="25" t="s">
        <v>83</v>
      </c>
      <c r="E10" s="254"/>
      <c r="F10" s="255"/>
      <c r="G10" s="254"/>
      <c r="H10" s="255"/>
      <c r="I10" s="254">
        <v>1</v>
      </c>
      <c r="J10" s="255"/>
      <c r="K10" s="254"/>
      <c r="L10" s="255"/>
      <c r="M10" s="254"/>
      <c r="N10" s="255"/>
      <c r="O10" s="254"/>
      <c r="P10" s="255"/>
      <c r="Q10" s="256"/>
      <c r="R10" s="257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73">
        <v>6761</v>
      </c>
      <c r="B11" s="243" t="s">
        <v>108</v>
      </c>
      <c r="C11" s="239">
        <v>4</v>
      </c>
      <c r="D11" s="25" t="s">
        <v>96</v>
      </c>
      <c r="E11" s="254"/>
      <c r="F11" s="255"/>
      <c r="G11" s="254"/>
      <c r="H11" s="255"/>
      <c r="I11" s="254"/>
      <c r="J11" s="255"/>
      <c r="K11" s="254">
        <v>7</v>
      </c>
      <c r="L11" s="255"/>
      <c r="M11" s="254">
        <v>4</v>
      </c>
      <c r="N11" s="255"/>
      <c r="O11" s="254"/>
      <c r="P11" s="255"/>
      <c r="Q11" s="256"/>
      <c r="R11" s="257"/>
      <c r="S11" s="12">
        <f t="shared" si="0"/>
        <v>11</v>
      </c>
      <c r="T11" s="12">
        <f t="shared" si="1"/>
        <v>11</v>
      </c>
      <c r="U11" s="15"/>
      <c r="V11" s="15"/>
    </row>
    <row r="12" spans="1:22" x14ac:dyDescent="0.25">
      <c r="A12" s="173">
        <v>6687</v>
      </c>
      <c r="B12" s="243" t="s">
        <v>105</v>
      </c>
      <c r="C12" s="239">
        <v>24</v>
      </c>
      <c r="D12" s="25" t="s">
        <v>77</v>
      </c>
      <c r="E12" s="254"/>
      <c r="F12" s="255"/>
      <c r="G12" s="254"/>
      <c r="H12" s="255"/>
      <c r="I12" s="254">
        <v>2</v>
      </c>
      <c r="J12" s="255"/>
      <c r="K12" s="254"/>
      <c r="L12" s="255"/>
      <c r="M12" s="254">
        <v>1.5</v>
      </c>
      <c r="N12" s="255"/>
      <c r="O12" s="254"/>
      <c r="P12" s="255"/>
      <c r="Q12" s="256"/>
      <c r="R12" s="257"/>
      <c r="S12" s="12">
        <f t="shared" ref="S12:S22" si="2">E12+G12+I12+K12+M12+O12+Q12</f>
        <v>3.5</v>
      </c>
      <c r="T12" s="12">
        <f>SUM(S12-U12-V12)</f>
        <v>3.5</v>
      </c>
      <c r="U12" s="15"/>
      <c r="V12" s="15"/>
    </row>
    <row r="13" spans="1:22" x14ac:dyDescent="0.25">
      <c r="A13" s="173">
        <v>6687</v>
      </c>
      <c r="B13" s="243" t="s">
        <v>105</v>
      </c>
      <c r="C13" s="239">
        <v>25</v>
      </c>
      <c r="D13" s="25" t="s">
        <v>77</v>
      </c>
      <c r="E13" s="254"/>
      <c r="F13" s="255"/>
      <c r="G13" s="254"/>
      <c r="H13" s="255"/>
      <c r="I13" s="254">
        <v>2.5</v>
      </c>
      <c r="J13" s="255"/>
      <c r="K13" s="254"/>
      <c r="L13" s="255"/>
      <c r="M13" s="254">
        <v>1</v>
      </c>
      <c r="N13" s="255"/>
      <c r="O13" s="254"/>
      <c r="P13" s="255"/>
      <c r="Q13" s="256"/>
      <c r="R13" s="257"/>
      <c r="S13" s="12">
        <f t="shared" si="2"/>
        <v>3.5</v>
      </c>
      <c r="T13" s="12">
        <f>SUM(S13-U13-V13)</f>
        <v>3.5</v>
      </c>
      <c r="U13" s="15"/>
      <c r="V13" s="15"/>
    </row>
    <row r="14" spans="1:22" x14ac:dyDescent="0.25">
      <c r="A14" s="173">
        <v>6761</v>
      </c>
      <c r="B14" s="243" t="s">
        <v>108</v>
      </c>
      <c r="C14" s="242">
        <v>3</v>
      </c>
      <c r="D14" s="25" t="s">
        <v>91</v>
      </c>
      <c r="E14" s="254"/>
      <c r="F14" s="255"/>
      <c r="G14" s="254"/>
      <c r="H14" s="255"/>
      <c r="I14" s="254"/>
      <c r="J14" s="255"/>
      <c r="K14" s="254"/>
      <c r="L14" s="255"/>
      <c r="M14" s="254">
        <v>0.5</v>
      </c>
      <c r="N14" s="255"/>
      <c r="O14" s="254"/>
      <c r="P14" s="255"/>
      <c r="Q14" s="256"/>
      <c r="R14" s="257"/>
      <c r="S14" s="12">
        <f t="shared" si="2"/>
        <v>0.5</v>
      </c>
      <c r="T14" s="12">
        <f>SUM(S14-U14-V14)</f>
        <v>0.5</v>
      </c>
      <c r="U14" s="15"/>
      <c r="V14" s="15"/>
    </row>
    <row r="15" spans="1:22" x14ac:dyDescent="0.25">
      <c r="A15" s="173"/>
      <c r="B15" s="31"/>
      <c r="C15" s="231"/>
      <c r="D15" s="25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73"/>
      <c r="B16" s="199"/>
      <c r="C16" s="199"/>
      <c r="D16" s="25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3"/>
      <c r="B17" s="194"/>
      <c r="C17" s="194"/>
      <c r="D17" s="25"/>
      <c r="E17" s="254"/>
      <c r="F17" s="255"/>
      <c r="G17" s="254"/>
      <c r="H17" s="255"/>
      <c r="I17" s="254"/>
      <c r="J17" s="255"/>
      <c r="K17" s="254"/>
      <c r="L17" s="255"/>
      <c r="M17" s="254"/>
      <c r="N17" s="255"/>
      <c r="O17" s="254"/>
      <c r="P17" s="255"/>
      <c r="Q17" s="256"/>
      <c r="R17" s="257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73">
        <v>3600</v>
      </c>
      <c r="B18" s="173" t="s">
        <v>106</v>
      </c>
      <c r="C18" s="173"/>
      <c r="D18" s="14" t="s">
        <v>94</v>
      </c>
      <c r="E18" s="254"/>
      <c r="F18" s="255"/>
      <c r="G18" s="254">
        <v>1.5</v>
      </c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si="2"/>
        <v>1.5</v>
      </c>
      <c r="T18" s="12">
        <f t="shared" ref="T18:T20" si="7">SUM(S18-U18-V18)</f>
        <v>1.5</v>
      </c>
      <c r="U18" s="15"/>
      <c r="V18" s="15"/>
    </row>
    <row r="19" spans="1:22" x14ac:dyDescent="0.25">
      <c r="A19" s="173">
        <v>3600</v>
      </c>
      <c r="B19" s="173" t="s">
        <v>106</v>
      </c>
      <c r="C19" s="173"/>
      <c r="D19" s="14" t="s">
        <v>63</v>
      </c>
      <c r="E19" s="254">
        <v>1</v>
      </c>
      <c r="F19" s="255"/>
      <c r="G19" s="254">
        <v>1</v>
      </c>
      <c r="H19" s="255"/>
      <c r="I19" s="254">
        <v>1</v>
      </c>
      <c r="J19" s="255"/>
      <c r="K19" s="254">
        <v>1</v>
      </c>
      <c r="L19" s="255"/>
      <c r="M19" s="254">
        <v>1</v>
      </c>
      <c r="N19" s="255"/>
      <c r="O19" s="254"/>
      <c r="P19" s="255"/>
      <c r="Q19" s="256"/>
      <c r="R19" s="257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73"/>
      <c r="B20" s="173">
        <f>SUM(B6:B19)</f>
        <v>0</v>
      </c>
      <c r="C20" s="173"/>
      <c r="D20" s="14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4"/>
      <c r="P20" s="255"/>
      <c r="Q20" s="256"/>
      <c r="R20" s="257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8">
        <f>SUM(E4:E22)</f>
        <v>9</v>
      </c>
      <c r="F23" s="259"/>
      <c r="G23" s="258">
        <f>SUM(G4:G22)</f>
        <v>8</v>
      </c>
      <c r="H23" s="259"/>
      <c r="I23" s="258">
        <f>SUM(I4:I22)</f>
        <v>8</v>
      </c>
      <c r="J23" s="259"/>
      <c r="K23" s="258">
        <f>SUM(K4:K22)</f>
        <v>8</v>
      </c>
      <c r="L23" s="259"/>
      <c r="M23" s="258">
        <f>SUM(M4:M22)</f>
        <v>8</v>
      </c>
      <c r="N23" s="259"/>
      <c r="O23" s="258">
        <f>SUM(O4:O22)</f>
        <v>0</v>
      </c>
      <c r="P23" s="259"/>
      <c r="Q23" s="258">
        <f>SUM(Q4:Q22)</f>
        <v>0</v>
      </c>
      <c r="R23" s="259"/>
      <c r="S23" s="12">
        <f>SUM(S4:S22)</f>
        <v>41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1</v>
      </c>
      <c r="T25" s="15"/>
      <c r="U25" s="15">
        <f>SUM(U4:U24)</f>
        <v>1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</v>
      </c>
      <c r="D29" s="20"/>
      <c r="I29" s="28">
        <v>6.5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41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I32" sqref="I32"/>
    </sheetView>
  </sheetViews>
  <sheetFormatPr defaultRowHeight="15.75" x14ac:dyDescent="0.25"/>
  <cols>
    <col min="1" max="1" width="10.5703125" style="128" customWidth="1"/>
    <col min="2" max="2" width="10.7109375" style="128" customWidth="1"/>
    <col min="3" max="3" width="10.42578125" style="128" customWidth="1"/>
    <col min="4" max="4" width="28.7109375" style="128" customWidth="1"/>
    <col min="5" max="13" width="7" style="128" customWidth="1"/>
    <col min="14" max="14" width="6.85546875" style="128" customWidth="1"/>
    <col min="15" max="17" width="7" style="128" customWidth="1"/>
    <col min="18" max="18" width="6.85546875" style="129" customWidth="1"/>
    <col min="19" max="19" width="7.7109375" style="128" customWidth="1"/>
    <col min="20" max="21" width="7.85546875" style="128" customWidth="1"/>
    <col min="22" max="22" width="7.7109375" style="128" customWidth="1"/>
    <col min="23" max="16384" width="9.140625" style="128"/>
  </cols>
  <sheetData>
    <row r="1" spans="1:22" x14ac:dyDescent="0.25">
      <c r="A1" s="1" t="s">
        <v>60</v>
      </c>
      <c r="B1" s="127"/>
      <c r="C1" s="127"/>
    </row>
    <row r="2" spans="1:22" s="133" customFormat="1" x14ac:dyDescent="0.25">
      <c r="A2" s="5" t="s">
        <v>76</v>
      </c>
      <c r="B2" s="225"/>
      <c r="C2" s="225"/>
      <c r="D2" s="130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131" t="s">
        <v>22</v>
      </c>
      <c r="T2" s="131" t="s">
        <v>37</v>
      </c>
      <c r="U2" s="132" t="s">
        <v>24</v>
      </c>
      <c r="V2" s="132" t="s">
        <v>25</v>
      </c>
    </row>
    <row r="3" spans="1:22" x14ac:dyDescent="0.25">
      <c r="A3" s="134" t="s">
        <v>20</v>
      </c>
      <c r="B3" s="134" t="s">
        <v>21</v>
      </c>
      <c r="C3" s="134" t="s">
        <v>46</v>
      </c>
      <c r="D3" s="134" t="s">
        <v>30</v>
      </c>
      <c r="E3" s="135">
        <v>7</v>
      </c>
      <c r="F3" s="135">
        <v>16.3</v>
      </c>
      <c r="G3" s="135">
        <v>8</v>
      </c>
      <c r="H3" s="135">
        <v>16.3</v>
      </c>
      <c r="I3" s="135">
        <v>8</v>
      </c>
      <c r="J3" s="135">
        <v>16.3</v>
      </c>
      <c r="K3" s="135">
        <v>8</v>
      </c>
      <c r="L3" s="135">
        <v>16.3</v>
      </c>
      <c r="M3" s="135">
        <v>8</v>
      </c>
      <c r="N3" s="135">
        <v>16.3</v>
      </c>
      <c r="O3" s="135"/>
      <c r="P3" s="135"/>
      <c r="Q3" s="136"/>
      <c r="R3" s="136"/>
      <c r="S3" s="137"/>
      <c r="T3" s="137"/>
      <c r="U3" s="138"/>
      <c r="V3" s="138"/>
    </row>
    <row r="4" spans="1:22" x14ac:dyDescent="0.25">
      <c r="A4" s="173">
        <v>6721</v>
      </c>
      <c r="B4" s="243" t="s">
        <v>104</v>
      </c>
      <c r="C4" s="234">
        <v>44</v>
      </c>
      <c r="D4" s="25" t="s">
        <v>82</v>
      </c>
      <c r="E4" s="289">
        <v>1</v>
      </c>
      <c r="F4" s="290"/>
      <c r="G4" s="289"/>
      <c r="H4" s="290"/>
      <c r="I4" s="294"/>
      <c r="J4" s="290"/>
      <c r="K4" s="289"/>
      <c r="L4" s="290"/>
      <c r="M4" s="289"/>
      <c r="N4" s="290"/>
      <c r="O4" s="289"/>
      <c r="P4" s="290"/>
      <c r="Q4" s="291"/>
      <c r="R4" s="292"/>
      <c r="S4" s="137">
        <f t="shared" ref="S4:S22" si="0">E4+G4+I4+K4+M4+O4+Q4</f>
        <v>1</v>
      </c>
      <c r="T4" s="137">
        <f t="shared" ref="T4:T24" si="1">SUM(S4-U4-V4)</f>
        <v>0</v>
      </c>
      <c r="U4" s="141">
        <v>1</v>
      </c>
      <c r="V4" s="141"/>
    </row>
    <row r="5" spans="1:22" x14ac:dyDescent="0.25">
      <c r="A5" s="173">
        <v>6721</v>
      </c>
      <c r="B5" s="243" t="s">
        <v>104</v>
      </c>
      <c r="C5" s="236">
        <v>58</v>
      </c>
      <c r="D5" s="25" t="s">
        <v>82</v>
      </c>
      <c r="E5" s="289"/>
      <c r="F5" s="290"/>
      <c r="G5" s="289">
        <v>0.75</v>
      </c>
      <c r="H5" s="290"/>
      <c r="I5" s="289"/>
      <c r="J5" s="290"/>
      <c r="K5" s="289"/>
      <c r="L5" s="290"/>
      <c r="M5" s="289"/>
      <c r="N5" s="290"/>
      <c r="O5" s="289"/>
      <c r="P5" s="290"/>
      <c r="Q5" s="291"/>
      <c r="R5" s="292"/>
      <c r="S5" s="137">
        <f t="shared" si="0"/>
        <v>0.75</v>
      </c>
      <c r="T5" s="137">
        <f t="shared" si="1"/>
        <v>0.75</v>
      </c>
      <c r="U5" s="141"/>
      <c r="V5" s="141"/>
    </row>
    <row r="6" spans="1:22" x14ac:dyDescent="0.25">
      <c r="A6" s="173">
        <v>6687</v>
      </c>
      <c r="B6" s="243" t="s">
        <v>105</v>
      </c>
      <c r="C6" s="228">
        <v>24</v>
      </c>
      <c r="D6" s="25" t="s">
        <v>95</v>
      </c>
      <c r="E6" s="289"/>
      <c r="F6" s="290"/>
      <c r="G6" s="289">
        <v>0.75</v>
      </c>
      <c r="H6" s="290"/>
      <c r="I6" s="289"/>
      <c r="J6" s="290"/>
      <c r="K6" s="289"/>
      <c r="L6" s="290"/>
      <c r="M6" s="289"/>
      <c r="N6" s="290"/>
      <c r="O6" s="289"/>
      <c r="P6" s="290"/>
      <c r="Q6" s="291"/>
      <c r="R6" s="292"/>
      <c r="S6" s="137">
        <f t="shared" si="0"/>
        <v>0.75</v>
      </c>
      <c r="T6" s="137">
        <f t="shared" si="1"/>
        <v>0.75</v>
      </c>
      <c r="U6" s="141"/>
      <c r="V6" s="141"/>
    </row>
    <row r="7" spans="1:22" x14ac:dyDescent="0.25">
      <c r="A7" s="173">
        <v>6761</v>
      </c>
      <c r="B7" s="243" t="s">
        <v>108</v>
      </c>
      <c r="C7" s="239">
        <v>4</v>
      </c>
      <c r="D7" s="25" t="s">
        <v>96</v>
      </c>
      <c r="E7" s="289"/>
      <c r="F7" s="290"/>
      <c r="G7" s="289"/>
      <c r="H7" s="290"/>
      <c r="I7" s="289">
        <v>4</v>
      </c>
      <c r="J7" s="290"/>
      <c r="K7" s="289"/>
      <c r="L7" s="290"/>
      <c r="M7" s="289"/>
      <c r="N7" s="290"/>
      <c r="O7" s="289"/>
      <c r="P7" s="290"/>
      <c r="Q7" s="291"/>
      <c r="R7" s="292"/>
      <c r="S7" s="137">
        <f t="shared" si="0"/>
        <v>4</v>
      </c>
      <c r="T7" s="137">
        <f t="shared" si="1"/>
        <v>4</v>
      </c>
      <c r="U7" s="141"/>
      <c r="V7" s="141"/>
    </row>
    <row r="8" spans="1:22" x14ac:dyDescent="0.25">
      <c r="A8" s="173"/>
      <c r="B8" s="228"/>
      <c r="C8" s="228"/>
      <c r="D8" s="25"/>
      <c r="E8" s="289"/>
      <c r="F8" s="290"/>
      <c r="G8" s="289"/>
      <c r="H8" s="290"/>
      <c r="I8" s="289"/>
      <c r="J8" s="290"/>
      <c r="K8" s="289"/>
      <c r="L8" s="290"/>
      <c r="M8" s="289"/>
      <c r="N8" s="290"/>
      <c r="O8" s="289"/>
      <c r="P8" s="290"/>
      <c r="Q8" s="291"/>
      <c r="R8" s="292"/>
      <c r="S8" s="137">
        <f t="shared" si="0"/>
        <v>0</v>
      </c>
      <c r="T8" s="137">
        <f t="shared" si="1"/>
        <v>0</v>
      </c>
      <c r="U8" s="141"/>
      <c r="V8" s="141"/>
    </row>
    <row r="9" spans="1:22" x14ac:dyDescent="0.25">
      <c r="A9" s="173"/>
      <c r="B9" s="228"/>
      <c r="C9" s="228"/>
      <c r="D9" s="25"/>
      <c r="E9" s="289"/>
      <c r="F9" s="290"/>
      <c r="G9" s="289"/>
      <c r="H9" s="290"/>
      <c r="I9" s="289"/>
      <c r="J9" s="290"/>
      <c r="K9" s="289"/>
      <c r="L9" s="290"/>
      <c r="M9" s="289"/>
      <c r="N9" s="290"/>
      <c r="O9" s="289"/>
      <c r="P9" s="290"/>
      <c r="Q9" s="291"/>
      <c r="R9" s="292"/>
      <c r="S9" s="137">
        <f t="shared" si="0"/>
        <v>0</v>
      </c>
      <c r="T9" s="137">
        <f t="shared" si="1"/>
        <v>0</v>
      </c>
      <c r="U9" s="141"/>
      <c r="V9" s="141"/>
    </row>
    <row r="10" spans="1:22" x14ac:dyDescent="0.25">
      <c r="A10" s="173"/>
      <c r="B10" s="228"/>
      <c r="C10" s="228"/>
      <c r="D10" s="25"/>
      <c r="E10" s="289"/>
      <c r="F10" s="290"/>
      <c r="G10" s="289"/>
      <c r="H10" s="290"/>
      <c r="I10" s="289"/>
      <c r="J10" s="290"/>
      <c r="K10" s="289"/>
      <c r="L10" s="290"/>
      <c r="M10" s="289"/>
      <c r="N10" s="290"/>
      <c r="O10" s="289"/>
      <c r="P10" s="290"/>
      <c r="Q10" s="291"/>
      <c r="R10" s="292"/>
      <c r="S10" s="137">
        <f t="shared" si="0"/>
        <v>0</v>
      </c>
      <c r="T10" s="137">
        <f t="shared" si="1"/>
        <v>0</v>
      </c>
      <c r="U10" s="141"/>
      <c r="V10" s="141"/>
    </row>
    <row r="11" spans="1:22" x14ac:dyDescent="0.25">
      <c r="A11" s="173"/>
      <c r="B11" s="31"/>
      <c r="C11" s="229"/>
      <c r="D11" s="25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91"/>
      <c r="R11" s="292"/>
      <c r="S11" s="137">
        <f t="shared" ref="S11:S13" si="2">E11+G11+I11+K11+M11+O11+Q11</f>
        <v>0</v>
      </c>
      <c r="T11" s="137">
        <f t="shared" ref="T11:T13" si="3">SUM(S11-U11-V11)</f>
        <v>0</v>
      </c>
      <c r="U11" s="141"/>
      <c r="V11" s="141"/>
    </row>
    <row r="12" spans="1:22" x14ac:dyDescent="0.25">
      <c r="A12" s="173"/>
      <c r="B12" s="231"/>
      <c r="C12" s="231"/>
      <c r="D12" s="25"/>
      <c r="E12" s="289"/>
      <c r="F12" s="290"/>
      <c r="G12" s="289"/>
      <c r="H12" s="290"/>
      <c r="I12" s="289"/>
      <c r="J12" s="290"/>
      <c r="K12" s="289"/>
      <c r="L12" s="290"/>
      <c r="M12" s="289"/>
      <c r="N12" s="290"/>
      <c r="O12" s="289"/>
      <c r="P12" s="290"/>
      <c r="Q12" s="291"/>
      <c r="R12" s="292"/>
      <c r="S12" s="137">
        <f t="shared" si="2"/>
        <v>0</v>
      </c>
      <c r="T12" s="137">
        <f t="shared" si="3"/>
        <v>0</v>
      </c>
      <c r="U12" s="141"/>
      <c r="V12" s="141"/>
    </row>
    <row r="13" spans="1:22" x14ac:dyDescent="0.25">
      <c r="A13" s="173"/>
      <c r="B13" s="231"/>
      <c r="C13" s="231"/>
      <c r="D13" s="25"/>
      <c r="E13" s="289"/>
      <c r="F13" s="290"/>
      <c r="G13" s="289"/>
      <c r="H13" s="290"/>
      <c r="I13" s="289"/>
      <c r="J13" s="290"/>
      <c r="K13" s="289"/>
      <c r="L13" s="290"/>
      <c r="M13" s="289"/>
      <c r="N13" s="290"/>
      <c r="O13" s="289"/>
      <c r="P13" s="290"/>
      <c r="Q13" s="291"/>
      <c r="R13" s="292"/>
      <c r="S13" s="137">
        <f t="shared" si="2"/>
        <v>0</v>
      </c>
      <c r="T13" s="137">
        <f t="shared" si="3"/>
        <v>0</v>
      </c>
      <c r="U13" s="141"/>
      <c r="V13" s="141"/>
    </row>
    <row r="14" spans="1:22" x14ac:dyDescent="0.25">
      <c r="A14" s="173"/>
      <c r="B14" s="210"/>
      <c r="C14" s="210"/>
      <c r="D14" s="25"/>
      <c r="E14" s="289"/>
      <c r="F14" s="290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91"/>
      <c r="R14" s="292"/>
      <c r="S14" s="137">
        <f t="shared" si="0"/>
        <v>0</v>
      </c>
      <c r="T14" s="137">
        <f t="shared" si="1"/>
        <v>0</v>
      </c>
      <c r="U14" s="141"/>
      <c r="V14" s="141"/>
    </row>
    <row r="15" spans="1:22" x14ac:dyDescent="0.25">
      <c r="A15" s="197"/>
      <c r="B15" s="89"/>
      <c r="C15" s="197"/>
      <c r="D15" s="14"/>
      <c r="E15" s="289"/>
      <c r="F15" s="290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37">
        <f t="shared" si="0"/>
        <v>0</v>
      </c>
      <c r="T15" s="137">
        <f t="shared" si="1"/>
        <v>0</v>
      </c>
      <c r="U15" s="141"/>
      <c r="V15" s="141"/>
    </row>
    <row r="16" spans="1:22" x14ac:dyDescent="0.25">
      <c r="A16" s="173">
        <v>3600</v>
      </c>
      <c r="B16" s="31" t="s">
        <v>106</v>
      </c>
      <c r="C16" s="173"/>
      <c r="D16" s="14" t="s">
        <v>98</v>
      </c>
      <c r="E16" s="289"/>
      <c r="F16" s="290"/>
      <c r="G16" s="289"/>
      <c r="H16" s="290"/>
      <c r="I16" s="289"/>
      <c r="J16" s="290"/>
      <c r="K16" s="289">
        <v>0.5</v>
      </c>
      <c r="L16" s="290"/>
      <c r="M16" s="289"/>
      <c r="N16" s="290"/>
      <c r="O16" s="289"/>
      <c r="P16" s="290"/>
      <c r="Q16" s="291"/>
      <c r="R16" s="292"/>
      <c r="S16" s="137">
        <f t="shared" si="0"/>
        <v>0.5</v>
      </c>
      <c r="T16" s="137">
        <f t="shared" si="1"/>
        <v>0.5</v>
      </c>
      <c r="U16" s="141"/>
      <c r="V16" s="141"/>
    </row>
    <row r="17" spans="1:22" x14ac:dyDescent="0.25">
      <c r="A17" s="173">
        <v>3600</v>
      </c>
      <c r="B17" s="31" t="s">
        <v>106</v>
      </c>
      <c r="C17" s="193"/>
      <c r="D17" s="32" t="s">
        <v>68</v>
      </c>
      <c r="E17" s="289">
        <v>0.5</v>
      </c>
      <c r="F17" s="290"/>
      <c r="G17" s="289"/>
      <c r="H17" s="290"/>
      <c r="I17" s="289"/>
      <c r="J17" s="290"/>
      <c r="K17" s="289">
        <v>0.25</v>
      </c>
      <c r="L17" s="290"/>
      <c r="M17" s="289"/>
      <c r="N17" s="290"/>
      <c r="O17" s="289"/>
      <c r="P17" s="290"/>
      <c r="Q17" s="291"/>
      <c r="R17" s="292"/>
      <c r="S17" s="137">
        <f t="shared" ref="S17:S18" si="4">E17+G17+I17+K17+M17+O17+Q17</f>
        <v>0.75</v>
      </c>
      <c r="T17" s="137">
        <f t="shared" si="1"/>
        <v>0.75</v>
      </c>
      <c r="U17" s="141"/>
      <c r="V17" s="141"/>
    </row>
    <row r="18" spans="1:22" x14ac:dyDescent="0.25">
      <c r="A18" s="178">
        <v>3600</v>
      </c>
      <c r="B18" s="31" t="s">
        <v>106</v>
      </c>
      <c r="C18" s="178"/>
      <c r="D18" s="25" t="s">
        <v>79</v>
      </c>
      <c r="E18" s="289"/>
      <c r="F18" s="290"/>
      <c r="G18" s="289"/>
      <c r="H18" s="290"/>
      <c r="I18" s="289"/>
      <c r="J18" s="290"/>
      <c r="K18" s="289"/>
      <c r="L18" s="290"/>
      <c r="M18" s="289">
        <v>1.5</v>
      </c>
      <c r="N18" s="290"/>
      <c r="O18" s="289"/>
      <c r="P18" s="290"/>
      <c r="Q18" s="291"/>
      <c r="R18" s="292"/>
      <c r="S18" s="137">
        <f t="shared" si="4"/>
        <v>1.5</v>
      </c>
      <c r="T18" s="137">
        <f t="shared" si="1"/>
        <v>1.5</v>
      </c>
      <c r="U18" s="141"/>
      <c r="V18" s="141"/>
    </row>
    <row r="19" spans="1:22" x14ac:dyDescent="0.25">
      <c r="A19" s="139">
        <v>3600</v>
      </c>
      <c r="B19" s="31" t="s">
        <v>106</v>
      </c>
      <c r="C19" s="139"/>
      <c r="D19" s="128" t="s">
        <v>65</v>
      </c>
      <c r="E19" s="289">
        <v>0.25</v>
      </c>
      <c r="F19" s="290"/>
      <c r="G19" s="289"/>
      <c r="H19" s="290"/>
      <c r="I19" s="289">
        <v>0.25</v>
      </c>
      <c r="J19" s="290"/>
      <c r="K19" s="289">
        <v>2.5</v>
      </c>
      <c r="L19" s="290"/>
      <c r="M19" s="289">
        <v>0.25</v>
      </c>
      <c r="N19" s="290"/>
      <c r="O19" s="289"/>
      <c r="P19" s="290"/>
      <c r="Q19" s="291"/>
      <c r="R19" s="292"/>
      <c r="S19" s="137">
        <f t="shared" si="0"/>
        <v>3.25</v>
      </c>
      <c r="T19" s="137">
        <f t="shared" si="1"/>
        <v>3.25</v>
      </c>
      <c r="U19" s="141"/>
      <c r="V19" s="141"/>
    </row>
    <row r="20" spans="1:22" ht="15.75" customHeight="1" x14ac:dyDescent="0.25">
      <c r="A20" s="178">
        <v>3600</v>
      </c>
      <c r="B20" s="31">
        <f>SUM(B6:B19)</f>
        <v>0</v>
      </c>
      <c r="C20" s="178"/>
      <c r="D20" s="140" t="s">
        <v>66</v>
      </c>
      <c r="E20" s="289">
        <v>6</v>
      </c>
      <c r="F20" s="290"/>
      <c r="G20" s="289">
        <v>6.75</v>
      </c>
      <c r="H20" s="290"/>
      <c r="I20" s="289">
        <v>4</v>
      </c>
      <c r="J20" s="290"/>
      <c r="K20" s="289">
        <f>SUM(K6:K19)</f>
        <v>3.25</v>
      </c>
      <c r="L20" s="290"/>
      <c r="M20" s="289">
        <v>6.5</v>
      </c>
      <c r="N20" s="290"/>
      <c r="O20" s="289"/>
      <c r="P20" s="290"/>
      <c r="Q20" s="291"/>
      <c r="R20" s="292"/>
      <c r="S20" s="137">
        <f t="shared" si="0"/>
        <v>26.5</v>
      </c>
      <c r="T20" s="137">
        <f t="shared" si="1"/>
        <v>24</v>
      </c>
      <c r="U20" s="141">
        <v>2.5</v>
      </c>
      <c r="V20" s="141"/>
    </row>
    <row r="21" spans="1:22" x14ac:dyDescent="0.25">
      <c r="A21" s="172">
        <v>3600</v>
      </c>
      <c r="B21" s="31" t="s">
        <v>106</v>
      </c>
      <c r="C21" s="172"/>
      <c r="D21" s="14" t="s">
        <v>64</v>
      </c>
      <c r="E21" s="289">
        <v>1.5</v>
      </c>
      <c r="F21" s="290"/>
      <c r="G21" s="289"/>
      <c r="H21" s="290"/>
      <c r="I21" s="289"/>
      <c r="J21" s="290"/>
      <c r="K21" s="289"/>
      <c r="L21" s="290"/>
      <c r="M21" s="289"/>
      <c r="N21" s="290"/>
      <c r="O21" s="289"/>
      <c r="P21" s="290"/>
      <c r="Q21" s="291"/>
      <c r="R21" s="292"/>
      <c r="S21" s="137">
        <f t="shared" si="0"/>
        <v>1.5</v>
      </c>
      <c r="T21" s="137">
        <f t="shared" si="1"/>
        <v>1.5</v>
      </c>
      <c r="U21" s="141"/>
      <c r="V21" s="141"/>
    </row>
    <row r="22" spans="1:22" x14ac:dyDescent="0.25">
      <c r="A22" s="172">
        <v>3600</v>
      </c>
      <c r="B22" s="31" t="s">
        <v>106</v>
      </c>
      <c r="C22" s="172"/>
      <c r="D22" s="25" t="s">
        <v>62</v>
      </c>
      <c r="E22" s="289">
        <v>0.25</v>
      </c>
      <c r="F22" s="290"/>
      <c r="G22" s="289">
        <v>0.25</v>
      </c>
      <c r="H22" s="290"/>
      <c r="I22" s="254">
        <v>0.25</v>
      </c>
      <c r="J22" s="290"/>
      <c r="K22" s="289">
        <v>0.25</v>
      </c>
      <c r="L22" s="290"/>
      <c r="M22" s="289">
        <v>0.25</v>
      </c>
      <c r="N22" s="290"/>
      <c r="O22" s="289"/>
      <c r="P22" s="290"/>
      <c r="Q22" s="291"/>
      <c r="R22" s="292"/>
      <c r="S22" s="137">
        <f t="shared" si="0"/>
        <v>1.25</v>
      </c>
      <c r="T22" s="137">
        <f t="shared" si="1"/>
        <v>1.25</v>
      </c>
      <c r="U22" s="141"/>
      <c r="V22" s="141"/>
    </row>
    <row r="23" spans="1:22" x14ac:dyDescent="0.25">
      <c r="A23" s="134" t="s">
        <v>35</v>
      </c>
      <c r="B23" s="134"/>
      <c r="C23" s="134"/>
      <c r="D23" s="134"/>
      <c r="E23" s="289"/>
      <c r="F23" s="290"/>
      <c r="G23" s="289"/>
      <c r="H23" s="290"/>
      <c r="I23" s="289"/>
      <c r="J23" s="290"/>
      <c r="K23" s="289"/>
      <c r="L23" s="290"/>
      <c r="M23" s="289"/>
      <c r="N23" s="290"/>
      <c r="O23" s="291"/>
      <c r="P23" s="292"/>
      <c r="Q23" s="291"/>
      <c r="R23" s="292"/>
      <c r="S23" s="137">
        <f>E23+G23+I23+K23+M23+O23+Q23</f>
        <v>0</v>
      </c>
      <c r="T23" s="137"/>
      <c r="U23" s="142"/>
      <c r="V23" s="141"/>
    </row>
    <row r="24" spans="1:22" x14ac:dyDescent="0.25">
      <c r="A24" s="134" t="s">
        <v>36</v>
      </c>
      <c r="B24" s="134"/>
      <c r="C24" s="134"/>
      <c r="D24" s="134"/>
      <c r="E24" s="289"/>
      <c r="F24" s="290"/>
      <c r="G24" s="289"/>
      <c r="H24" s="290"/>
      <c r="I24" s="289"/>
      <c r="J24" s="290"/>
      <c r="K24" s="289"/>
      <c r="L24" s="290"/>
      <c r="M24" s="289"/>
      <c r="N24" s="290"/>
      <c r="O24" s="291"/>
      <c r="P24" s="292"/>
      <c r="Q24" s="291"/>
      <c r="R24" s="292"/>
      <c r="S24" s="137">
        <f>E24+G24+I24+K24+M24+O24+Q24</f>
        <v>0</v>
      </c>
      <c r="T24" s="137">
        <f t="shared" si="1"/>
        <v>0</v>
      </c>
      <c r="U24" s="142"/>
      <c r="V24" s="141"/>
    </row>
    <row r="25" spans="1:22" x14ac:dyDescent="0.25">
      <c r="A25" s="142" t="s">
        <v>6</v>
      </c>
      <c r="B25" s="142"/>
      <c r="C25" s="142"/>
      <c r="D25" s="142"/>
      <c r="E25" s="295">
        <f>SUM(E4:E24)</f>
        <v>9.5</v>
      </c>
      <c r="F25" s="296"/>
      <c r="G25" s="295">
        <f>SUM(G4:G24)</f>
        <v>8.5</v>
      </c>
      <c r="H25" s="296"/>
      <c r="I25" s="295">
        <f>SUM(I4:I24)</f>
        <v>8.5</v>
      </c>
      <c r="J25" s="296"/>
      <c r="K25" s="295">
        <f>SUM(K4:K24)</f>
        <v>6.75</v>
      </c>
      <c r="L25" s="296"/>
      <c r="M25" s="295">
        <f t="shared" ref="M25" si="5">SUM(M4:M24)</f>
        <v>8.5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37">
        <f>SUM(S4:S24)</f>
        <v>41.75</v>
      </c>
      <c r="T25" s="137"/>
      <c r="U25" s="142"/>
      <c r="V25" s="141"/>
    </row>
    <row r="26" spans="1:22" x14ac:dyDescent="0.25">
      <c r="A26" s="142" t="s">
        <v>2</v>
      </c>
      <c r="B26" s="142"/>
      <c r="C26" s="142"/>
      <c r="D26" s="142"/>
      <c r="E26" s="143"/>
      <c r="F26" s="144">
        <v>8</v>
      </c>
      <c r="G26" s="143"/>
      <c r="H26" s="144">
        <v>8</v>
      </c>
      <c r="I26" s="143"/>
      <c r="J26" s="144">
        <v>8</v>
      </c>
      <c r="K26" s="143"/>
      <c r="L26" s="144">
        <v>8</v>
      </c>
      <c r="M26" s="143"/>
      <c r="N26" s="144">
        <v>8</v>
      </c>
      <c r="O26" s="143"/>
      <c r="P26" s="144"/>
      <c r="Q26" s="143"/>
      <c r="R26" s="144"/>
      <c r="S26" s="137">
        <f>SUM(E26:R26)</f>
        <v>40</v>
      </c>
      <c r="T26" s="137">
        <f>SUM(T4:T23)</f>
        <v>38.25</v>
      </c>
      <c r="U26" s="141"/>
      <c r="V26" s="141"/>
    </row>
    <row r="27" spans="1:22" x14ac:dyDescent="0.25">
      <c r="A27" s="142" t="s">
        <v>39</v>
      </c>
      <c r="B27" s="142"/>
      <c r="C27" s="142"/>
      <c r="D27" s="142"/>
      <c r="E27" s="145"/>
      <c r="F27" s="145">
        <f>SUM(E25)-F26</f>
        <v>1.5</v>
      </c>
      <c r="G27" s="145"/>
      <c r="H27" s="145">
        <f>SUM(G25)-H26</f>
        <v>0.5</v>
      </c>
      <c r="I27" s="145"/>
      <c r="J27" s="145">
        <f>SUM(I25)-J26</f>
        <v>0.5</v>
      </c>
      <c r="K27" s="145"/>
      <c r="L27" s="145">
        <f>SUM(K25)-L26</f>
        <v>-1.25</v>
      </c>
      <c r="M27" s="145"/>
      <c r="N27" s="145">
        <f>SUM(M25)-N26</f>
        <v>0.5</v>
      </c>
      <c r="O27" s="145"/>
      <c r="P27" s="145">
        <f>SUM(O25)</f>
        <v>0</v>
      </c>
      <c r="Q27" s="145"/>
      <c r="R27" s="145">
        <f>SUM(Q25)</f>
        <v>0</v>
      </c>
      <c r="S27" s="141">
        <v>4</v>
      </c>
      <c r="T27" s="141"/>
      <c r="U27" s="141">
        <f>SUM(U4:U26)</f>
        <v>3.5</v>
      </c>
      <c r="V27" s="141">
        <f>SUM(V4:V26)</f>
        <v>0</v>
      </c>
    </row>
    <row r="29" spans="1:22" x14ac:dyDescent="0.25">
      <c r="A29" s="126" t="s">
        <v>23</v>
      </c>
      <c r="B29" s="127"/>
    </row>
    <row r="30" spans="1:22" x14ac:dyDescent="0.25">
      <c r="A30" s="128" t="s">
        <v>2</v>
      </c>
      <c r="C30" s="146">
        <f>SUM(T26)</f>
        <v>38.25</v>
      </c>
      <c r="I30" s="126">
        <v>3600</v>
      </c>
    </row>
    <row r="31" spans="1:22" x14ac:dyDescent="0.25">
      <c r="A31" s="128" t="s">
        <v>24</v>
      </c>
      <c r="C31" s="146">
        <f>U27</f>
        <v>3.5</v>
      </c>
      <c r="D31" s="147"/>
      <c r="I31" s="148">
        <v>35.25</v>
      </c>
    </row>
    <row r="32" spans="1:22" x14ac:dyDescent="0.25">
      <c r="A32" s="128" t="s">
        <v>25</v>
      </c>
      <c r="C32" s="147">
        <f>V27</f>
        <v>0</v>
      </c>
      <c r="I32" s="149"/>
    </row>
    <row r="33" spans="1:9" x14ac:dyDescent="0.25">
      <c r="A33" s="128" t="s">
        <v>26</v>
      </c>
      <c r="C33" s="147">
        <f>S23</f>
        <v>0</v>
      </c>
      <c r="I33" s="146"/>
    </row>
    <row r="34" spans="1:9" x14ac:dyDescent="0.25">
      <c r="A34" s="128" t="s">
        <v>4</v>
      </c>
      <c r="C34" s="147">
        <f>S24</f>
        <v>0</v>
      </c>
    </row>
    <row r="35" spans="1:9" ht="16.5" thickBot="1" x14ac:dyDescent="0.3">
      <c r="A35" s="129" t="s">
        <v>6</v>
      </c>
      <c r="C35" s="150">
        <f>SUM(C30:C34)</f>
        <v>41.75</v>
      </c>
      <c r="E35" s="129" t="s">
        <v>40</v>
      </c>
      <c r="F35" s="129"/>
      <c r="G35" s="151">
        <f>S25-C35</f>
        <v>0</v>
      </c>
    </row>
    <row r="36" spans="1:9" ht="16.5" thickTop="1" x14ac:dyDescent="0.25">
      <c r="A36" s="128" t="s">
        <v>27</v>
      </c>
      <c r="C36" s="152">
        <v>0</v>
      </c>
      <c r="D36" s="152"/>
    </row>
    <row r="37" spans="1:9" x14ac:dyDescent="0.25">
      <c r="A37" s="128" t="s">
        <v>34</v>
      </c>
      <c r="C37" s="152">
        <v>0</v>
      </c>
      <c r="D37" s="152"/>
    </row>
    <row r="38" spans="1:9" ht="13.5" customHeight="1" x14ac:dyDescent="0.25"/>
  </sheetData>
  <mergeCells count="161"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0:K20"/>
  <sheetViews>
    <sheetView workbookViewId="0">
      <selection activeCell="B21" sqref="B21"/>
    </sheetView>
  </sheetViews>
  <sheetFormatPr defaultRowHeight="12.75" x14ac:dyDescent="0.2"/>
  <sheetData>
    <row r="20" spans="2:11" x14ac:dyDescent="0.2">
      <c r="B20">
        <f>SUM(B6:B19)</f>
        <v>0</v>
      </c>
      <c r="K20">
        <f>SUM(K6:K19)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,</vt:lpstr>
      <vt:lpstr>.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2018-05-29T08:44:22Z</cp:lastPrinted>
  <dcterms:created xsi:type="dcterms:W3CDTF">2010-01-14T13:00:57Z</dcterms:created>
  <dcterms:modified xsi:type="dcterms:W3CDTF">2019-07-25T10:38:16Z</dcterms:modified>
</cp:coreProperties>
</file>