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FDC62D3D-B511-4EAA-98D8-D59A4C44D608}" xr6:coauthVersionLast="41" xr6:coauthVersionMax="41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Leek" sheetId="51" r:id="rId7"/>
    <sheet name="Harland" sheetId="44" r:id="rId8"/>
    <sheet name="McCulloch" sheetId="53" r:id="rId9"/>
    <sheet name="McSharry" sheetId="42" r:id="rId10"/>
    <sheet name="Reading-Jones" sheetId="55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Hammond!$A$1:$V$40</definedName>
    <definedName name="_xlnm.Print_Area" localSheetId="7">Harland!$A$1:$V$40</definedName>
    <definedName name="_xlnm.Print_Area" localSheetId="6">Leek!$A$1:$V$45</definedName>
    <definedName name="_xlnm.Print_Area" localSheetId="8">McCulloch!$A$1:$V$40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'Reading-Jones'!$A$1:$V$40</definedName>
    <definedName name="_xlnm.Print_Area" localSheetId="15">T.Winterburn!$A$1:$V$41</definedName>
    <definedName name="_xlnm.Print_Area" localSheetId="11">Taylor!$A$1:$V$41</definedName>
    <definedName name="_xlnm.Print_Area" localSheetId="12">Ward!$A$1:$V$40</definedName>
    <definedName name="_xlnm.Print_Area" localSheetId="13">Wildman!$A$1:$V$40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1" l="1"/>
  <c r="I10" i="1"/>
  <c r="H10" i="1"/>
  <c r="D10" i="1"/>
  <c r="C10" i="1"/>
  <c r="V24" i="56"/>
  <c r="C29" i="56" s="1"/>
  <c r="U24" i="56"/>
  <c r="C28" i="56" s="1"/>
  <c r="S23" i="56"/>
  <c r="Q22" i="56"/>
  <c r="R24" i="56" s="1"/>
  <c r="O22" i="56"/>
  <c r="P24" i="56" s="1"/>
  <c r="M22" i="56"/>
  <c r="N24" i="56" s="1"/>
  <c r="K22" i="56"/>
  <c r="L24" i="56" s="1"/>
  <c r="I22" i="56"/>
  <c r="J24" i="56" s="1"/>
  <c r="G22" i="56"/>
  <c r="H24" i="56" s="1"/>
  <c r="E22" i="56"/>
  <c r="F24" i="56" s="1"/>
  <c r="S21" i="56"/>
  <c r="C31" i="56" s="1"/>
  <c r="F10" i="1" s="1"/>
  <c r="S20" i="56"/>
  <c r="C30" i="56" s="1"/>
  <c r="E10" i="1" s="1"/>
  <c r="S19" i="56"/>
  <c r="T19" i="56" s="1"/>
  <c r="S18" i="56"/>
  <c r="T18" i="56" s="1"/>
  <c r="S17" i="56"/>
  <c r="T17" i="56" s="1"/>
  <c r="S16" i="56"/>
  <c r="T16" i="56" s="1"/>
  <c r="S15" i="56"/>
  <c r="T15" i="56" s="1"/>
  <c r="S14" i="56"/>
  <c r="T14" i="56" s="1"/>
  <c r="S13" i="56"/>
  <c r="T13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4" i="56" l="1"/>
  <c r="T23" i="56"/>
  <c r="C27" i="56" s="1"/>
  <c r="S22" i="56"/>
  <c r="S4" i="55"/>
  <c r="T4" i="55" s="1"/>
  <c r="I15" i="1"/>
  <c r="H15" i="1"/>
  <c r="D15" i="1"/>
  <c r="C15" i="1"/>
  <c r="C28" i="55"/>
  <c r="V24" i="55"/>
  <c r="C29" i="55" s="1"/>
  <c r="U24" i="55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5" i="1" s="1"/>
  <c r="S20" i="55"/>
  <c r="C30" i="55" s="1"/>
  <c r="E15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2" i="56" l="1"/>
  <c r="G10" i="1" s="1"/>
  <c r="B10" i="1"/>
  <c r="S24" i="55"/>
  <c r="T23" i="55"/>
  <c r="C27" i="55" s="1"/>
  <c r="S22" i="55"/>
  <c r="C13" i="1"/>
  <c r="G32" i="56" l="1"/>
  <c r="C32" i="55"/>
  <c r="G15" i="1" s="1"/>
  <c r="B15" i="1"/>
  <c r="G32" i="55" l="1"/>
  <c r="K13" i="1"/>
  <c r="I13" i="1"/>
  <c r="H13" i="1"/>
  <c r="D13" i="1"/>
  <c r="C28" i="53"/>
  <c r="V24" i="53"/>
  <c r="C29" i="53" s="1"/>
  <c r="U24" i="53"/>
  <c r="R24" i="53"/>
  <c r="P24" i="53"/>
  <c r="S23" i="53"/>
  <c r="Q22" i="53"/>
  <c r="O22" i="53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F13" i="1" s="1"/>
  <c r="S20" i="53"/>
  <c r="C30" i="53" s="1"/>
  <c r="E13" i="1" s="1"/>
  <c r="S19" i="53"/>
  <c r="T19" i="53" s="1"/>
  <c r="T18" i="53"/>
  <c r="S18" i="53"/>
  <c r="S17" i="53"/>
  <c r="T17" i="53" s="1"/>
  <c r="S16" i="53"/>
  <c r="T16" i="53" s="1"/>
  <c r="S15" i="53"/>
  <c r="T15" i="53" s="1"/>
  <c r="T14" i="53"/>
  <c r="S14" i="53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3" i="53" l="1"/>
  <c r="C27" i="53" s="1"/>
  <c r="S24" i="53"/>
  <c r="S22" i="53"/>
  <c r="I22" i="24"/>
  <c r="J24" i="24" s="1"/>
  <c r="C32" i="53" l="1"/>
  <c r="G32" i="53" s="1"/>
  <c r="B13" i="1"/>
  <c r="G13" i="1" s="1"/>
  <c r="S20" i="5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8" i="1" l="1"/>
  <c r="I18" i="1" l="1"/>
  <c r="H18" i="1"/>
  <c r="D18" i="1"/>
  <c r="C18" i="1"/>
  <c r="D19" i="1" l="1"/>
  <c r="H19" i="1"/>
  <c r="I19" i="1"/>
  <c r="K19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8" i="1"/>
  <c r="G18" i="1" s="1"/>
  <c r="G32" i="52" l="1"/>
  <c r="K12" i="1" l="1"/>
  <c r="I12" i="1"/>
  <c r="H12" i="1"/>
  <c r="D12" i="1"/>
  <c r="C12" i="1"/>
  <c r="C33" i="51"/>
  <c r="V29" i="51"/>
  <c r="C34" i="51" s="1"/>
  <c r="U29" i="5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F12" i="1" s="1"/>
  <c r="S25" i="51"/>
  <c r="C35" i="51" s="1"/>
  <c r="E12" i="1" s="1"/>
  <c r="S24" i="51"/>
  <c r="T24" i="51" s="1"/>
  <c r="S23" i="51"/>
  <c r="T23" i="51" s="1"/>
  <c r="S22" i="51"/>
  <c r="T22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9" i="51" l="1"/>
  <c r="T28" i="51"/>
  <c r="C32" i="51" s="1"/>
  <c r="S27" i="51"/>
  <c r="S11" i="5"/>
  <c r="T11" i="5" s="1"/>
  <c r="S10" i="5"/>
  <c r="T10" i="5" s="1"/>
  <c r="S9" i="5"/>
  <c r="T9" i="5" s="1"/>
  <c r="C37" i="51" l="1"/>
  <c r="B12" i="1"/>
  <c r="G12" i="1" s="1"/>
  <c r="G37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6" i="47" l="1"/>
  <c r="T16" i="47" s="1"/>
  <c r="S17" i="47"/>
  <c r="T17" i="47" s="1"/>
  <c r="S10" i="16" l="1"/>
  <c r="T10" i="16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1" i="1"/>
  <c r="I11" i="1"/>
  <c r="H11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4" i="44"/>
  <c r="S22" i="44"/>
  <c r="C32" i="46" l="1"/>
  <c r="G32" i="46" s="1"/>
  <c r="B8" i="1"/>
  <c r="C34" i="47"/>
  <c r="C32" i="44"/>
  <c r="G32" i="44" s="1"/>
  <c r="G22" i="24"/>
  <c r="H24" i="24" s="1"/>
  <c r="E24" i="14"/>
  <c r="F26" i="14" s="1"/>
  <c r="G34" i="47" l="1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l="1"/>
  <c r="G32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16" i="1"/>
  <c r="I9" i="1"/>
  <c r="H21" i="1"/>
  <c r="H20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E22" i="24"/>
  <c r="F24" i="24" s="1"/>
  <c r="C31" i="24"/>
  <c r="F17" i="1" s="1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1" i="1" s="1"/>
  <c r="C34" i="5"/>
  <c r="D21" i="1" s="1"/>
  <c r="H29" i="5"/>
  <c r="L29" i="5"/>
  <c r="O27" i="5"/>
  <c r="P29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5" i="5"/>
  <c r="E21" i="1" s="1"/>
  <c r="C36" i="5"/>
  <c r="Q27" i="5"/>
  <c r="R29" i="5" s="1"/>
  <c r="I22" i="1" l="1"/>
  <c r="H22" i="1"/>
  <c r="C22" i="1"/>
  <c r="E22" i="1"/>
  <c r="T18" i="18"/>
  <c r="T20" i="30"/>
  <c r="D17" i="1"/>
  <c r="D22" i="1" s="1"/>
  <c r="G6" i="1"/>
  <c r="T13" i="30"/>
  <c r="T19" i="18"/>
  <c r="T23" i="24"/>
  <c r="C27" i="24" s="1"/>
  <c r="B17" i="1" s="1"/>
  <c r="T25" i="14"/>
  <c r="C29" i="14" s="1"/>
  <c r="B9" i="1" s="1"/>
  <c r="S22" i="24"/>
  <c r="F21" i="1"/>
  <c r="F20" i="1"/>
  <c r="S26" i="30"/>
  <c r="S24" i="30"/>
  <c r="S24" i="24"/>
  <c r="F16" i="1"/>
  <c r="S24" i="14"/>
  <c r="F9" i="1"/>
  <c r="L26" i="14"/>
  <c r="S26" i="14" s="1"/>
  <c r="F22" i="1" l="1"/>
  <c r="T25" i="30"/>
  <c r="C29" i="30" s="1"/>
  <c r="B19" i="1" s="1"/>
  <c r="G19" i="1" s="1"/>
  <c r="C32" i="24"/>
  <c r="G32" i="24" s="1"/>
  <c r="G11" i="1"/>
  <c r="G8" i="1"/>
  <c r="G17" i="1"/>
  <c r="G9" i="1"/>
  <c r="C34" i="14"/>
  <c r="C34" i="30" l="1"/>
  <c r="G34" i="30" s="1"/>
  <c r="G34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T21" i="5" s="1"/>
  <c r="S27" i="5" l="1"/>
  <c r="K21" i="1"/>
  <c r="T28" i="5"/>
  <c r="C32" i="5" s="1"/>
  <c r="B21" i="1" s="1"/>
  <c r="G21" i="1" l="1"/>
  <c r="G22" i="1" s="1"/>
  <c r="K22" i="1"/>
  <c r="C26" i="1" s="1"/>
  <c r="C37" i="5"/>
  <c r="G37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<sst xmlns="http://schemas.openxmlformats.org/spreadsheetml/2006/main" count="631" uniqueCount="99">
  <si>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</si>
  <si>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</si>
  <si>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</si>
  <si>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</si>
  <si>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</si>
  <si>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</si>
  <si>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</si>
  <si>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</si>
  <si>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</si>
  <si>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</si>
  <si>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</si>
  <si>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</si>
  <si>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</si>
  <si>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</si>
  <si>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</si>
  <si>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</si>
  <si>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</si>
  <si>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</si>
  <si>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</si>
  <si>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</si>
  <si>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</si>
  <si>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</si>
  <si>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</si>
  <si>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</si>
  <si>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</si>
  <si>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</si>
  <si>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</si>
  <si>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</si>
  <si>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</si>
  <si>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</si>
  <si>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</si>
  <si>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</si>
  <si>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</si>
  <si>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</si>
  <si>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</si>
  <si>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</si>
  <si>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</si>
  <si>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</si>
  <si>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</si>
  <si>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</si>
  <si>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</si>
  <si>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</si>
  <si>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</si>
  <si>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</si>
  <si>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</si>
  <si>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</si>
  <si>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</si>
  <si>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</si>
  <si>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</si>
  <si>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</si>
  <si>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</si>
  <si>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</si>
  <si>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</si>
  <si>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</si>
  <si>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</si>
  <si>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</si>
  <si>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</si>
  <si>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</si>
  <si>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</si>
  <si>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</si>
  <si>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</si>
  <si>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</si>
  <si>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</si>
  <si>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</si>
  <si>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</si>
  <si>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K.Leek</t>
  </si>
  <si>
    <t>K Leek</t>
  </si>
  <si>
    <t>H. Wildman</t>
  </si>
  <si>
    <t>H.Wildman</t>
  </si>
  <si>
    <t>fork lift / tidy works</t>
  </si>
  <si>
    <t>J. McCULLOCH</t>
  </si>
  <si>
    <t>J McCulloch</t>
  </si>
  <si>
    <t>production meeting</t>
  </si>
  <si>
    <t>labouring</t>
  </si>
  <si>
    <t>fork lift</t>
  </si>
  <si>
    <t>display wall</t>
  </si>
  <si>
    <t>move materials</t>
  </si>
  <si>
    <t>library units</t>
  </si>
  <si>
    <t>M Reading-Jones</t>
  </si>
  <si>
    <t>M. Reading-Jones</t>
  </si>
  <si>
    <t>machine maintenance</t>
  </si>
  <si>
    <t>panels</t>
  </si>
  <si>
    <t>architraves</t>
  </si>
  <si>
    <t>unit</t>
  </si>
  <si>
    <t>cupboards</t>
  </si>
  <si>
    <t>seating</t>
  </si>
  <si>
    <t>vault panels</t>
  </si>
  <si>
    <t>W/E 05.01.2020</t>
  </si>
  <si>
    <t>week ending 05.01.2020</t>
  </si>
  <si>
    <t>sick</t>
  </si>
  <si>
    <t>doors</t>
  </si>
  <si>
    <t>clean out fire</t>
  </si>
  <si>
    <t>wrapping / loading</t>
  </si>
  <si>
    <t>desk</t>
  </si>
  <si>
    <t>stops</t>
  </si>
  <si>
    <t>architrave</t>
  </si>
  <si>
    <t>make tea</t>
  </si>
  <si>
    <t>PLUM02</t>
  </si>
  <si>
    <t>OFFI01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</si>
</sst>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6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/>
    <xf numFmtId="2" fontId="14" fillId="8" borderId="4" xfId="0" applyNumberFormat="1" applyFont="1" applyFill="1" applyBorder="1" applyAlignment="1"/>
    <xf numFmtId="2" fontId="14" fillId="8" borderId="1" xfId="0" applyNumberFormat="1" applyFont="1" applyFill="1" applyBorder="1" applyAlignment="1"/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44" fontId="6" fillId="8" borderId="2" xfId="1" applyFont="1" applyFill="1" applyBorder="1" applyAlignment="1">
      <alignment horizontal="center"/>
    </xf>
    <xf numFmtId="44" fontId="6" fillId="8" borderId="4" xfId="1" applyFont="1" applyFill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5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8" zoomScaleNormal="88" workbookViewId="0">
      <selection activeCell="A16" sqref="A16:XFD16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93" t="s">
        <v>87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SUM(Buckingham!C29)</f>
        <v>16</v>
      </c>
      <c r="C6" s="100">
        <f>SUM(Buckingham!C30)</f>
        <v>0</v>
      </c>
      <c r="D6" s="100">
        <f>SUM(Buckingham!C31)</f>
        <v>0</v>
      </c>
      <c r="E6" s="100">
        <f>SUM(Buckingham!C32)</f>
        <v>16</v>
      </c>
      <c r="F6" s="100">
        <f>SUM(Buckingham!C33)</f>
        <v>8</v>
      </c>
      <c r="G6" s="101">
        <f>B6+C6+D6+E6+F6</f>
        <v>40</v>
      </c>
      <c r="H6" s="102">
        <f>SUM(Buckingham!C35)</f>
        <v>0</v>
      </c>
      <c r="I6" s="102">
        <f>SUM(Buckingham!C36)</f>
        <v>0</v>
      </c>
      <c r="K6" s="103">
        <f>SUM(Buckingham!I30)</f>
        <v>0</v>
      </c>
    </row>
    <row r="7" spans="1:11" ht="17.25" customHeight="1" x14ac:dyDescent="0.3">
      <c r="A7" s="99" t="s">
        <v>59</v>
      </c>
      <c r="B7" s="100">
        <f>SUM(Chimes!C31)</f>
        <v>16</v>
      </c>
      <c r="C7" s="100">
        <f>SUM(Chimes!U28)</f>
        <v>0</v>
      </c>
      <c r="D7" s="100">
        <f>SUM(Chimes!V28)</f>
        <v>0</v>
      </c>
      <c r="E7" s="100">
        <f>SUM(Chimes!C34)</f>
        <v>16</v>
      </c>
      <c r="F7" s="100">
        <f>SUM(Chimes!C35)</f>
        <v>8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0</v>
      </c>
      <c r="C8" s="100">
        <f>SUM(Czege!C28)</f>
        <v>0</v>
      </c>
      <c r="D8" s="100">
        <f>SUM(Czege!C29)</f>
        <v>0</v>
      </c>
      <c r="E8" s="100">
        <f>SUM(Czege!C30)</f>
        <v>32</v>
      </c>
      <c r="F8" s="100">
        <f>SUM(Czege!C31)</f>
        <v>8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3">
      <c r="A9" s="99" t="s">
        <v>7</v>
      </c>
      <c r="B9" s="100">
        <f>SUM(Doran!C29)</f>
        <v>0</v>
      </c>
      <c r="C9" s="100">
        <f>SUM(Doran!C30)</f>
        <v>0</v>
      </c>
      <c r="D9" s="100">
        <f>SUM(Doran!C31)</f>
        <v>0</v>
      </c>
      <c r="E9" s="100">
        <f>SUM(Doran!C32)</f>
        <v>16</v>
      </c>
      <c r="F9" s="100">
        <f>SUM(Doran!C33)</f>
        <v>8</v>
      </c>
      <c r="G9" s="101">
        <f t="shared" ref="G9:G20" si="0">B9+C9+D9+E9+F9</f>
        <v>24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3">
      <c r="A10" s="99" t="s">
        <v>50</v>
      </c>
      <c r="B10" s="100">
        <f>SUM(Hammond!C27)</f>
        <v>16</v>
      </c>
      <c r="C10" s="100">
        <f>SUM(Hammond!C28)</f>
        <v>0</v>
      </c>
      <c r="D10" s="100">
        <f>SUM(Hammond!C29)</f>
        <v>0</v>
      </c>
      <c r="E10" s="100">
        <f>SUM(Hammond!C30)</f>
        <v>16</v>
      </c>
      <c r="F10" s="100">
        <f>SUM(Hammond!C31)</f>
        <v>8</v>
      </c>
      <c r="G10" s="101">
        <f>SUM(Hammond!C32)</f>
        <v>40</v>
      </c>
      <c r="H10" s="104">
        <f>SUM(Hammond!C33)</f>
        <v>0</v>
      </c>
      <c r="I10" s="104">
        <f>SUM(Hammond!C34)</f>
        <v>0</v>
      </c>
      <c r="K10" s="103">
        <f>SUM(Hammond!I28)</f>
        <v>0</v>
      </c>
    </row>
    <row r="11" spans="1:11" x14ac:dyDescent="0.3">
      <c r="A11" s="99" t="s">
        <v>8</v>
      </c>
      <c r="B11" s="100">
        <f>SUM(Harland!C27)</f>
        <v>13</v>
      </c>
      <c r="C11" s="100">
        <f>SUM(Harland!C28)</f>
        <v>0</v>
      </c>
      <c r="D11" s="100">
        <f>SUM(Harland!C29)</f>
        <v>0</v>
      </c>
      <c r="E11" s="100">
        <f>SUM(Harland!C30)</f>
        <v>16</v>
      </c>
      <c r="F11" s="100">
        <f>SUM(Harland!C31)</f>
        <v>8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9" t="s">
        <v>66</v>
      </c>
      <c r="B12" s="100">
        <f>SUM(Leek!C32)</f>
        <v>0</v>
      </c>
      <c r="C12" s="100">
        <f>SUM(Leek!C33)</f>
        <v>0</v>
      </c>
      <c r="D12" s="100">
        <f>SUM(Leek!C34)</f>
        <v>0</v>
      </c>
      <c r="E12" s="100">
        <f>SUM(Leek!C35)</f>
        <v>32</v>
      </c>
      <c r="F12" s="100">
        <f>SUM(Leek!C36)</f>
        <v>8</v>
      </c>
      <c r="G12" s="101">
        <f>B12+C12+D12+E12+F12</f>
        <v>40</v>
      </c>
      <c r="H12" s="104">
        <f>SUM(Leek!C38)</f>
        <v>0</v>
      </c>
      <c r="I12" s="104">
        <f>SUM(Leek!C39)</f>
        <v>0</v>
      </c>
      <c r="K12" s="103">
        <f>SUM(Leek!I33)</f>
        <v>0</v>
      </c>
    </row>
    <row r="13" spans="1:11" ht="17.25" customHeight="1" x14ac:dyDescent="0.3">
      <c r="A13" s="99" t="s">
        <v>71</v>
      </c>
      <c r="B13" s="100">
        <f>SUM(McCulloch!C27)</f>
        <v>0</v>
      </c>
      <c r="C13" s="100">
        <f>SUM(McCulloch!C28)</f>
        <v>0</v>
      </c>
      <c r="D13" s="100">
        <f>SUM(McCulloch!C29)</f>
        <v>0</v>
      </c>
      <c r="E13" s="100">
        <f>SUM(McCulloch!C30)</f>
        <v>16</v>
      </c>
      <c r="F13" s="100">
        <f>SUM(McCulloch!C31)</f>
        <v>8</v>
      </c>
      <c r="G13" s="101">
        <f>B13+C13+D13+E13+F13</f>
        <v>24</v>
      </c>
      <c r="H13" s="104">
        <f>SUM(McCulloch!C33)</f>
        <v>0</v>
      </c>
      <c r="I13" s="104">
        <f>SUM(McCulloch!C34)</f>
        <v>0</v>
      </c>
      <c r="K13" s="103">
        <f>SUM(McCulloch!I28)</f>
        <v>0</v>
      </c>
    </row>
    <row r="14" spans="1:11" x14ac:dyDescent="0.3">
      <c r="A14" s="99" t="s">
        <v>9</v>
      </c>
      <c r="B14" s="100">
        <f>SUM(McSharry!C27)</f>
        <v>16</v>
      </c>
      <c r="C14" s="100">
        <f>SUM(McSharry!C28)</f>
        <v>0</v>
      </c>
      <c r="D14" s="100">
        <f>SUM(McSharry!A29)</f>
        <v>0</v>
      </c>
      <c r="E14" s="100">
        <f>SUM(McSharry!C30)</f>
        <v>16</v>
      </c>
      <c r="F14" s="100">
        <f>SUM(McSharry!C31)</f>
        <v>8</v>
      </c>
      <c r="G14" s="101">
        <f>B14+C14+D14+E14+F14</f>
        <v>40</v>
      </c>
      <c r="H14" s="104">
        <f>SUM(McSharry!C33)</f>
        <v>0</v>
      </c>
      <c r="I14" s="104">
        <f>SUM(McSharry!C34)</f>
        <v>0</v>
      </c>
      <c r="K14" s="103">
        <f>SUM(McSharry!I28)</f>
        <v>1</v>
      </c>
    </row>
    <row r="15" spans="1:11" x14ac:dyDescent="0.3">
      <c r="A15" s="99" t="s">
        <v>78</v>
      </c>
      <c r="B15" s="100">
        <f>SUM('Reading-Jones'!C27)</f>
        <v>16</v>
      </c>
      <c r="C15" s="100">
        <f>SUM('Reading-Jones'!C28)</f>
        <v>0</v>
      </c>
      <c r="D15" s="100">
        <f>SUM('Reading-Jones'!C29)</f>
        <v>0</v>
      </c>
      <c r="E15" s="100">
        <f>SUM('Reading-Jones'!C30)</f>
        <v>16</v>
      </c>
      <c r="F15" s="100">
        <f>SUM('Reading-Jones'!C31)</f>
        <v>8</v>
      </c>
      <c r="G15" s="101">
        <f>SUM('Reading-Jones'!C32)</f>
        <v>40</v>
      </c>
      <c r="H15" s="104">
        <f>SUM('Reading-Jones'!C33)</f>
        <v>0</v>
      </c>
      <c r="I15" s="104">
        <f>SUM('Reading-Jones'!C34)</f>
        <v>0</v>
      </c>
      <c r="K15" s="103">
        <v>0</v>
      </c>
    </row>
    <row r="16" spans="1:11" x14ac:dyDescent="0.3">
      <c r="A16" s="99" t="s">
        <v>10</v>
      </c>
      <c r="B16" s="100">
        <f>SUM(Taylor!C28)</f>
        <v>16</v>
      </c>
      <c r="C16" s="100">
        <f>SUM(Taylor!C29)</f>
        <v>0</v>
      </c>
      <c r="D16" s="100">
        <f>SUM(Taylor!C30)</f>
        <v>0</v>
      </c>
      <c r="E16" s="100">
        <f>SUM(Taylor!C31)</f>
        <v>16</v>
      </c>
      <c r="F16" s="100">
        <f>SUM(Taylor!C32)</f>
        <v>8</v>
      </c>
      <c r="G16" s="101">
        <f t="shared" si="0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3">
      <c r="A17" s="99" t="s">
        <v>45</v>
      </c>
      <c r="B17" s="100">
        <f>SUM(Ward!C27)</f>
        <v>16</v>
      </c>
      <c r="C17" s="100">
        <f>SUM(Ward!C28)</f>
        <v>0</v>
      </c>
      <c r="D17" s="100">
        <f>SUM(Ward!C29)</f>
        <v>0</v>
      </c>
      <c r="E17" s="100">
        <f>SUM(Ward!C30)</f>
        <v>16</v>
      </c>
      <c r="F17" s="100">
        <f>SUM(Ward!C31)</f>
        <v>8</v>
      </c>
      <c r="G17" s="101">
        <f t="shared" si="0"/>
        <v>40</v>
      </c>
      <c r="H17" s="104">
        <f>SUM(Ward!C33)</f>
        <v>0</v>
      </c>
      <c r="I17" s="104">
        <f>SUM(Ward!C34)</f>
        <v>0</v>
      </c>
      <c r="K17" s="103">
        <f>SUM(Ward!I28)</f>
        <v>0</v>
      </c>
    </row>
    <row r="18" spans="1:11" x14ac:dyDescent="0.3">
      <c r="A18" s="99" t="s">
        <v>68</v>
      </c>
      <c r="B18" s="100">
        <f>SUM(Wildman!C27)</f>
        <v>15.75</v>
      </c>
      <c r="C18" s="100">
        <f>SUM(Wildman!C28)</f>
        <v>0</v>
      </c>
      <c r="D18" s="100">
        <f>SUM(Wildman!C29)</f>
        <v>0</v>
      </c>
      <c r="E18" s="100">
        <f>SUM(Wildman!C30)</f>
        <v>16</v>
      </c>
      <c r="F18" s="100">
        <f>SUM(Wildman!C31)</f>
        <v>8</v>
      </c>
      <c r="G18" s="101">
        <f>B18+C18+D18+E18+F18</f>
        <v>39.75</v>
      </c>
      <c r="H18" s="104">
        <f>SUM(Wildman!C33)</f>
        <v>0</v>
      </c>
      <c r="I18" s="104">
        <f>SUM(Wildman!C34)</f>
        <v>0</v>
      </c>
      <c r="K18" s="103">
        <f>SUM(Wildman!I28)</f>
        <v>15.75</v>
      </c>
    </row>
    <row r="19" spans="1:11" x14ac:dyDescent="0.3">
      <c r="A19" s="99" t="s">
        <v>47</v>
      </c>
      <c r="B19" s="100">
        <f>SUM(N.Winterburn!C29)</f>
        <v>16</v>
      </c>
      <c r="C19" s="100">
        <f>SUM(N.Winterburn!C30)</f>
        <v>0</v>
      </c>
      <c r="D19" s="100">
        <f>SUM(N.Winterburn!C31)</f>
        <v>0</v>
      </c>
      <c r="E19" s="100">
        <f>SUM(N.Winterburn!C32)</f>
        <v>16</v>
      </c>
      <c r="F19" s="100">
        <f>SUM(N.Winterburn!C33)</f>
        <v>8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2</v>
      </c>
    </row>
    <row r="20" spans="1:11" x14ac:dyDescent="0.3">
      <c r="A20" s="99" t="s">
        <v>11</v>
      </c>
      <c r="B20" s="100">
        <f>SUM(T.Winterburn!C28)</f>
        <v>16</v>
      </c>
      <c r="C20" s="100">
        <f>SUM(T.Winterburn!C29)</f>
        <v>0</v>
      </c>
      <c r="D20" s="100">
        <f>SUM(T.Winterburn!C30)</f>
        <v>0</v>
      </c>
      <c r="E20" s="100">
        <f>SUM(T.Winterburn!C31)</f>
        <v>16</v>
      </c>
      <c r="F20" s="100">
        <f>SUM(T.Winterburn!C32)</f>
        <v>8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2</v>
      </c>
    </row>
    <row r="21" spans="1:11" x14ac:dyDescent="0.3">
      <c r="A21" s="99" t="s">
        <v>12</v>
      </c>
      <c r="B21" s="100">
        <f>SUM(Wright!C32)</f>
        <v>16</v>
      </c>
      <c r="C21" s="100">
        <f>SUM(Wright!C33)</f>
        <v>4.75</v>
      </c>
      <c r="D21" s="100">
        <f>SUM(Wright!C34)</f>
        <v>0</v>
      </c>
      <c r="E21" s="100">
        <f>SUM(Wright!C35)</f>
        <v>16</v>
      </c>
      <c r="F21" s="100">
        <f>SUM(Wright!C36)</f>
        <v>8</v>
      </c>
      <c r="G21" s="101">
        <f>B21+C21+D21+E21+F21</f>
        <v>44.75</v>
      </c>
      <c r="H21" s="104">
        <f>SUM(Wright!C38)</f>
        <v>0</v>
      </c>
      <c r="I21" s="104">
        <f>SUM(Wright!C39)</f>
        <v>0</v>
      </c>
      <c r="K21" s="103">
        <f>SUM(Wright!I33)</f>
        <v>15.5</v>
      </c>
    </row>
    <row r="22" spans="1:11" ht="17.25" customHeight="1" x14ac:dyDescent="0.3">
      <c r="A22" s="105" t="s">
        <v>22</v>
      </c>
      <c r="B22" s="106">
        <f t="shared" ref="B22:I22" si="1">SUM(B6:B21)</f>
        <v>188.75</v>
      </c>
      <c r="C22" s="106">
        <f t="shared" si="1"/>
        <v>4.75</v>
      </c>
      <c r="D22" s="106">
        <f t="shared" si="1"/>
        <v>0</v>
      </c>
      <c r="E22" s="106">
        <f t="shared" si="1"/>
        <v>288</v>
      </c>
      <c r="F22" s="106">
        <f t="shared" si="1"/>
        <v>128</v>
      </c>
      <c r="G22" s="106">
        <f t="shared" si="1"/>
        <v>609.5</v>
      </c>
      <c r="H22" s="107">
        <f t="shared" si="1"/>
        <v>0</v>
      </c>
      <c r="I22" s="107">
        <f t="shared" si="1"/>
        <v>0</v>
      </c>
      <c r="J22" s="94"/>
      <c r="K22" s="106">
        <f>SUM(K6:K21)</f>
        <v>36.25</v>
      </c>
    </row>
    <row r="23" spans="1:11" s="94" customFormat="1" x14ac:dyDescent="0.3">
      <c r="A23" s="92"/>
      <c r="B23" s="92"/>
      <c r="C23" s="92"/>
      <c r="D23" s="92"/>
      <c r="E23" s="92"/>
      <c r="F23" s="92"/>
      <c r="J23" s="92"/>
      <c r="K23" s="92"/>
    </row>
    <row r="25" spans="1:11" x14ac:dyDescent="0.3">
      <c r="A25" s="92" t="s">
        <v>28</v>
      </c>
      <c r="C25" s="108">
        <f>B22+C22+D22</f>
        <v>193.5</v>
      </c>
    </row>
    <row r="26" spans="1:11" x14ac:dyDescent="0.3">
      <c r="A26" s="92" t="s">
        <v>29</v>
      </c>
      <c r="C26" s="108">
        <f>K22</f>
        <v>36.25</v>
      </c>
    </row>
    <row r="27" spans="1:11" x14ac:dyDescent="0.3">
      <c r="A27" s="92" t="s">
        <v>33</v>
      </c>
      <c r="C27" s="109">
        <f>C26/C25</f>
        <v>0.18733850129198967</v>
      </c>
    </row>
    <row r="28" spans="1:11" x14ac:dyDescent="0.3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A16" sqref="A16:XFD16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88</v>
      </c>
      <c r="B2" s="203"/>
      <c r="C2" s="203"/>
      <c r="D2" s="114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88"/>
      <c r="F3" s="188"/>
      <c r="G3" s="188"/>
      <c r="H3" s="188"/>
      <c r="I3" s="188"/>
      <c r="J3" s="188"/>
      <c r="K3" s="115">
        <v>8</v>
      </c>
      <c r="L3" s="115">
        <v>16.3</v>
      </c>
      <c r="M3" s="115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05">
        <v>6768</v>
      </c>
      <c r="B4" s="261" t="s">
        <v>97</v>
      </c>
      <c r="C4" s="205">
        <v>59</v>
      </c>
      <c r="D4" s="22" t="s">
        <v>85</v>
      </c>
      <c r="E4" s="228"/>
      <c r="F4" s="229"/>
      <c r="G4" s="228"/>
      <c r="H4" s="229"/>
      <c r="I4" s="228"/>
      <c r="J4" s="229"/>
      <c r="K4" s="230">
        <v>8</v>
      </c>
      <c r="L4" s="231"/>
      <c r="M4" s="230">
        <v>7</v>
      </c>
      <c r="N4" s="231"/>
      <c r="O4" s="225"/>
      <c r="P4" s="226"/>
      <c r="Q4" s="225"/>
      <c r="R4" s="226"/>
      <c r="S4" s="12">
        <f>E4+G4+I4+K4+M4+O4+Q4</f>
        <v>15</v>
      </c>
      <c r="T4" s="12">
        <f t="shared" ref="T4:T19" si="0">SUM(S4-U4-V4)</f>
        <v>15</v>
      </c>
      <c r="U4" s="14"/>
      <c r="V4" s="14"/>
    </row>
    <row r="5" spans="1:22" x14ac:dyDescent="0.3">
      <c r="A5" s="201"/>
      <c r="B5" s="201"/>
      <c r="C5" s="201"/>
      <c r="D5" s="22"/>
      <c r="E5" s="228"/>
      <c r="F5" s="229"/>
      <c r="G5" s="228"/>
      <c r="H5" s="229"/>
      <c r="I5" s="228"/>
      <c r="J5" s="229"/>
      <c r="K5" s="230"/>
      <c r="L5" s="231"/>
      <c r="M5" s="230"/>
      <c r="N5" s="231"/>
      <c r="O5" s="225"/>
      <c r="P5" s="226"/>
      <c r="Q5" s="225"/>
      <c r="R5" s="226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3">
      <c r="A6" s="195"/>
      <c r="B6" s="189"/>
      <c r="C6" s="189"/>
      <c r="D6" s="22"/>
      <c r="E6" s="228"/>
      <c r="F6" s="229"/>
      <c r="G6" s="228"/>
      <c r="H6" s="229"/>
      <c r="I6" s="228"/>
      <c r="J6" s="229"/>
      <c r="K6" s="230"/>
      <c r="L6" s="231"/>
      <c r="M6" s="230"/>
      <c r="N6" s="231"/>
      <c r="O6" s="225"/>
      <c r="P6" s="226"/>
      <c r="Q6" s="225"/>
      <c r="R6" s="226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200"/>
      <c r="B7" s="200"/>
      <c r="C7" s="200"/>
      <c r="D7" s="22"/>
      <c r="E7" s="228"/>
      <c r="F7" s="229"/>
      <c r="G7" s="228"/>
      <c r="H7" s="229"/>
      <c r="I7" s="228"/>
      <c r="J7" s="229"/>
      <c r="K7" s="230"/>
      <c r="L7" s="231"/>
      <c r="M7" s="230"/>
      <c r="N7" s="231"/>
      <c r="O7" s="225"/>
      <c r="P7" s="226"/>
      <c r="Q7" s="225"/>
      <c r="R7" s="226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79"/>
      <c r="B8" s="25"/>
      <c r="C8" s="179"/>
      <c r="D8" s="22"/>
      <c r="E8" s="228"/>
      <c r="F8" s="229"/>
      <c r="G8" s="228"/>
      <c r="H8" s="229"/>
      <c r="I8" s="228"/>
      <c r="J8" s="229"/>
      <c r="K8" s="230"/>
      <c r="L8" s="231"/>
      <c r="M8" s="230"/>
      <c r="N8" s="231"/>
      <c r="O8" s="225"/>
      <c r="P8" s="226"/>
      <c r="Q8" s="225"/>
      <c r="R8" s="226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6"/>
      <c r="B9" s="6"/>
      <c r="C9" s="6"/>
      <c r="D9" s="22"/>
      <c r="E9" s="228"/>
      <c r="F9" s="229"/>
      <c r="G9" s="228"/>
      <c r="H9" s="229"/>
      <c r="I9" s="228"/>
      <c r="J9" s="229"/>
      <c r="K9" s="230"/>
      <c r="L9" s="231"/>
      <c r="M9" s="230"/>
      <c r="N9" s="231"/>
      <c r="O9" s="225"/>
      <c r="P9" s="226"/>
      <c r="Q9" s="225"/>
      <c r="R9" s="22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85"/>
      <c r="B10" s="6"/>
      <c r="C10" s="6"/>
      <c r="D10" s="22"/>
      <c r="E10" s="228"/>
      <c r="F10" s="229"/>
      <c r="G10" s="228"/>
      <c r="H10" s="229"/>
      <c r="I10" s="228"/>
      <c r="J10" s="229"/>
      <c r="K10" s="230"/>
      <c r="L10" s="231"/>
      <c r="M10" s="230"/>
      <c r="N10" s="231"/>
      <c r="O10" s="225"/>
      <c r="P10" s="226"/>
      <c r="Q10" s="225"/>
      <c r="R10" s="22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85"/>
      <c r="B11" s="6"/>
      <c r="C11" s="6"/>
      <c r="D11" s="22"/>
      <c r="E11" s="228"/>
      <c r="F11" s="229"/>
      <c r="G11" s="228"/>
      <c r="H11" s="229"/>
      <c r="I11" s="228"/>
      <c r="J11" s="229"/>
      <c r="K11" s="230"/>
      <c r="L11" s="231"/>
      <c r="M11" s="230"/>
      <c r="N11" s="231"/>
      <c r="O11" s="225"/>
      <c r="P11" s="226"/>
      <c r="Q11" s="225"/>
      <c r="R11" s="22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85"/>
      <c r="B12" s="6"/>
      <c r="C12" s="6"/>
      <c r="D12" s="22"/>
      <c r="E12" s="228"/>
      <c r="F12" s="229"/>
      <c r="G12" s="228"/>
      <c r="H12" s="229"/>
      <c r="I12" s="228"/>
      <c r="J12" s="229"/>
      <c r="K12" s="230"/>
      <c r="L12" s="231"/>
      <c r="M12" s="230"/>
      <c r="N12" s="231"/>
      <c r="O12" s="225"/>
      <c r="P12" s="226"/>
      <c r="Q12" s="225"/>
      <c r="R12" s="22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85"/>
      <c r="B13" s="6"/>
      <c r="C13" s="6"/>
      <c r="D13" s="22"/>
      <c r="E13" s="228"/>
      <c r="F13" s="229"/>
      <c r="G13" s="228"/>
      <c r="H13" s="229"/>
      <c r="I13" s="228"/>
      <c r="J13" s="229"/>
      <c r="K13" s="230"/>
      <c r="L13" s="231"/>
      <c r="M13" s="230"/>
      <c r="N13" s="231"/>
      <c r="O13" s="225"/>
      <c r="P13" s="226"/>
      <c r="Q13" s="225"/>
      <c r="R13" s="22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85"/>
      <c r="B14" s="120"/>
      <c r="C14" s="120"/>
      <c r="D14" s="22"/>
      <c r="E14" s="228"/>
      <c r="F14" s="229"/>
      <c r="G14" s="228"/>
      <c r="H14" s="229"/>
      <c r="I14" s="228"/>
      <c r="J14" s="229"/>
      <c r="K14" s="230"/>
      <c r="L14" s="231"/>
      <c r="M14" s="230"/>
      <c r="N14" s="231"/>
      <c r="O14" s="225"/>
      <c r="P14" s="226"/>
      <c r="Q14" s="225"/>
      <c r="R14" s="22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85"/>
      <c r="B15" s="25"/>
      <c r="C15" s="122"/>
      <c r="D15" s="22"/>
      <c r="E15" s="228"/>
      <c r="F15" s="229"/>
      <c r="G15" s="228"/>
      <c r="H15" s="229"/>
      <c r="I15" s="228"/>
      <c r="J15" s="229"/>
      <c r="K15" s="230"/>
      <c r="L15" s="231"/>
      <c r="M15" s="230"/>
      <c r="N15" s="231"/>
      <c r="O15" s="225"/>
      <c r="P15" s="226"/>
      <c r="Q15" s="225"/>
      <c r="R15" s="22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29"/>
      <c r="B16" s="25"/>
      <c r="C16" s="129"/>
      <c r="D16" s="22"/>
      <c r="E16" s="228"/>
      <c r="F16" s="229"/>
      <c r="G16" s="228"/>
      <c r="H16" s="229"/>
      <c r="I16" s="228"/>
      <c r="J16" s="229"/>
      <c r="K16" s="230"/>
      <c r="L16" s="231"/>
      <c r="M16" s="230"/>
      <c r="N16" s="231"/>
      <c r="O16" s="225"/>
      <c r="P16" s="226"/>
      <c r="Q16" s="225"/>
      <c r="R16" s="22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202"/>
      <c r="B17" s="25"/>
      <c r="C17" s="202"/>
      <c r="D17" s="10"/>
      <c r="E17" s="228"/>
      <c r="F17" s="229"/>
      <c r="G17" s="228"/>
      <c r="H17" s="229"/>
      <c r="I17" s="228"/>
      <c r="J17" s="229"/>
      <c r="K17" s="230"/>
      <c r="L17" s="231"/>
      <c r="M17" s="230"/>
      <c r="N17" s="231"/>
      <c r="O17" s="225"/>
      <c r="P17" s="226"/>
      <c r="Q17" s="225"/>
      <c r="R17" s="226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3">
      <c r="A18" s="205">
        <v>3600</v>
      </c>
      <c r="B18" s="261" t="s">
        <v>98</v>
      </c>
      <c r="C18" s="205"/>
      <c r="D18" s="10" t="s">
        <v>74</v>
      </c>
      <c r="E18" s="228"/>
      <c r="F18" s="229"/>
      <c r="G18" s="228"/>
      <c r="H18" s="229"/>
      <c r="I18" s="228"/>
      <c r="J18" s="229"/>
      <c r="K18" s="230"/>
      <c r="L18" s="231"/>
      <c r="M18" s="230">
        <v>1</v>
      </c>
      <c r="N18" s="231"/>
      <c r="O18" s="225"/>
      <c r="P18" s="226"/>
      <c r="Q18" s="225"/>
      <c r="R18" s="226"/>
      <c r="S18" s="12">
        <f t="shared" si="1"/>
        <v>1</v>
      </c>
      <c r="T18" s="12">
        <f t="shared" si="0"/>
        <v>1</v>
      </c>
      <c r="U18" s="14"/>
      <c r="V18" s="14"/>
    </row>
    <row r="19" spans="1:22" x14ac:dyDescent="0.3">
      <c r="A19" s="6"/>
      <c r="B19" s="6"/>
      <c r="C19" s="6"/>
      <c r="D19" s="10"/>
      <c r="E19" s="228"/>
      <c r="F19" s="229"/>
      <c r="G19" s="228"/>
      <c r="H19" s="229"/>
      <c r="I19" s="228"/>
      <c r="J19" s="229"/>
      <c r="K19" s="230"/>
      <c r="L19" s="231"/>
      <c r="M19" s="230"/>
      <c r="N19" s="231"/>
      <c r="O19" s="225"/>
      <c r="P19" s="226"/>
      <c r="Q19" s="225"/>
      <c r="R19" s="22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28">
        <v>8</v>
      </c>
      <c r="F20" s="229"/>
      <c r="G20" s="228">
        <v>8</v>
      </c>
      <c r="H20" s="229"/>
      <c r="I20" s="228"/>
      <c r="J20" s="229"/>
      <c r="K20" s="230"/>
      <c r="L20" s="231"/>
      <c r="M20" s="230"/>
      <c r="N20" s="231"/>
      <c r="O20" s="225"/>
      <c r="P20" s="226"/>
      <c r="Q20" s="225"/>
      <c r="R20" s="226"/>
      <c r="S20" s="12">
        <f t="shared" si="1"/>
        <v>16</v>
      </c>
      <c r="T20" s="12"/>
      <c r="U20" s="15"/>
      <c r="V20" s="14"/>
    </row>
    <row r="21" spans="1:22" x14ac:dyDescent="0.3">
      <c r="A21" s="55" t="s">
        <v>36</v>
      </c>
      <c r="B21" s="55"/>
      <c r="C21" s="10"/>
      <c r="D21" s="10"/>
      <c r="E21" s="230"/>
      <c r="F21" s="231"/>
      <c r="G21" s="230"/>
      <c r="H21" s="231"/>
      <c r="I21" s="228">
        <v>8</v>
      </c>
      <c r="J21" s="229"/>
      <c r="K21" s="230"/>
      <c r="L21" s="231"/>
      <c r="M21" s="230"/>
      <c r="N21" s="231"/>
      <c r="O21" s="225"/>
      <c r="P21" s="226"/>
      <c r="Q21" s="225"/>
      <c r="R21" s="226"/>
      <c r="S21" s="12">
        <f t="shared" si="1"/>
        <v>8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32">
        <f>SUM(E4:E21)</f>
        <v>8</v>
      </c>
      <c r="F22" s="233"/>
      <c r="G22" s="232">
        <f>SUM(G4:G21)</f>
        <v>8</v>
      </c>
      <c r="H22" s="233"/>
      <c r="I22" s="232">
        <f>SUM(I4:I21)</f>
        <v>8</v>
      </c>
      <c r="J22" s="233"/>
      <c r="K22" s="232">
        <f>SUM(K4:K21)</f>
        <v>8</v>
      </c>
      <c r="L22" s="233"/>
      <c r="M22" s="232">
        <f>SUM(M4:M21)</f>
        <v>8</v>
      </c>
      <c r="N22" s="233"/>
      <c r="O22" s="232">
        <f>SUM(O4:O21)</f>
        <v>0</v>
      </c>
      <c r="P22" s="233"/>
      <c r="Q22" s="232">
        <f>SUM(Q4:Q21)</f>
        <v>0</v>
      </c>
      <c r="R22" s="233"/>
      <c r="S22" s="12">
        <f t="shared" si="1"/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16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16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1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16</v>
      </c>
      <c r="I30" s="17"/>
    </row>
    <row r="31" spans="1:22" x14ac:dyDescent="0.3">
      <c r="A31" s="3" t="s">
        <v>4</v>
      </c>
      <c r="C31" s="17">
        <f>S21</f>
        <v>8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A16" sqref="A16:XFD16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79</v>
      </c>
      <c r="B1" s="2"/>
      <c r="C1" s="2"/>
    </row>
    <row r="2" spans="1:22" s="9" customFormat="1" x14ac:dyDescent="0.3">
      <c r="A2" s="5" t="s">
        <v>88</v>
      </c>
      <c r="B2" s="203"/>
      <c r="C2" s="203"/>
      <c r="D2" s="180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88"/>
      <c r="F3" s="188"/>
      <c r="G3" s="188"/>
      <c r="H3" s="188"/>
      <c r="I3" s="188"/>
      <c r="J3" s="188"/>
      <c r="K3" s="115">
        <v>8</v>
      </c>
      <c r="L3" s="115">
        <v>16.3</v>
      </c>
      <c r="M3" s="115">
        <v>8</v>
      </c>
      <c r="N3" s="115">
        <v>16.3</v>
      </c>
      <c r="O3" s="184"/>
      <c r="P3" s="11"/>
      <c r="Q3" s="11"/>
      <c r="R3" s="11"/>
      <c r="S3" s="182"/>
      <c r="T3" s="182"/>
      <c r="U3" s="13"/>
      <c r="V3" s="13"/>
    </row>
    <row r="4" spans="1:22" x14ac:dyDescent="0.3">
      <c r="A4" s="186">
        <v>6768</v>
      </c>
      <c r="B4" s="261" t="s">
        <v>97</v>
      </c>
      <c r="C4" s="186">
        <v>21</v>
      </c>
      <c r="D4" s="22" t="s">
        <v>83</v>
      </c>
      <c r="E4" s="228"/>
      <c r="F4" s="229"/>
      <c r="G4" s="228"/>
      <c r="H4" s="229"/>
      <c r="I4" s="228"/>
      <c r="J4" s="229"/>
      <c r="K4" s="230">
        <v>8</v>
      </c>
      <c r="L4" s="231"/>
      <c r="M4" s="230">
        <v>7.5</v>
      </c>
      <c r="N4" s="231"/>
      <c r="O4" s="225"/>
      <c r="P4" s="226"/>
      <c r="Q4" s="225"/>
      <c r="R4" s="226"/>
      <c r="S4" s="182">
        <f>E4+G4+I4+K4+M4+O4+Q4</f>
        <v>15.5</v>
      </c>
      <c r="T4" s="182">
        <f t="shared" ref="T4:T19" si="0">SUM(S4-U4-V4)</f>
        <v>15.5</v>
      </c>
      <c r="U4" s="14"/>
      <c r="V4" s="14"/>
    </row>
    <row r="5" spans="1:22" x14ac:dyDescent="0.3">
      <c r="A5" s="186">
        <v>6768</v>
      </c>
      <c r="B5" s="261" t="s">
        <v>97</v>
      </c>
      <c r="C5" s="186">
        <v>24</v>
      </c>
      <c r="D5" s="22" t="s">
        <v>83</v>
      </c>
      <c r="E5" s="228"/>
      <c r="F5" s="229"/>
      <c r="G5" s="228"/>
      <c r="H5" s="229"/>
      <c r="I5" s="228"/>
      <c r="J5" s="229"/>
      <c r="K5" s="230"/>
      <c r="L5" s="231"/>
      <c r="M5" s="230">
        <v>0.5</v>
      </c>
      <c r="N5" s="231"/>
      <c r="O5" s="225"/>
      <c r="P5" s="226"/>
      <c r="Q5" s="225"/>
      <c r="R5" s="226"/>
      <c r="S5" s="182">
        <f t="shared" ref="S5:S22" si="1">E5+G5+I5+K5+M5+O5+Q5</f>
        <v>0.5</v>
      </c>
      <c r="T5" s="182">
        <f t="shared" si="0"/>
        <v>0.5</v>
      </c>
      <c r="U5" s="14"/>
      <c r="V5" s="14"/>
    </row>
    <row r="6" spans="1:22" x14ac:dyDescent="0.3">
      <c r="A6" s="187"/>
      <c r="B6" s="187"/>
      <c r="C6" s="187"/>
      <c r="D6" s="22"/>
      <c r="E6" s="228"/>
      <c r="F6" s="229"/>
      <c r="G6" s="228"/>
      <c r="H6" s="229"/>
      <c r="I6" s="228"/>
      <c r="J6" s="229"/>
      <c r="K6" s="230"/>
      <c r="L6" s="231"/>
      <c r="M6" s="230"/>
      <c r="N6" s="231"/>
      <c r="O6" s="225"/>
      <c r="P6" s="226"/>
      <c r="Q6" s="225"/>
      <c r="R6" s="226"/>
      <c r="S6" s="182">
        <f t="shared" si="1"/>
        <v>0</v>
      </c>
      <c r="T6" s="182">
        <f t="shared" si="0"/>
        <v>0</v>
      </c>
      <c r="U6" s="14"/>
      <c r="V6" s="14"/>
    </row>
    <row r="7" spans="1:22" x14ac:dyDescent="0.3">
      <c r="A7" s="202"/>
      <c r="B7" s="202"/>
      <c r="C7" s="202"/>
      <c r="D7" s="22"/>
      <c r="E7" s="228"/>
      <c r="F7" s="229"/>
      <c r="G7" s="228"/>
      <c r="H7" s="229"/>
      <c r="I7" s="228"/>
      <c r="J7" s="229"/>
      <c r="K7" s="230"/>
      <c r="L7" s="231"/>
      <c r="M7" s="230"/>
      <c r="N7" s="231"/>
      <c r="O7" s="225"/>
      <c r="P7" s="226"/>
      <c r="Q7" s="225"/>
      <c r="R7" s="226"/>
      <c r="S7" s="182">
        <f t="shared" si="1"/>
        <v>0</v>
      </c>
      <c r="T7" s="182">
        <f t="shared" si="0"/>
        <v>0</v>
      </c>
      <c r="U7" s="14"/>
      <c r="V7" s="14"/>
    </row>
    <row r="8" spans="1:22" x14ac:dyDescent="0.3">
      <c r="A8" s="187"/>
      <c r="B8" s="187"/>
      <c r="C8" s="187"/>
      <c r="D8" s="22"/>
      <c r="E8" s="228"/>
      <c r="F8" s="229"/>
      <c r="G8" s="228"/>
      <c r="H8" s="229"/>
      <c r="I8" s="228"/>
      <c r="J8" s="229"/>
      <c r="K8" s="230"/>
      <c r="L8" s="231"/>
      <c r="M8" s="230"/>
      <c r="N8" s="231"/>
      <c r="O8" s="225"/>
      <c r="P8" s="226"/>
      <c r="Q8" s="225"/>
      <c r="R8" s="226"/>
      <c r="S8" s="182">
        <f t="shared" si="1"/>
        <v>0</v>
      </c>
      <c r="T8" s="182">
        <f t="shared" si="0"/>
        <v>0</v>
      </c>
      <c r="U8" s="14"/>
      <c r="V8" s="14"/>
    </row>
    <row r="9" spans="1:22" x14ac:dyDescent="0.3">
      <c r="A9" s="194"/>
      <c r="B9" s="25"/>
      <c r="C9" s="185"/>
      <c r="D9" s="22"/>
      <c r="E9" s="228"/>
      <c r="F9" s="229"/>
      <c r="G9" s="228"/>
      <c r="H9" s="229"/>
      <c r="I9" s="228"/>
      <c r="J9" s="229"/>
      <c r="K9" s="230"/>
      <c r="L9" s="231"/>
      <c r="M9" s="230"/>
      <c r="N9" s="231"/>
      <c r="O9" s="225"/>
      <c r="P9" s="226"/>
      <c r="Q9" s="225"/>
      <c r="R9" s="226"/>
      <c r="S9" s="182">
        <f t="shared" si="1"/>
        <v>0</v>
      </c>
      <c r="T9" s="182">
        <f t="shared" si="0"/>
        <v>0</v>
      </c>
      <c r="U9" s="14"/>
      <c r="V9" s="14"/>
    </row>
    <row r="10" spans="1:22" x14ac:dyDescent="0.3">
      <c r="A10" s="194"/>
      <c r="B10" s="25"/>
      <c r="C10" s="194"/>
      <c r="D10" s="22"/>
      <c r="E10" s="228"/>
      <c r="F10" s="229"/>
      <c r="G10" s="228"/>
      <c r="H10" s="229"/>
      <c r="I10" s="228"/>
      <c r="J10" s="229"/>
      <c r="K10" s="230"/>
      <c r="L10" s="231"/>
      <c r="M10" s="230"/>
      <c r="N10" s="231"/>
      <c r="O10" s="225"/>
      <c r="P10" s="226"/>
      <c r="Q10" s="225"/>
      <c r="R10" s="226"/>
      <c r="S10" s="182">
        <f t="shared" si="1"/>
        <v>0</v>
      </c>
      <c r="T10" s="182">
        <f t="shared" si="0"/>
        <v>0</v>
      </c>
      <c r="U10" s="14"/>
      <c r="V10" s="14"/>
    </row>
    <row r="11" spans="1:22" x14ac:dyDescent="0.3">
      <c r="A11" s="194"/>
      <c r="B11" s="25"/>
      <c r="C11" s="194"/>
      <c r="D11" s="22"/>
      <c r="E11" s="228"/>
      <c r="F11" s="229"/>
      <c r="G11" s="228"/>
      <c r="H11" s="229"/>
      <c r="I11" s="228"/>
      <c r="J11" s="229"/>
      <c r="K11" s="230"/>
      <c r="L11" s="231"/>
      <c r="M11" s="230"/>
      <c r="N11" s="231"/>
      <c r="O11" s="225"/>
      <c r="P11" s="226"/>
      <c r="Q11" s="225"/>
      <c r="R11" s="226"/>
      <c r="S11" s="182">
        <f t="shared" si="1"/>
        <v>0</v>
      </c>
      <c r="T11" s="182">
        <f t="shared" si="0"/>
        <v>0</v>
      </c>
      <c r="U11" s="14"/>
      <c r="V11" s="14"/>
    </row>
    <row r="12" spans="1:22" x14ac:dyDescent="0.3">
      <c r="A12" s="194"/>
      <c r="B12" s="181"/>
      <c r="C12" s="181"/>
      <c r="D12" s="22"/>
      <c r="E12" s="228"/>
      <c r="F12" s="229"/>
      <c r="G12" s="228"/>
      <c r="H12" s="229"/>
      <c r="I12" s="228"/>
      <c r="J12" s="229"/>
      <c r="K12" s="230"/>
      <c r="L12" s="231"/>
      <c r="M12" s="230"/>
      <c r="N12" s="231"/>
      <c r="O12" s="225"/>
      <c r="P12" s="226"/>
      <c r="Q12" s="225"/>
      <c r="R12" s="226"/>
      <c r="S12" s="182">
        <f t="shared" si="1"/>
        <v>0</v>
      </c>
      <c r="T12" s="182">
        <f t="shared" si="0"/>
        <v>0</v>
      </c>
      <c r="U12" s="14"/>
      <c r="V12" s="14"/>
    </row>
    <row r="13" spans="1:22" x14ac:dyDescent="0.3">
      <c r="A13" s="194"/>
      <c r="B13" s="181"/>
      <c r="C13" s="181"/>
      <c r="D13" s="22"/>
      <c r="E13" s="228"/>
      <c r="F13" s="229"/>
      <c r="G13" s="228"/>
      <c r="H13" s="229"/>
      <c r="I13" s="228"/>
      <c r="J13" s="229"/>
      <c r="K13" s="230"/>
      <c r="L13" s="231"/>
      <c r="M13" s="230"/>
      <c r="N13" s="231"/>
      <c r="O13" s="225"/>
      <c r="P13" s="226"/>
      <c r="Q13" s="225"/>
      <c r="R13" s="226"/>
      <c r="S13" s="182">
        <f t="shared" si="1"/>
        <v>0</v>
      </c>
      <c r="T13" s="182">
        <f t="shared" si="0"/>
        <v>0</v>
      </c>
      <c r="U13" s="14"/>
      <c r="V13" s="14"/>
    </row>
    <row r="14" spans="1:22" x14ac:dyDescent="0.3">
      <c r="A14" s="194"/>
      <c r="B14" s="181"/>
      <c r="C14" s="181"/>
      <c r="D14" s="22"/>
      <c r="E14" s="228"/>
      <c r="F14" s="229"/>
      <c r="G14" s="228"/>
      <c r="H14" s="229"/>
      <c r="I14" s="228"/>
      <c r="J14" s="229"/>
      <c r="K14" s="230"/>
      <c r="L14" s="231"/>
      <c r="M14" s="230"/>
      <c r="N14" s="231"/>
      <c r="O14" s="225"/>
      <c r="P14" s="226"/>
      <c r="Q14" s="225"/>
      <c r="R14" s="226"/>
      <c r="S14" s="182">
        <f t="shared" si="1"/>
        <v>0</v>
      </c>
      <c r="T14" s="182">
        <f t="shared" si="0"/>
        <v>0</v>
      </c>
      <c r="U14" s="14"/>
      <c r="V14" s="14"/>
    </row>
    <row r="15" spans="1:22" x14ac:dyDescent="0.3">
      <c r="A15" s="194"/>
      <c r="B15" s="25"/>
      <c r="C15" s="181"/>
      <c r="D15" s="22"/>
      <c r="E15" s="228"/>
      <c r="F15" s="229"/>
      <c r="G15" s="228"/>
      <c r="H15" s="229"/>
      <c r="I15" s="228"/>
      <c r="J15" s="229"/>
      <c r="K15" s="230"/>
      <c r="L15" s="231"/>
      <c r="M15" s="230"/>
      <c r="N15" s="231"/>
      <c r="O15" s="225"/>
      <c r="P15" s="226"/>
      <c r="Q15" s="225"/>
      <c r="R15" s="226"/>
      <c r="S15" s="182">
        <f t="shared" si="1"/>
        <v>0</v>
      </c>
      <c r="T15" s="182">
        <f t="shared" si="0"/>
        <v>0</v>
      </c>
      <c r="U15" s="14"/>
      <c r="V15" s="14"/>
    </row>
    <row r="16" spans="1:22" x14ac:dyDescent="0.3">
      <c r="A16" s="194"/>
      <c r="B16" s="25"/>
      <c r="C16" s="181"/>
      <c r="D16" s="22"/>
      <c r="E16" s="228"/>
      <c r="F16" s="229"/>
      <c r="G16" s="228"/>
      <c r="H16" s="229"/>
      <c r="I16" s="228"/>
      <c r="J16" s="229"/>
      <c r="K16" s="230"/>
      <c r="L16" s="231"/>
      <c r="M16" s="230"/>
      <c r="N16" s="231"/>
      <c r="O16" s="225"/>
      <c r="P16" s="226"/>
      <c r="Q16" s="225"/>
      <c r="R16" s="226"/>
      <c r="S16" s="182">
        <f t="shared" si="1"/>
        <v>0</v>
      </c>
      <c r="T16" s="182">
        <f t="shared" si="0"/>
        <v>0</v>
      </c>
      <c r="U16" s="14"/>
      <c r="V16" s="14"/>
    </row>
    <row r="17" spans="1:22" x14ac:dyDescent="0.3">
      <c r="A17" s="202"/>
      <c r="B17" s="25"/>
      <c r="C17" s="202"/>
      <c r="D17" s="10"/>
      <c r="E17" s="228"/>
      <c r="F17" s="229"/>
      <c r="G17" s="228"/>
      <c r="H17" s="229"/>
      <c r="I17" s="228"/>
      <c r="J17" s="229"/>
      <c r="K17" s="230"/>
      <c r="L17" s="231"/>
      <c r="M17" s="230"/>
      <c r="N17" s="231"/>
      <c r="O17" s="225"/>
      <c r="P17" s="226"/>
      <c r="Q17" s="225"/>
      <c r="R17" s="226"/>
      <c r="S17" s="182">
        <f>E17+G17+I17+K17+M17+O17+Q17</f>
        <v>0</v>
      </c>
      <c r="T17" s="182">
        <f>SUM(S17-U17-V17)</f>
        <v>0</v>
      </c>
      <c r="U17" s="14"/>
      <c r="V17" s="14"/>
    </row>
    <row r="18" spans="1:22" x14ac:dyDescent="0.3">
      <c r="A18" s="194"/>
      <c r="B18" s="25"/>
      <c r="C18" s="181"/>
      <c r="D18" s="22"/>
      <c r="E18" s="228"/>
      <c r="F18" s="229"/>
      <c r="G18" s="228"/>
      <c r="H18" s="229"/>
      <c r="I18" s="228"/>
      <c r="J18" s="229"/>
      <c r="K18" s="230"/>
      <c r="L18" s="231"/>
      <c r="M18" s="230"/>
      <c r="N18" s="231"/>
      <c r="O18" s="225"/>
      <c r="P18" s="226"/>
      <c r="Q18" s="225"/>
      <c r="R18" s="226"/>
      <c r="S18" s="182">
        <f t="shared" si="1"/>
        <v>0</v>
      </c>
      <c r="T18" s="182">
        <f t="shared" si="0"/>
        <v>0</v>
      </c>
      <c r="U18" s="14"/>
      <c r="V18" s="14"/>
    </row>
    <row r="19" spans="1:22" x14ac:dyDescent="0.3">
      <c r="A19" s="181"/>
      <c r="B19" s="181"/>
      <c r="C19" s="181"/>
      <c r="D19" s="10"/>
      <c r="E19" s="228"/>
      <c r="F19" s="229"/>
      <c r="G19" s="228"/>
      <c r="H19" s="229"/>
      <c r="I19" s="228"/>
      <c r="J19" s="229"/>
      <c r="K19" s="230"/>
      <c r="L19" s="231"/>
      <c r="M19" s="230"/>
      <c r="N19" s="231"/>
      <c r="O19" s="225"/>
      <c r="P19" s="226"/>
      <c r="Q19" s="225"/>
      <c r="R19" s="226"/>
      <c r="S19" s="182">
        <f t="shared" si="1"/>
        <v>0</v>
      </c>
      <c r="T19" s="18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28">
        <v>8</v>
      </c>
      <c r="F20" s="229"/>
      <c r="G20" s="228">
        <v>8</v>
      </c>
      <c r="H20" s="229"/>
      <c r="I20" s="228"/>
      <c r="J20" s="229"/>
      <c r="K20" s="230"/>
      <c r="L20" s="231"/>
      <c r="M20" s="230"/>
      <c r="N20" s="231"/>
      <c r="O20" s="225"/>
      <c r="P20" s="226"/>
      <c r="Q20" s="225"/>
      <c r="R20" s="226"/>
      <c r="S20" s="182">
        <f t="shared" si="1"/>
        <v>16</v>
      </c>
      <c r="T20" s="182"/>
      <c r="U20" s="15"/>
      <c r="V20" s="14"/>
    </row>
    <row r="21" spans="1:22" x14ac:dyDescent="0.3">
      <c r="A21" s="55" t="s">
        <v>36</v>
      </c>
      <c r="B21" s="55"/>
      <c r="C21" s="10"/>
      <c r="D21" s="10"/>
      <c r="E21" s="230"/>
      <c r="F21" s="231"/>
      <c r="G21" s="230"/>
      <c r="H21" s="231"/>
      <c r="I21" s="228">
        <v>8</v>
      </c>
      <c r="J21" s="229"/>
      <c r="K21" s="230"/>
      <c r="L21" s="231"/>
      <c r="M21" s="230"/>
      <c r="N21" s="231"/>
      <c r="O21" s="225"/>
      <c r="P21" s="226"/>
      <c r="Q21" s="225"/>
      <c r="R21" s="226"/>
      <c r="S21" s="182">
        <f t="shared" si="1"/>
        <v>8</v>
      </c>
      <c r="T21" s="182"/>
      <c r="U21" s="15"/>
      <c r="V21" s="14"/>
    </row>
    <row r="22" spans="1:22" x14ac:dyDescent="0.3">
      <c r="A22" s="15" t="s">
        <v>6</v>
      </c>
      <c r="B22" s="15"/>
      <c r="C22" s="15"/>
      <c r="D22" s="15"/>
      <c r="E22" s="232">
        <f>SUM(E4:E21)</f>
        <v>8</v>
      </c>
      <c r="F22" s="233"/>
      <c r="G22" s="232">
        <f>SUM(G4:G21)</f>
        <v>8</v>
      </c>
      <c r="H22" s="233"/>
      <c r="I22" s="232">
        <f>SUM(I4:I21)</f>
        <v>8</v>
      </c>
      <c r="J22" s="233"/>
      <c r="K22" s="232">
        <f>SUM(K4:K21)</f>
        <v>8</v>
      </c>
      <c r="L22" s="233"/>
      <c r="M22" s="232">
        <f>SUM(M4:M21)</f>
        <v>8</v>
      </c>
      <c r="N22" s="233"/>
      <c r="O22" s="232">
        <f>SUM(O4:O21)</f>
        <v>0</v>
      </c>
      <c r="P22" s="233"/>
      <c r="Q22" s="232">
        <f>SUM(Q4:Q21)</f>
        <v>0</v>
      </c>
      <c r="R22" s="233"/>
      <c r="S22" s="182">
        <f t="shared" si="1"/>
        <v>40</v>
      </c>
      <c r="T22" s="182"/>
      <c r="U22" s="15"/>
      <c r="V22" s="14"/>
    </row>
    <row r="23" spans="1:22" x14ac:dyDescent="0.3">
      <c r="A23" s="15" t="s">
        <v>2</v>
      </c>
      <c r="B23" s="15"/>
      <c r="C23" s="15"/>
      <c r="D23" s="15"/>
      <c r="E23" s="182"/>
      <c r="F23" s="183">
        <v>8</v>
      </c>
      <c r="G23" s="182"/>
      <c r="H23" s="183">
        <v>8</v>
      </c>
      <c r="I23" s="182"/>
      <c r="J23" s="183">
        <v>8</v>
      </c>
      <c r="K23" s="182"/>
      <c r="L23" s="183">
        <v>8</v>
      </c>
      <c r="M23" s="182"/>
      <c r="N23" s="183">
        <v>8</v>
      </c>
      <c r="O23" s="182"/>
      <c r="P23" s="183"/>
      <c r="Q23" s="182"/>
      <c r="R23" s="183"/>
      <c r="S23" s="182">
        <f>SUM(E23:R23)</f>
        <v>40</v>
      </c>
      <c r="T23" s="182">
        <f>SUM(T4:T22)</f>
        <v>16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16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16</v>
      </c>
      <c r="I30" s="17"/>
    </row>
    <row r="31" spans="1:22" x14ac:dyDescent="0.3">
      <c r="A31" s="3" t="s">
        <v>4</v>
      </c>
      <c r="C31" s="17">
        <f>S21</f>
        <v>8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A16" sqref="A16:XFD16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88</v>
      </c>
      <c r="B2" s="203"/>
      <c r="C2" s="203"/>
      <c r="D2" s="32"/>
      <c r="E2" s="248" t="s">
        <v>13</v>
      </c>
      <c r="F2" s="248"/>
      <c r="G2" s="248" t="s">
        <v>14</v>
      </c>
      <c r="H2" s="248"/>
      <c r="I2" s="248" t="s">
        <v>15</v>
      </c>
      <c r="J2" s="248"/>
      <c r="K2" s="248" t="s">
        <v>16</v>
      </c>
      <c r="L2" s="248"/>
      <c r="M2" s="248" t="s">
        <v>17</v>
      </c>
      <c r="N2" s="248"/>
      <c r="O2" s="248" t="s">
        <v>18</v>
      </c>
      <c r="P2" s="248"/>
      <c r="Q2" s="248" t="s">
        <v>19</v>
      </c>
      <c r="R2" s="248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91"/>
      <c r="F3" s="192"/>
      <c r="G3" s="191"/>
      <c r="H3" s="192"/>
      <c r="I3" s="191"/>
      <c r="J3" s="192"/>
      <c r="K3" s="116">
        <v>8</v>
      </c>
      <c r="L3" s="148">
        <v>16.3</v>
      </c>
      <c r="M3" s="116">
        <v>8</v>
      </c>
      <c r="N3" s="148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194">
        <v>6768</v>
      </c>
      <c r="B4" s="261" t="s">
        <v>97</v>
      </c>
      <c r="C4" s="194">
        <v>55</v>
      </c>
      <c r="D4" s="22" t="s">
        <v>75</v>
      </c>
      <c r="E4" s="239"/>
      <c r="F4" s="240"/>
      <c r="G4" s="239"/>
      <c r="H4" s="240"/>
      <c r="I4" s="239"/>
      <c r="J4" s="240"/>
      <c r="K4" s="241">
        <v>8</v>
      </c>
      <c r="L4" s="242"/>
      <c r="M4" s="241">
        <v>8</v>
      </c>
      <c r="N4" s="242"/>
      <c r="O4" s="243"/>
      <c r="P4" s="243"/>
      <c r="Q4" s="237"/>
      <c r="R4" s="238"/>
      <c r="S4" s="38">
        <f>E4+G4+I4+K4+M4+O4+Q4</f>
        <v>16</v>
      </c>
      <c r="T4" s="38">
        <f>SUM(S4-U4-V4)</f>
        <v>16</v>
      </c>
      <c r="U4" s="40"/>
      <c r="V4" s="40"/>
    </row>
    <row r="5" spans="1:22" x14ac:dyDescent="0.3">
      <c r="A5" s="194"/>
      <c r="B5" s="25"/>
      <c r="C5" s="194"/>
      <c r="D5" s="22"/>
      <c r="E5" s="209"/>
      <c r="F5" s="210"/>
      <c r="G5" s="209"/>
      <c r="H5" s="210"/>
      <c r="I5" s="209"/>
      <c r="J5" s="210"/>
      <c r="K5" s="211"/>
      <c r="L5" s="212"/>
      <c r="M5" s="211"/>
      <c r="N5" s="212"/>
      <c r="O5" s="243"/>
      <c r="P5" s="243"/>
      <c r="Q5" s="237"/>
      <c r="R5" s="238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3">
      <c r="A6" s="194"/>
      <c r="B6" s="194"/>
      <c r="C6" s="194"/>
      <c r="D6" s="22"/>
      <c r="E6" s="209"/>
      <c r="F6" s="210"/>
      <c r="G6" s="209"/>
      <c r="H6" s="210"/>
      <c r="I6" s="209"/>
      <c r="J6" s="210"/>
      <c r="K6" s="211"/>
      <c r="L6" s="212"/>
      <c r="M6" s="211"/>
      <c r="N6" s="212"/>
      <c r="O6" s="243"/>
      <c r="P6" s="243"/>
      <c r="Q6" s="237"/>
      <c r="R6" s="238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187"/>
      <c r="B7" s="187"/>
      <c r="C7" s="187"/>
      <c r="D7" s="22"/>
      <c r="E7" s="239"/>
      <c r="F7" s="240"/>
      <c r="G7" s="239"/>
      <c r="H7" s="240"/>
      <c r="I7" s="239"/>
      <c r="J7" s="240"/>
      <c r="K7" s="241"/>
      <c r="L7" s="242"/>
      <c r="M7" s="241"/>
      <c r="N7" s="242"/>
      <c r="O7" s="243"/>
      <c r="P7" s="243"/>
      <c r="Q7" s="237"/>
      <c r="R7" s="238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189"/>
      <c r="B8" s="189"/>
      <c r="C8" s="189"/>
      <c r="D8" s="22"/>
      <c r="E8" s="239"/>
      <c r="F8" s="240"/>
      <c r="G8" s="239"/>
      <c r="H8" s="240"/>
      <c r="I8" s="239"/>
      <c r="J8" s="240"/>
      <c r="K8" s="241"/>
      <c r="L8" s="242"/>
      <c r="M8" s="241"/>
      <c r="N8" s="242"/>
      <c r="O8" s="243"/>
      <c r="P8" s="243"/>
      <c r="Q8" s="237"/>
      <c r="R8" s="238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65"/>
      <c r="B9" s="165"/>
      <c r="C9" s="165"/>
      <c r="D9" s="22"/>
      <c r="E9" s="239"/>
      <c r="F9" s="240"/>
      <c r="G9" s="239"/>
      <c r="H9" s="240"/>
      <c r="I9" s="239"/>
      <c r="J9" s="240"/>
      <c r="K9" s="241"/>
      <c r="L9" s="242"/>
      <c r="M9" s="241"/>
      <c r="N9" s="242"/>
      <c r="O9" s="243"/>
      <c r="P9" s="243"/>
      <c r="Q9" s="237"/>
      <c r="R9" s="238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43"/>
      <c r="B10" s="143"/>
      <c r="C10" s="143"/>
      <c r="D10" s="22"/>
      <c r="E10" s="239"/>
      <c r="F10" s="240"/>
      <c r="G10" s="239"/>
      <c r="H10" s="240"/>
      <c r="I10" s="239"/>
      <c r="J10" s="240"/>
      <c r="K10" s="241"/>
      <c r="L10" s="242"/>
      <c r="M10" s="241"/>
      <c r="N10" s="242"/>
      <c r="O10" s="237"/>
      <c r="P10" s="238"/>
      <c r="Q10" s="237"/>
      <c r="R10" s="238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43"/>
      <c r="B11" s="143"/>
      <c r="C11" s="143"/>
      <c r="D11" s="22"/>
      <c r="E11" s="239"/>
      <c r="F11" s="240"/>
      <c r="G11" s="239"/>
      <c r="H11" s="240"/>
      <c r="I11" s="239"/>
      <c r="J11" s="240"/>
      <c r="K11" s="241"/>
      <c r="L11" s="242"/>
      <c r="M11" s="241"/>
      <c r="N11" s="242"/>
      <c r="O11" s="237"/>
      <c r="P11" s="238"/>
      <c r="Q11" s="237"/>
      <c r="R11" s="238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43"/>
      <c r="B12" s="143"/>
      <c r="C12" s="143"/>
      <c r="D12" s="22"/>
      <c r="E12" s="209"/>
      <c r="F12" s="210"/>
      <c r="G12" s="209"/>
      <c r="H12" s="210"/>
      <c r="I12" s="209"/>
      <c r="J12" s="210"/>
      <c r="K12" s="211"/>
      <c r="L12" s="212"/>
      <c r="M12" s="211"/>
      <c r="N12" s="212"/>
      <c r="O12" s="237"/>
      <c r="P12" s="238"/>
      <c r="Q12" s="237"/>
      <c r="R12" s="238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09"/>
      <c r="F13" s="210"/>
      <c r="G13" s="209"/>
      <c r="H13" s="210"/>
      <c r="I13" s="209"/>
      <c r="J13" s="210"/>
      <c r="K13" s="211"/>
      <c r="L13" s="212"/>
      <c r="M13" s="211"/>
      <c r="N13" s="212"/>
      <c r="O13" s="237"/>
      <c r="P13" s="238"/>
      <c r="Q13" s="237"/>
      <c r="R13" s="238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09"/>
      <c r="F14" s="210"/>
      <c r="G14" s="209"/>
      <c r="H14" s="210"/>
      <c r="I14" s="209"/>
      <c r="J14" s="210"/>
      <c r="K14" s="211"/>
      <c r="L14" s="212"/>
      <c r="M14" s="211"/>
      <c r="N14" s="212"/>
      <c r="O14" s="237"/>
      <c r="P14" s="238"/>
      <c r="Q14" s="237"/>
      <c r="R14" s="238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2"/>
      <c r="B15" s="112"/>
      <c r="C15" s="112"/>
      <c r="D15" s="22"/>
      <c r="E15" s="209"/>
      <c r="F15" s="210"/>
      <c r="G15" s="209"/>
      <c r="H15" s="210"/>
      <c r="I15" s="209"/>
      <c r="J15" s="210"/>
      <c r="K15" s="211"/>
      <c r="L15" s="212"/>
      <c r="M15" s="211"/>
      <c r="N15" s="212"/>
      <c r="O15" s="237"/>
      <c r="P15" s="238"/>
      <c r="Q15" s="237"/>
      <c r="R15" s="238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209"/>
      <c r="F16" s="210"/>
      <c r="G16" s="209"/>
      <c r="H16" s="210"/>
      <c r="I16" s="209"/>
      <c r="J16" s="210"/>
      <c r="K16" s="211"/>
      <c r="L16" s="212"/>
      <c r="M16" s="211"/>
      <c r="N16" s="212"/>
      <c r="O16" s="237"/>
      <c r="P16" s="238"/>
      <c r="Q16" s="237"/>
      <c r="R16" s="238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120"/>
      <c r="B17" s="25"/>
      <c r="C17" s="120"/>
      <c r="D17" s="22"/>
      <c r="E17" s="209"/>
      <c r="F17" s="210"/>
      <c r="G17" s="209"/>
      <c r="H17" s="210"/>
      <c r="I17" s="209"/>
      <c r="J17" s="210"/>
      <c r="K17" s="211"/>
      <c r="L17" s="212"/>
      <c r="M17" s="211"/>
      <c r="N17" s="212"/>
      <c r="O17" s="237"/>
      <c r="P17" s="238"/>
      <c r="Q17" s="237"/>
      <c r="R17" s="238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202"/>
      <c r="B18" s="25"/>
      <c r="C18" s="202"/>
      <c r="D18" s="10"/>
      <c r="E18" s="239"/>
      <c r="F18" s="240"/>
      <c r="G18" s="239"/>
      <c r="H18" s="240"/>
      <c r="I18" s="239"/>
      <c r="J18" s="240"/>
      <c r="K18" s="241"/>
      <c r="L18" s="242"/>
      <c r="M18" s="241"/>
      <c r="N18" s="242"/>
      <c r="O18" s="243"/>
      <c r="P18" s="243"/>
      <c r="Q18" s="237"/>
      <c r="R18" s="238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187"/>
      <c r="B19" s="187"/>
      <c r="C19" s="187"/>
      <c r="D19" s="10"/>
      <c r="E19" s="239"/>
      <c r="F19" s="240"/>
      <c r="G19" s="239"/>
      <c r="H19" s="240"/>
      <c r="I19" s="239"/>
      <c r="J19" s="240"/>
      <c r="K19" s="241"/>
      <c r="L19" s="242"/>
      <c r="M19" s="241"/>
      <c r="N19" s="242"/>
      <c r="O19" s="243"/>
      <c r="P19" s="243"/>
      <c r="Q19" s="237"/>
      <c r="R19" s="238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39"/>
      <c r="F20" s="240"/>
      <c r="G20" s="239"/>
      <c r="H20" s="240"/>
      <c r="I20" s="239"/>
      <c r="J20" s="240"/>
      <c r="K20" s="241"/>
      <c r="L20" s="242"/>
      <c r="M20" s="241"/>
      <c r="N20" s="242"/>
      <c r="O20" s="243"/>
      <c r="P20" s="243"/>
      <c r="Q20" s="237"/>
      <c r="R20" s="238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39">
        <v>8</v>
      </c>
      <c r="F21" s="240"/>
      <c r="G21" s="239">
        <v>8</v>
      </c>
      <c r="H21" s="240"/>
      <c r="I21" s="239"/>
      <c r="J21" s="240"/>
      <c r="K21" s="241"/>
      <c r="L21" s="242"/>
      <c r="M21" s="241"/>
      <c r="N21" s="242"/>
      <c r="O21" s="243"/>
      <c r="P21" s="243"/>
      <c r="Q21" s="237"/>
      <c r="R21" s="238"/>
      <c r="S21" s="38">
        <f t="shared" si="0"/>
        <v>16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46"/>
      <c r="F22" s="246"/>
      <c r="G22" s="246"/>
      <c r="H22" s="246"/>
      <c r="I22" s="247">
        <v>8</v>
      </c>
      <c r="J22" s="247"/>
      <c r="K22" s="246"/>
      <c r="L22" s="246"/>
      <c r="M22" s="241"/>
      <c r="N22" s="242"/>
      <c r="O22" s="243"/>
      <c r="P22" s="243"/>
      <c r="Q22" s="237"/>
      <c r="R22" s="238"/>
      <c r="S22" s="38">
        <f t="shared" si="0"/>
        <v>8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44">
        <f>SUM(E4:E22)</f>
        <v>8</v>
      </c>
      <c r="F23" s="245"/>
      <c r="G23" s="244">
        <f>SUM(G4:G22)</f>
        <v>8</v>
      </c>
      <c r="H23" s="245"/>
      <c r="I23" s="244">
        <f>SUM(I4:I22)</f>
        <v>8</v>
      </c>
      <c r="J23" s="245"/>
      <c r="K23" s="244">
        <f>SUM(K4:K22)</f>
        <v>8</v>
      </c>
      <c r="L23" s="245"/>
      <c r="M23" s="244">
        <f>SUM(M4:M22)</f>
        <v>8</v>
      </c>
      <c r="N23" s="245"/>
      <c r="O23" s="244">
        <f>SUM(O4:O22)</f>
        <v>0</v>
      </c>
      <c r="P23" s="245"/>
      <c r="Q23" s="244">
        <f>SUM(Q4:Q22)</f>
        <v>0</v>
      </c>
      <c r="R23" s="245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16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16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16</v>
      </c>
      <c r="I31" s="43"/>
    </row>
    <row r="32" spans="1:22" x14ac:dyDescent="0.3">
      <c r="A32" s="30" t="s">
        <v>4</v>
      </c>
      <c r="C32" s="43">
        <f>S22</f>
        <v>8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A16" sqref="A16:XFD16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88</v>
      </c>
      <c r="B2" s="203"/>
      <c r="C2" s="203"/>
      <c r="D2" s="6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88"/>
      <c r="F3" s="188"/>
      <c r="G3" s="188"/>
      <c r="H3" s="188"/>
      <c r="I3" s="188"/>
      <c r="J3" s="188"/>
      <c r="K3" s="115">
        <v>8</v>
      </c>
      <c r="L3" s="115">
        <v>16.3</v>
      </c>
      <c r="M3" s="115">
        <v>8</v>
      </c>
      <c r="N3" s="115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04">
        <v>6768</v>
      </c>
      <c r="B4" s="261" t="s">
        <v>97</v>
      </c>
      <c r="C4" s="204">
        <v>19</v>
      </c>
      <c r="D4" s="22" t="s">
        <v>77</v>
      </c>
      <c r="E4" s="228"/>
      <c r="F4" s="229"/>
      <c r="G4" s="228"/>
      <c r="H4" s="229"/>
      <c r="I4" s="228"/>
      <c r="J4" s="229"/>
      <c r="K4" s="230">
        <v>6</v>
      </c>
      <c r="L4" s="231"/>
      <c r="M4" s="230"/>
      <c r="N4" s="231"/>
      <c r="O4" s="225"/>
      <c r="P4" s="226"/>
      <c r="Q4" s="225"/>
      <c r="R4" s="226"/>
      <c r="S4" s="12">
        <f t="shared" ref="S4:S10" si="0">E4+G4+I4+K4+M4+O4+Q4</f>
        <v>6</v>
      </c>
      <c r="T4" s="12">
        <f t="shared" ref="T4:T19" si="1">SUM(S4-U4-V4)</f>
        <v>6</v>
      </c>
      <c r="U4" s="14"/>
      <c r="V4" s="14"/>
    </row>
    <row r="5" spans="1:22" x14ac:dyDescent="0.3">
      <c r="A5" s="204">
        <v>6768</v>
      </c>
      <c r="B5" s="261" t="s">
        <v>97</v>
      </c>
      <c r="C5" s="204">
        <v>20</v>
      </c>
      <c r="D5" s="22" t="s">
        <v>77</v>
      </c>
      <c r="E5" s="228"/>
      <c r="F5" s="229"/>
      <c r="G5" s="228"/>
      <c r="H5" s="229"/>
      <c r="I5" s="228"/>
      <c r="J5" s="229"/>
      <c r="K5" s="230">
        <v>2</v>
      </c>
      <c r="L5" s="231"/>
      <c r="M5" s="230">
        <v>2</v>
      </c>
      <c r="N5" s="231"/>
      <c r="O5" s="225"/>
      <c r="P5" s="226"/>
      <c r="Q5" s="225"/>
      <c r="R5" s="226"/>
      <c r="S5" s="12">
        <f t="shared" si="0"/>
        <v>4</v>
      </c>
      <c r="T5" s="12">
        <f t="shared" si="1"/>
        <v>4</v>
      </c>
      <c r="U5" s="14"/>
      <c r="V5" s="14"/>
    </row>
    <row r="6" spans="1:22" x14ac:dyDescent="0.3">
      <c r="A6" s="185">
        <v>6768</v>
      </c>
      <c r="B6" s="261" t="s">
        <v>97</v>
      </c>
      <c r="C6" s="185">
        <v>2</v>
      </c>
      <c r="D6" s="22" t="s">
        <v>93</v>
      </c>
      <c r="E6" s="228"/>
      <c r="F6" s="229"/>
      <c r="G6" s="228"/>
      <c r="H6" s="229"/>
      <c r="I6" s="228"/>
      <c r="J6" s="229"/>
      <c r="K6" s="230"/>
      <c r="L6" s="231"/>
      <c r="M6" s="230">
        <v>6</v>
      </c>
      <c r="N6" s="231"/>
      <c r="O6" s="225"/>
      <c r="P6" s="226"/>
      <c r="Q6" s="225"/>
      <c r="R6" s="226"/>
      <c r="S6" s="12">
        <f t="shared" si="0"/>
        <v>6</v>
      </c>
      <c r="T6" s="12">
        <f t="shared" si="1"/>
        <v>6</v>
      </c>
      <c r="U6" s="14"/>
      <c r="V6" s="14"/>
    </row>
    <row r="7" spans="1:22" x14ac:dyDescent="0.3">
      <c r="A7" s="185"/>
      <c r="B7" s="185"/>
      <c r="C7" s="185"/>
      <c r="D7" s="22"/>
      <c r="E7" s="228"/>
      <c r="F7" s="229"/>
      <c r="G7" s="228"/>
      <c r="H7" s="229"/>
      <c r="I7" s="228"/>
      <c r="J7" s="229"/>
      <c r="K7" s="230"/>
      <c r="L7" s="231"/>
      <c r="M7" s="230"/>
      <c r="N7" s="231"/>
      <c r="O7" s="225"/>
      <c r="P7" s="226"/>
      <c r="Q7" s="225"/>
      <c r="R7" s="226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68"/>
      <c r="B8" s="168"/>
      <c r="C8" s="168"/>
      <c r="D8" s="22"/>
      <c r="E8" s="228"/>
      <c r="F8" s="229"/>
      <c r="G8" s="228"/>
      <c r="H8" s="229"/>
      <c r="I8" s="228"/>
      <c r="J8" s="229"/>
      <c r="K8" s="230"/>
      <c r="L8" s="231"/>
      <c r="M8" s="230"/>
      <c r="N8" s="231"/>
      <c r="O8" s="225"/>
      <c r="P8" s="226"/>
      <c r="Q8" s="225"/>
      <c r="R8" s="226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68"/>
      <c r="B9" s="25"/>
      <c r="C9" s="168"/>
      <c r="D9" s="22"/>
      <c r="E9" s="228"/>
      <c r="F9" s="229"/>
      <c r="G9" s="228"/>
      <c r="H9" s="229"/>
      <c r="I9" s="228"/>
      <c r="J9" s="229"/>
      <c r="K9" s="230"/>
      <c r="L9" s="231"/>
      <c r="M9" s="230"/>
      <c r="N9" s="231"/>
      <c r="O9" s="225"/>
      <c r="P9" s="226"/>
      <c r="Q9" s="225"/>
      <c r="R9" s="22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69"/>
      <c r="B10" s="169"/>
      <c r="C10" s="169"/>
      <c r="D10" s="22"/>
      <c r="E10" s="228"/>
      <c r="F10" s="229"/>
      <c r="G10" s="228"/>
      <c r="H10" s="229"/>
      <c r="I10" s="228"/>
      <c r="J10" s="229"/>
      <c r="K10" s="230"/>
      <c r="L10" s="231"/>
      <c r="M10" s="230"/>
      <c r="N10" s="231"/>
      <c r="O10" s="225"/>
      <c r="P10" s="226"/>
      <c r="Q10" s="225"/>
      <c r="R10" s="22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71"/>
      <c r="B11" s="25"/>
      <c r="C11" s="171"/>
      <c r="D11" s="22"/>
      <c r="E11" s="228"/>
      <c r="F11" s="229"/>
      <c r="G11" s="228"/>
      <c r="H11" s="229"/>
      <c r="I11" s="228"/>
      <c r="J11" s="229"/>
      <c r="K11" s="230"/>
      <c r="L11" s="231"/>
      <c r="M11" s="230"/>
      <c r="N11" s="231"/>
      <c r="O11" s="225"/>
      <c r="P11" s="226"/>
      <c r="Q11" s="225"/>
      <c r="R11" s="226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D12" s="22"/>
      <c r="E12" s="228"/>
      <c r="F12" s="229"/>
      <c r="G12" s="228"/>
      <c r="H12" s="229"/>
      <c r="I12" s="228"/>
      <c r="J12" s="229"/>
      <c r="K12" s="230"/>
      <c r="L12" s="231"/>
      <c r="M12" s="230"/>
      <c r="N12" s="231"/>
      <c r="O12" s="225"/>
      <c r="P12" s="226"/>
      <c r="Q12" s="225"/>
      <c r="R12" s="226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28"/>
      <c r="F13" s="229"/>
      <c r="G13" s="228"/>
      <c r="H13" s="229"/>
      <c r="I13" s="228"/>
      <c r="J13" s="229"/>
      <c r="K13" s="230"/>
      <c r="L13" s="231"/>
      <c r="M13" s="230"/>
      <c r="N13" s="231"/>
      <c r="O13" s="225"/>
      <c r="P13" s="226"/>
      <c r="Q13" s="225"/>
      <c r="R13" s="226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13"/>
      <c r="B14" s="25"/>
      <c r="C14" s="113"/>
      <c r="D14" s="22"/>
      <c r="E14" s="228"/>
      <c r="F14" s="229"/>
      <c r="G14" s="228"/>
      <c r="H14" s="229"/>
      <c r="I14" s="228"/>
      <c r="J14" s="229"/>
      <c r="K14" s="230"/>
      <c r="L14" s="231"/>
      <c r="M14" s="230"/>
      <c r="N14" s="231"/>
      <c r="O14" s="225"/>
      <c r="P14" s="226"/>
      <c r="Q14" s="225"/>
      <c r="R14" s="226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21"/>
      <c r="B15" s="25"/>
      <c r="C15" s="121"/>
      <c r="D15" s="22"/>
      <c r="E15" s="228"/>
      <c r="F15" s="229"/>
      <c r="G15" s="228"/>
      <c r="H15" s="229"/>
      <c r="I15" s="228"/>
      <c r="J15" s="229"/>
      <c r="K15" s="230"/>
      <c r="L15" s="231"/>
      <c r="M15" s="230"/>
      <c r="N15" s="231"/>
      <c r="O15" s="225"/>
      <c r="P15" s="226"/>
      <c r="Q15" s="225"/>
      <c r="R15" s="226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73"/>
      <c r="B16" s="173"/>
      <c r="C16" s="173"/>
      <c r="D16" s="22"/>
      <c r="E16" s="228"/>
      <c r="F16" s="229"/>
      <c r="G16" s="228"/>
      <c r="H16" s="229"/>
      <c r="I16" s="228"/>
      <c r="J16" s="229"/>
      <c r="K16" s="230"/>
      <c r="L16" s="231"/>
      <c r="M16" s="230"/>
      <c r="N16" s="231"/>
      <c r="O16" s="225"/>
      <c r="P16" s="226"/>
      <c r="Q16" s="225"/>
      <c r="R16" s="226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75"/>
      <c r="B17" s="25"/>
      <c r="C17" s="175"/>
      <c r="D17" s="22"/>
      <c r="E17" s="209"/>
      <c r="F17" s="210"/>
      <c r="G17" s="209"/>
      <c r="H17" s="210"/>
      <c r="I17" s="209"/>
      <c r="J17" s="210"/>
      <c r="K17" s="211"/>
      <c r="L17" s="212"/>
      <c r="M17" s="211"/>
      <c r="N17" s="212"/>
      <c r="O17" s="225"/>
      <c r="P17" s="226"/>
      <c r="Q17" s="225"/>
      <c r="R17" s="226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195"/>
      <c r="B18" s="25"/>
      <c r="C18" s="195"/>
      <c r="D18" s="22"/>
      <c r="E18" s="228"/>
      <c r="F18" s="229"/>
      <c r="G18" s="228"/>
      <c r="H18" s="229"/>
      <c r="I18" s="228"/>
      <c r="J18" s="229"/>
      <c r="K18" s="230"/>
      <c r="L18" s="231"/>
      <c r="M18" s="230"/>
      <c r="N18" s="231"/>
      <c r="O18" s="225"/>
      <c r="P18" s="226"/>
      <c r="Q18" s="225"/>
      <c r="R18" s="226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3">
      <c r="A19" s="110"/>
      <c r="B19" s="61"/>
      <c r="C19" s="110"/>
      <c r="D19" s="10"/>
      <c r="E19" s="249"/>
      <c r="F19" s="229"/>
      <c r="G19" s="249"/>
      <c r="H19" s="229"/>
      <c r="I19" s="249"/>
      <c r="J19" s="229"/>
      <c r="K19" s="250"/>
      <c r="L19" s="231"/>
      <c r="M19" s="250"/>
      <c r="N19" s="231"/>
      <c r="O19" s="225"/>
      <c r="P19" s="226"/>
      <c r="Q19" s="225"/>
      <c r="R19" s="226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8">
        <v>8</v>
      </c>
      <c r="F20" s="229"/>
      <c r="G20" s="228">
        <v>8</v>
      </c>
      <c r="H20" s="229"/>
      <c r="I20" s="228"/>
      <c r="J20" s="229"/>
      <c r="K20" s="230"/>
      <c r="L20" s="231"/>
      <c r="M20" s="230"/>
      <c r="N20" s="231"/>
      <c r="O20" s="225"/>
      <c r="P20" s="226"/>
      <c r="Q20" s="225"/>
      <c r="R20" s="226"/>
      <c r="S20" s="12">
        <f t="shared" si="2"/>
        <v>16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30"/>
      <c r="F21" s="231"/>
      <c r="G21" s="230"/>
      <c r="H21" s="231"/>
      <c r="I21" s="228">
        <v>8</v>
      </c>
      <c r="J21" s="229"/>
      <c r="K21" s="230"/>
      <c r="L21" s="231"/>
      <c r="M21" s="230"/>
      <c r="N21" s="231"/>
      <c r="O21" s="225"/>
      <c r="P21" s="226"/>
      <c r="Q21" s="225"/>
      <c r="R21" s="226"/>
      <c r="S21" s="12">
        <f t="shared" si="2"/>
        <v>8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32">
        <f>SUM(E4:E21)</f>
        <v>8</v>
      </c>
      <c r="F22" s="233"/>
      <c r="G22" s="232">
        <f>SUM(G4:G21)</f>
        <v>8</v>
      </c>
      <c r="H22" s="233"/>
      <c r="I22" s="232">
        <f>SUM(I4:I21)</f>
        <v>8</v>
      </c>
      <c r="J22" s="233"/>
      <c r="K22" s="232">
        <f>SUM(K4:K21)</f>
        <v>8</v>
      </c>
      <c r="L22" s="233"/>
      <c r="M22" s="232">
        <f>SUM(M4:M21)</f>
        <v>8</v>
      </c>
      <c r="N22" s="233"/>
      <c r="O22" s="232">
        <f>SUM(O4:O21)</f>
        <v>0</v>
      </c>
      <c r="P22" s="233"/>
      <c r="Q22" s="232">
        <f>SUM(Q4:Q21)</f>
        <v>0</v>
      </c>
      <c r="R22" s="233"/>
      <c r="S22" s="12">
        <f t="shared" ref="S22" si="3">E22+G22+I22+K22+M22+O22+Q22</f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45"/>
      <c r="J23" s="146">
        <v>8</v>
      </c>
      <c r="K23" s="132"/>
      <c r="L23" s="133">
        <v>8</v>
      </c>
      <c r="M23" s="130"/>
      <c r="N23" s="131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16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16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16</v>
      </c>
      <c r="I30" s="17"/>
    </row>
    <row r="31" spans="1:22" x14ac:dyDescent="0.3">
      <c r="A31" s="3" t="s">
        <v>4</v>
      </c>
      <c r="C31" s="17">
        <f>S21</f>
        <v>8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7" zoomScaleNormal="87" zoomScaleSheetLayoutView="91" workbookViewId="0">
      <selection activeCell="A16" sqref="A16:XFD16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67</v>
      </c>
      <c r="B1" s="2"/>
      <c r="C1" s="2"/>
    </row>
    <row r="2" spans="1:22" s="9" customFormat="1" x14ac:dyDescent="0.3">
      <c r="A2" s="5" t="s">
        <v>88</v>
      </c>
      <c r="B2" s="203"/>
      <c r="C2" s="203"/>
      <c r="D2" s="124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88"/>
      <c r="F3" s="188"/>
      <c r="G3" s="188"/>
      <c r="H3" s="188"/>
      <c r="I3" s="188"/>
      <c r="J3" s="188"/>
      <c r="K3" s="115">
        <v>8</v>
      </c>
      <c r="L3" s="115">
        <v>16.3</v>
      </c>
      <c r="M3" s="115">
        <v>8.15</v>
      </c>
      <c r="N3" s="115">
        <v>16.3</v>
      </c>
      <c r="O3" s="127"/>
      <c r="P3" s="127"/>
      <c r="Q3" s="127"/>
      <c r="R3" s="127"/>
      <c r="S3" s="125"/>
      <c r="T3" s="125"/>
      <c r="U3" s="13"/>
      <c r="V3" s="13"/>
    </row>
    <row r="4" spans="1:22" x14ac:dyDescent="0.3">
      <c r="A4" s="194">
        <v>3600</v>
      </c>
      <c r="B4" s="261" t="s">
        <v>98</v>
      </c>
      <c r="C4" s="190">
        <v>24</v>
      </c>
      <c r="D4" s="22" t="s">
        <v>81</v>
      </c>
      <c r="E4" s="228"/>
      <c r="F4" s="229"/>
      <c r="G4" s="228"/>
      <c r="H4" s="229"/>
      <c r="I4" s="215"/>
      <c r="J4" s="215"/>
      <c r="K4" s="217">
        <v>7.5</v>
      </c>
      <c r="L4" s="217"/>
      <c r="M4" s="217">
        <v>2.5</v>
      </c>
      <c r="N4" s="217"/>
      <c r="O4" s="225"/>
      <c r="P4" s="226"/>
      <c r="Q4" s="225"/>
      <c r="R4" s="226"/>
      <c r="S4" s="125">
        <f t="shared" ref="S4:S22" si="0">E4+G4+I4+K4+M4+O4+Q4</f>
        <v>10</v>
      </c>
      <c r="T4" s="125">
        <f t="shared" ref="T4:T19" si="1">SUM(S4-U4-V4)</f>
        <v>10</v>
      </c>
      <c r="U4" s="14"/>
      <c r="V4" s="14"/>
    </row>
    <row r="5" spans="1:22" x14ac:dyDescent="0.3">
      <c r="A5" s="200">
        <v>3600</v>
      </c>
      <c r="B5" s="261" t="s">
        <v>98</v>
      </c>
      <c r="C5" s="200">
        <v>61</v>
      </c>
      <c r="D5" s="22" t="s">
        <v>94</v>
      </c>
      <c r="E5" s="215"/>
      <c r="F5" s="215"/>
      <c r="G5" s="215"/>
      <c r="H5" s="215"/>
      <c r="I5" s="215"/>
      <c r="J5" s="215"/>
      <c r="K5" s="217"/>
      <c r="L5" s="217"/>
      <c r="M5" s="217">
        <v>1.5</v>
      </c>
      <c r="N5" s="217"/>
      <c r="O5" s="225"/>
      <c r="P5" s="226"/>
      <c r="Q5" s="225"/>
      <c r="R5" s="226"/>
      <c r="S5" s="125">
        <f t="shared" si="0"/>
        <v>1.5</v>
      </c>
      <c r="T5" s="125">
        <f t="shared" si="1"/>
        <v>1.5</v>
      </c>
      <c r="U5" s="14"/>
      <c r="V5" s="14"/>
    </row>
    <row r="6" spans="1:22" x14ac:dyDescent="0.3">
      <c r="A6" s="206">
        <v>3600</v>
      </c>
      <c r="B6" s="261" t="s">
        <v>98</v>
      </c>
      <c r="C6" s="175">
        <v>52</v>
      </c>
      <c r="D6" s="22" t="s">
        <v>95</v>
      </c>
      <c r="E6" s="249"/>
      <c r="F6" s="229"/>
      <c r="G6" s="249"/>
      <c r="H6" s="229"/>
      <c r="I6" s="249"/>
      <c r="J6" s="229"/>
      <c r="K6" s="250"/>
      <c r="L6" s="231"/>
      <c r="M6" s="250">
        <v>3.25</v>
      </c>
      <c r="N6" s="231"/>
      <c r="O6" s="225"/>
      <c r="P6" s="226"/>
      <c r="Q6" s="225"/>
      <c r="R6" s="226"/>
      <c r="S6" s="125">
        <f t="shared" si="0"/>
        <v>3.25</v>
      </c>
      <c r="T6" s="125">
        <f t="shared" si="1"/>
        <v>3.25</v>
      </c>
      <c r="U6" s="14"/>
      <c r="V6" s="14"/>
    </row>
    <row r="7" spans="1:22" x14ac:dyDescent="0.3">
      <c r="A7" s="195"/>
      <c r="B7" s="195"/>
      <c r="C7" s="195"/>
      <c r="D7" s="22"/>
      <c r="E7" s="249"/>
      <c r="F7" s="229"/>
      <c r="G7" s="249"/>
      <c r="H7" s="229"/>
      <c r="I7" s="249"/>
      <c r="J7" s="229"/>
      <c r="K7" s="250"/>
      <c r="L7" s="231"/>
      <c r="M7" s="230"/>
      <c r="N7" s="231"/>
      <c r="O7" s="225"/>
      <c r="P7" s="226"/>
      <c r="Q7" s="225"/>
      <c r="R7" s="226"/>
      <c r="S7" s="125">
        <f t="shared" si="0"/>
        <v>0</v>
      </c>
      <c r="T7" s="125">
        <f t="shared" si="1"/>
        <v>0</v>
      </c>
      <c r="U7" s="14"/>
      <c r="V7" s="14"/>
    </row>
    <row r="8" spans="1:22" x14ac:dyDescent="0.3">
      <c r="A8" s="195"/>
      <c r="B8" s="195"/>
      <c r="C8" s="195"/>
      <c r="D8" s="22"/>
      <c r="E8" s="249"/>
      <c r="F8" s="229"/>
      <c r="G8" s="249"/>
      <c r="H8" s="229"/>
      <c r="I8" s="249"/>
      <c r="J8" s="229"/>
      <c r="K8" s="250"/>
      <c r="L8" s="231"/>
      <c r="M8" s="230"/>
      <c r="N8" s="231"/>
      <c r="O8" s="225"/>
      <c r="P8" s="226"/>
      <c r="Q8" s="225"/>
      <c r="R8" s="226"/>
      <c r="S8" s="125">
        <f t="shared" si="0"/>
        <v>0</v>
      </c>
      <c r="T8" s="125">
        <f t="shared" si="1"/>
        <v>0</v>
      </c>
      <c r="U8" s="14"/>
      <c r="V8" s="14"/>
    </row>
    <row r="9" spans="1:22" x14ac:dyDescent="0.3">
      <c r="A9" s="195"/>
      <c r="B9" s="195"/>
      <c r="C9" s="195"/>
      <c r="D9" s="22"/>
      <c r="E9" s="228"/>
      <c r="F9" s="229"/>
      <c r="G9" s="228"/>
      <c r="H9" s="229"/>
      <c r="I9" s="228"/>
      <c r="J9" s="229"/>
      <c r="K9" s="230"/>
      <c r="L9" s="231"/>
      <c r="M9" s="230"/>
      <c r="N9" s="231"/>
      <c r="O9" s="225"/>
      <c r="P9" s="226"/>
      <c r="Q9" s="225"/>
      <c r="R9" s="226"/>
      <c r="S9" s="125">
        <f t="shared" si="0"/>
        <v>0</v>
      </c>
      <c r="T9" s="125">
        <f t="shared" si="1"/>
        <v>0</v>
      </c>
      <c r="U9" s="14"/>
      <c r="V9" s="14"/>
    </row>
    <row r="10" spans="1:22" x14ac:dyDescent="0.3">
      <c r="A10" s="185"/>
      <c r="B10" s="25"/>
      <c r="C10" s="185"/>
      <c r="D10" s="22"/>
      <c r="E10" s="228"/>
      <c r="F10" s="229"/>
      <c r="G10" s="228"/>
      <c r="H10" s="229"/>
      <c r="I10" s="228"/>
      <c r="J10" s="229"/>
      <c r="K10" s="230"/>
      <c r="L10" s="231"/>
      <c r="M10" s="230"/>
      <c r="N10" s="231"/>
      <c r="O10" s="225"/>
      <c r="P10" s="226"/>
      <c r="Q10" s="225"/>
      <c r="R10" s="226"/>
      <c r="S10" s="125">
        <f t="shared" si="0"/>
        <v>0</v>
      </c>
      <c r="T10" s="125">
        <f t="shared" si="1"/>
        <v>0</v>
      </c>
      <c r="U10" s="14"/>
      <c r="V10" s="14"/>
    </row>
    <row r="11" spans="1:22" ht="15" customHeight="1" x14ac:dyDescent="0.3">
      <c r="A11" s="124"/>
      <c r="B11" s="124"/>
      <c r="C11" s="124"/>
      <c r="D11" s="22"/>
      <c r="E11" s="249"/>
      <c r="F11" s="229"/>
      <c r="G11" s="249"/>
      <c r="H11" s="229"/>
      <c r="I11" s="249"/>
      <c r="J11" s="229"/>
      <c r="K11" s="250"/>
      <c r="L11" s="231"/>
      <c r="M11" s="250"/>
      <c r="N11" s="231"/>
      <c r="O11" s="225"/>
      <c r="P11" s="226"/>
      <c r="Q11" s="225"/>
      <c r="R11" s="226"/>
      <c r="S11" s="125">
        <f t="shared" si="0"/>
        <v>0</v>
      </c>
      <c r="T11" s="125">
        <f t="shared" si="1"/>
        <v>0</v>
      </c>
      <c r="U11" s="14"/>
      <c r="V11" s="14"/>
    </row>
    <row r="12" spans="1:22" x14ac:dyDescent="0.3">
      <c r="A12" s="169"/>
      <c r="B12" s="25"/>
      <c r="C12" s="169"/>
      <c r="D12" s="22"/>
      <c r="E12" s="249"/>
      <c r="F12" s="229"/>
      <c r="G12" s="249"/>
      <c r="H12" s="229"/>
      <c r="I12" s="249"/>
      <c r="J12" s="229"/>
      <c r="K12" s="250"/>
      <c r="L12" s="231"/>
      <c r="M12" s="250"/>
      <c r="N12" s="231"/>
      <c r="O12" s="225"/>
      <c r="P12" s="226"/>
      <c r="Q12" s="225"/>
      <c r="R12" s="226"/>
      <c r="S12" s="125">
        <f t="shared" si="0"/>
        <v>0</v>
      </c>
      <c r="T12" s="125">
        <f t="shared" si="1"/>
        <v>0</v>
      </c>
      <c r="U12" s="14"/>
      <c r="V12" s="14"/>
    </row>
    <row r="13" spans="1:22" x14ac:dyDescent="0.3">
      <c r="A13" s="124"/>
      <c r="B13" s="124"/>
      <c r="C13" s="124"/>
      <c r="D13" s="22"/>
      <c r="E13" s="249"/>
      <c r="F13" s="229"/>
      <c r="G13" s="249"/>
      <c r="H13" s="229"/>
      <c r="I13" s="249"/>
      <c r="J13" s="229"/>
      <c r="K13" s="250"/>
      <c r="L13" s="231"/>
      <c r="M13" s="250"/>
      <c r="N13" s="231"/>
      <c r="O13" s="225"/>
      <c r="P13" s="226"/>
      <c r="Q13" s="225"/>
      <c r="R13" s="226"/>
      <c r="S13" s="125">
        <f t="shared" si="0"/>
        <v>0</v>
      </c>
      <c r="T13" s="125">
        <f t="shared" si="1"/>
        <v>0</v>
      </c>
      <c r="U13" s="14"/>
      <c r="V13" s="14"/>
    </row>
    <row r="14" spans="1:22" x14ac:dyDescent="0.3">
      <c r="A14" s="124"/>
      <c r="B14" s="25"/>
      <c r="C14" s="124"/>
      <c r="D14" s="22"/>
      <c r="E14" s="249"/>
      <c r="F14" s="229"/>
      <c r="G14" s="249"/>
      <c r="H14" s="229"/>
      <c r="I14" s="249"/>
      <c r="J14" s="229"/>
      <c r="K14" s="250"/>
      <c r="L14" s="231"/>
      <c r="M14" s="250"/>
      <c r="N14" s="231"/>
      <c r="O14" s="225"/>
      <c r="P14" s="226"/>
      <c r="Q14" s="225"/>
      <c r="R14" s="226"/>
      <c r="S14" s="125">
        <f t="shared" si="0"/>
        <v>0</v>
      </c>
      <c r="T14" s="125">
        <f t="shared" si="1"/>
        <v>0</v>
      </c>
      <c r="U14" s="14"/>
      <c r="V14" s="14"/>
    </row>
    <row r="15" spans="1:22" x14ac:dyDescent="0.3">
      <c r="A15" s="175"/>
      <c r="B15" s="25"/>
      <c r="C15" s="168"/>
      <c r="D15" s="22"/>
      <c r="E15" s="249"/>
      <c r="F15" s="229"/>
      <c r="G15" s="249"/>
      <c r="H15" s="229"/>
      <c r="I15" s="249"/>
      <c r="J15" s="229"/>
      <c r="K15" s="250"/>
      <c r="L15" s="231"/>
      <c r="M15" s="250"/>
      <c r="N15" s="231"/>
      <c r="O15" s="225"/>
      <c r="P15" s="226"/>
      <c r="Q15" s="225"/>
      <c r="R15" s="226"/>
      <c r="S15" s="125">
        <f t="shared" si="0"/>
        <v>0</v>
      </c>
      <c r="T15" s="125">
        <f t="shared" si="1"/>
        <v>0</v>
      </c>
      <c r="U15" s="14"/>
      <c r="V15" s="14"/>
    </row>
    <row r="16" spans="1:22" x14ac:dyDescent="0.3">
      <c r="A16" s="176"/>
      <c r="B16" s="176"/>
      <c r="C16" s="176"/>
      <c r="D16" s="22"/>
      <c r="E16" s="228"/>
      <c r="F16" s="229"/>
      <c r="G16" s="228"/>
      <c r="H16" s="229"/>
      <c r="I16" s="228"/>
      <c r="J16" s="229"/>
      <c r="K16" s="230"/>
      <c r="L16" s="231"/>
      <c r="M16" s="230"/>
      <c r="N16" s="231"/>
      <c r="O16" s="225"/>
      <c r="P16" s="226"/>
      <c r="Q16" s="225"/>
      <c r="R16" s="226"/>
      <c r="S16" s="125">
        <f t="shared" si="0"/>
        <v>0</v>
      </c>
      <c r="T16" s="125">
        <f t="shared" si="1"/>
        <v>0</v>
      </c>
      <c r="U16" s="14"/>
      <c r="V16" s="14"/>
    </row>
    <row r="17" spans="1:22" x14ac:dyDescent="0.3">
      <c r="A17" s="202"/>
      <c r="B17" s="25"/>
      <c r="C17" s="202"/>
      <c r="D17" s="10"/>
      <c r="E17" s="209"/>
      <c r="F17" s="210"/>
      <c r="G17" s="209"/>
      <c r="H17" s="210"/>
      <c r="I17" s="209"/>
      <c r="J17" s="210"/>
      <c r="K17" s="211"/>
      <c r="L17" s="212"/>
      <c r="M17" s="211"/>
      <c r="N17" s="212"/>
      <c r="O17" s="225"/>
      <c r="P17" s="226"/>
      <c r="Q17" s="225"/>
      <c r="R17" s="226"/>
      <c r="S17" s="125">
        <f t="shared" si="0"/>
        <v>0</v>
      </c>
      <c r="T17" s="125">
        <f t="shared" si="1"/>
        <v>0</v>
      </c>
      <c r="U17" s="14"/>
      <c r="V17" s="14"/>
    </row>
    <row r="18" spans="1:22" x14ac:dyDescent="0.3">
      <c r="A18" s="135">
        <v>3600</v>
      </c>
      <c r="B18" s="261" t="s">
        <v>98</v>
      </c>
      <c r="C18" s="135"/>
      <c r="D18" s="22" t="s">
        <v>96</v>
      </c>
      <c r="E18" s="228"/>
      <c r="F18" s="229"/>
      <c r="G18" s="228"/>
      <c r="H18" s="229"/>
      <c r="I18" s="228"/>
      <c r="J18" s="229"/>
      <c r="K18" s="230">
        <v>0.5</v>
      </c>
      <c r="L18" s="231"/>
      <c r="M18" s="230">
        <v>0.5</v>
      </c>
      <c r="N18" s="231"/>
      <c r="O18" s="225"/>
      <c r="P18" s="226"/>
      <c r="Q18" s="225"/>
      <c r="R18" s="226"/>
      <c r="S18" s="125">
        <f t="shared" si="0"/>
        <v>1</v>
      </c>
      <c r="T18" s="125">
        <f t="shared" si="1"/>
        <v>1</v>
      </c>
      <c r="U18" s="14"/>
      <c r="V18" s="14"/>
    </row>
    <row r="19" spans="1:22" x14ac:dyDescent="0.3">
      <c r="A19" s="123"/>
      <c r="B19" s="61"/>
      <c r="C19" s="123"/>
      <c r="D19" s="10"/>
      <c r="E19" s="249"/>
      <c r="F19" s="229"/>
      <c r="G19" s="249"/>
      <c r="H19" s="229"/>
      <c r="I19" s="249"/>
      <c r="J19" s="229"/>
      <c r="K19" s="250"/>
      <c r="L19" s="231"/>
      <c r="M19" s="250"/>
      <c r="N19" s="231"/>
      <c r="O19" s="225"/>
      <c r="P19" s="226"/>
      <c r="Q19" s="225"/>
      <c r="R19" s="226"/>
      <c r="S19" s="125">
        <f t="shared" si="0"/>
        <v>0</v>
      </c>
      <c r="T19" s="125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8">
        <v>8</v>
      </c>
      <c r="F20" s="229"/>
      <c r="G20" s="228">
        <v>8</v>
      </c>
      <c r="H20" s="229"/>
      <c r="I20" s="228"/>
      <c r="J20" s="229"/>
      <c r="K20" s="230"/>
      <c r="L20" s="231"/>
      <c r="M20" s="230"/>
      <c r="N20" s="231"/>
      <c r="O20" s="225"/>
      <c r="P20" s="226"/>
      <c r="Q20" s="225"/>
      <c r="R20" s="226"/>
      <c r="S20" s="125">
        <f t="shared" si="0"/>
        <v>16</v>
      </c>
      <c r="T20" s="125"/>
      <c r="U20" s="15"/>
      <c r="V20" s="14"/>
    </row>
    <row r="21" spans="1:22" x14ac:dyDescent="0.3">
      <c r="A21" s="10" t="s">
        <v>36</v>
      </c>
      <c r="B21" s="10"/>
      <c r="C21" s="10"/>
      <c r="D21" s="10"/>
      <c r="E21" s="230"/>
      <c r="F21" s="231"/>
      <c r="G21" s="230"/>
      <c r="H21" s="231"/>
      <c r="I21" s="228">
        <v>8</v>
      </c>
      <c r="J21" s="229"/>
      <c r="K21" s="230"/>
      <c r="L21" s="231"/>
      <c r="M21" s="230"/>
      <c r="N21" s="231"/>
      <c r="O21" s="225"/>
      <c r="P21" s="226"/>
      <c r="Q21" s="225"/>
      <c r="R21" s="226"/>
      <c r="S21" s="125">
        <f t="shared" si="0"/>
        <v>8</v>
      </c>
      <c r="T21" s="125"/>
      <c r="U21" s="15"/>
      <c r="V21" s="14"/>
    </row>
    <row r="22" spans="1:22" x14ac:dyDescent="0.3">
      <c r="A22" s="15" t="s">
        <v>6</v>
      </c>
      <c r="B22" s="15"/>
      <c r="C22" s="15"/>
      <c r="D22" s="15"/>
      <c r="E22" s="232">
        <f>SUM(E4:E21)</f>
        <v>8</v>
      </c>
      <c r="F22" s="233"/>
      <c r="G22" s="232">
        <f>SUM(G4:G21)</f>
        <v>8</v>
      </c>
      <c r="H22" s="233"/>
      <c r="I22" s="232">
        <f>SUM(I4:I21)</f>
        <v>8</v>
      </c>
      <c r="J22" s="233"/>
      <c r="K22" s="232">
        <f>SUM(K4:K21)</f>
        <v>8</v>
      </c>
      <c r="L22" s="233"/>
      <c r="M22" s="232">
        <f>SUM(M4:M21)</f>
        <v>7.75</v>
      </c>
      <c r="N22" s="233"/>
      <c r="O22" s="232">
        <f>SUM(O4:O21)</f>
        <v>0</v>
      </c>
      <c r="P22" s="233"/>
      <c r="Q22" s="232">
        <f>SUM(Q4:Q21)</f>
        <v>0</v>
      </c>
      <c r="R22" s="233"/>
      <c r="S22" s="125">
        <f t="shared" si="0"/>
        <v>39.75</v>
      </c>
      <c r="T22" s="125"/>
      <c r="U22" s="15"/>
      <c r="V22" s="14"/>
    </row>
    <row r="23" spans="1:22" x14ac:dyDescent="0.3">
      <c r="A23" s="15" t="s">
        <v>2</v>
      </c>
      <c r="B23" s="15"/>
      <c r="C23" s="15"/>
      <c r="D23" s="15"/>
      <c r="E23" s="125"/>
      <c r="F23" s="126">
        <v>8</v>
      </c>
      <c r="G23" s="125"/>
      <c r="H23" s="126">
        <v>8</v>
      </c>
      <c r="I23" s="125"/>
      <c r="J23" s="126">
        <v>8</v>
      </c>
      <c r="K23" s="125"/>
      <c r="L23" s="126">
        <v>8</v>
      </c>
      <c r="M23" s="125"/>
      <c r="N23" s="126">
        <v>8</v>
      </c>
      <c r="O23" s="125"/>
      <c r="P23" s="126"/>
      <c r="Q23" s="125"/>
      <c r="R23" s="126"/>
      <c r="S23" s="125">
        <f>SUM(E23:R23)</f>
        <v>40</v>
      </c>
      <c r="T23" s="125">
        <f>SUM(T4:T22)</f>
        <v>15.75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-0.25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-0.25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15.75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15.75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16</v>
      </c>
      <c r="I30" s="17"/>
    </row>
    <row r="31" spans="1:22" x14ac:dyDescent="0.3">
      <c r="A31" s="3" t="s">
        <v>4</v>
      </c>
      <c r="C31" s="17">
        <f>S21</f>
        <v>8</v>
      </c>
    </row>
    <row r="32" spans="1:22" ht="16.2" thickBot="1" x14ac:dyDescent="0.35">
      <c r="A32" s="4" t="s">
        <v>6</v>
      </c>
      <c r="C32" s="23">
        <f>SUM(C27:C31)</f>
        <v>39.75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A16" sqref="A16:XFD16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88</v>
      </c>
      <c r="B2" s="203"/>
      <c r="C2" s="203"/>
      <c r="D2" s="6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91"/>
      <c r="F3" s="191"/>
      <c r="G3" s="191"/>
      <c r="H3" s="191"/>
      <c r="I3" s="191"/>
      <c r="J3" s="191"/>
      <c r="K3" s="116">
        <v>8</v>
      </c>
      <c r="L3" s="116">
        <v>16.3</v>
      </c>
      <c r="M3" s="116">
        <v>8</v>
      </c>
      <c r="N3" s="116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05">
        <v>6768</v>
      </c>
      <c r="B4" s="261" t="s">
        <v>97</v>
      </c>
      <c r="C4" s="205">
        <v>53</v>
      </c>
      <c r="D4" s="22" t="s">
        <v>86</v>
      </c>
      <c r="E4" s="228"/>
      <c r="F4" s="229"/>
      <c r="G4" s="228"/>
      <c r="H4" s="229"/>
      <c r="I4" s="228"/>
      <c r="J4" s="229"/>
      <c r="K4" s="230">
        <v>7</v>
      </c>
      <c r="L4" s="231"/>
      <c r="M4" s="230">
        <v>7</v>
      </c>
      <c r="N4" s="231"/>
      <c r="O4" s="225"/>
      <c r="P4" s="226"/>
      <c r="Q4" s="225"/>
      <c r="R4" s="226"/>
      <c r="S4" s="12">
        <f>E4+G4+I4+K4+M4+O4+Q4</f>
        <v>14</v>
      </c>
      <c r="T4" s="12">
        <f>SUM(S4-U4-V4)</f>
        <v>14</v>
      </c>
      <c r="U4" s="14"/>
      <c r="V4" s="14"/>
    </row>
    <row r="5" spans="1:22" ht="15.75" customHeight="1" x14ac:dyDescent="0.3">
      <c r="A5" s="185"/>
      <c r="B5" s="185"/>
      <c r="C5" s="185"/>
      <c r="D5" s="22"/>
      <c r="E5" s="228"/>
      <c r="F5" s="229"/>
      <c r="G5" s="228"/>
      <c r="H5" s="229"/>
      <c r="I5" s="228"/>
      <c r="J5" s="229"/>
      <c r="K5" s="230"/>
      <c r="L5" s="231"/>
      <c r="M5" s="230"/>
      <c r="N5" s="231"/>
      <c r="O5" s="225"/>
      <c r="P5" s="226"/>
      <c r="Q5" s="225"/>
      <c r="R5" s="226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3">
      <c r="A6" s="187"/>
      <c r="B6" s="187"/>
      <c r="C6" s="187"/>
      <c r="D6" s="22"/>
      <c r="E6" s="228"/>
      <c r="F6" s="229"/>
      <c r="G6" s="228"/>
      <c r="H6" s="229"/>
      <c r="I6" s="228"/>
      <c r="J6" s="229"/>
      <c r="K6" s="230"/>
      <c r="L6" s="231"/>
      <c r="M6" s="230"/>
      <c r="N6" s="231"/>
      <c r="O6" s="225"/>
      <c r="P6" s="226"/>
      <c r="Q6" s="225"/>
      <c r="R6" s="226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3">
      <c r="A7" s="187"/>
      <c r="B7" s="187"/>
      <c r="C7" s="187"/>
      <c r="D7" s="22"/>
      <c r="E7" s="228"/>
      <c r="F7" s="229"/>
      <c r="G7" s="228"/>
      <c r="H7" s="229"/>
      <c r="I7" s="228"/>
      <c r="J7" s="229"/>
      <c r="K7" s="230"/>
      <c r="L7" s="231"/>
      <c r="M7" s="230"/>
      <c r="N7" s="231"/>
      <c r="O7" s="225"/>
      <c r="P7" s="226"/>
      <c r="Q7" s="225"/>
      <c r="R7" s="226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3">
      <c r="A8" s="187"/>
      <c r="B8" s="187"/>
      <c r="C8" s="187"/>
      <c r="D8" s="22"/>
      <c r="E8" s="228"/>
      <c r="F8" s="229"/>
      <c r="G8" s="228"/>
      <c r="H8" s="229"/>
      <c r="I8" s="228"/>
      <c r="J8" s="229"/>
      <c r="K8" s="230"/>
      <c r="L8" s="231"/>
      <c r="M8" s="230"/>
      <c r="N8" s="231"/>
      <c r="O8" s="225"/>
      <c r="P8" s="226"/>
      <c r="Q8" s="225"/>
      <c r="R8" s="226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187"/>
      <c r="B9" s="187"/>
      <c r="C9" s="187"/>
      <c r="D9" s="22"/>
      <c r="E9" s="228"/>
      <c r="F9" s="229"/>
      <c r="G9" s="228"/>
      <c r="H9" s="229"/>
      <c r="I9" s="228"/>
      <c r="J9" s="229"/>
      <c r="K9" s="230"/>
      <c r="L9" s="231"/>
      <c r="M9" s="230"/>
      <c r="N9" s="231"/>
      <c r="O9" s="225"/>
      <c r="P9" s="226"/>
      <c r="Q9" s="225"/>
      <c r="R9" s="226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189"/>
      <c r="B10" s="189"/>
      <c r="C10" s="189"/>
      <c r="D10" s="22"/>
      <c r="E10" s="228"/>
      <c r="F10" s="229"/>
      <c r="G10" s="228"/>
      <c r="H10" s="229"/>
      <c r="I10" s="228"/>
      <c r="J10" s="229"/>
      <c r="K10" s="230"/>
      <c r="L10" s="231"/>
      <c r="M10" s="230"/>
      <c r="N10" s="231"/>
      <c r="O10" s="225"/>
      <c r="P10" s="226"/>
      <c r="Q10" s="225"/>
      <c r="R10" s="22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89"/>
      <c r="B11" s="189"/>
      <c r="C11" s="189"/>
      <c r="D11" s="22"/>
      <c r="E11" s="228"/>
      <c r="F11" s="229"/>
      <c r="G11" s="228"/>
      <c r="H11" s="229"/>
      <c r="I11" s="228"/>
      <c r="J11" s="229"/>
      <c r="K11" s="230"/>
      <c r="L11" s="231"/>
      <c r="M11" s="230"/>
      <c r="N11" s="231"/>
      <c r="O11" s="225"/>
      <c r="P11" s="226"/>
      <c r="Q11" s="225"/>
      <c r="R11" s="22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89"/>
      <c r="B12" s="189"/>
      <c r="C12" s="189"/>
      <c r="D12" s="22"/>
      <c r="E12" s="228"/>
      <c r="F12" s="229"/>
      <c r="G12" s="228"/>
      <c r="H12" s="229"/>
      <c r="I12" s="228"/>
      <c r="J12" s="229"/>
      <c r="K12" s="230"/>
      <c r="L12" s="231"/>
      <c r="M12" s="230"/>
      <c r="N12" s="231"/>
      <c r="O12" s="225"/>
      <c r="P12" s="226"/>
      <c r="Q12" s="225"/>
      <c r="R12" s="22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89"/>
      <c r="B13" s="149"/>
      <c r="C13" s="149"/>
      <c r="D13" s="22"/>
      <c r="E13" s="228"/>
      <c r="F13" s="229"/>
      <c r="G13" s="228"/>
      <c r="H13" s="229"/>
      <c r="I13" s="228"/>
      <c r="J13" s="229"/>
      <c r="K13" s="230"/>
      <c r="L13" s="231"/>
      <c r="M13" s="230"/>
      <c r="N13" s="231"/>
      <c r="O13" s="225"/>
      <c r="P13" s="226"/>
      <c r="Q13" s="225"/>
      <c r="R13" s="22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94"/>
      <c r="B14" s="25"/>
      <c r="C14" s="149"/>
      <c r="D14" s="22"/>
      <c r="E14" s="228"/>
      <c r="F14" s="229"/>
      <c r="G14" s="228"/>
      <c r="H14" s="229"/>
      <c r="I14" s="228"/>
      <c r="J14" s="229"/>
      <c r="K14" s="230"/>
      <c r="L14" s="231"/>
      <c r="M14" s="230"/>
      <c r="N14" s="231"/>
      <c r="O14" s="225"/>
      <c r="P14" s="226"/>
      <c r="Q14" s="225"/>
      <c r="R14" s="22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49"/>
      <c r="B15" s="149"/>
      <c r="C15" s="149"/>
      <c r="D15" s="22"/>
      <c r="E15" s="228"/>
      <c r="F15" s="229"/>
      <c r="G15" s="228"/>
      <c r="H15" s="229"/>
      <c r="I15" s="228"/>
      <c r="J15" s="229"/>
      <c r="K15" s="230"/>
      <c r="L15" s="231"/>
      <c r="M15" s="230"/>
      <c r="N15" s="231"/>
      <c r="O15" s="225"/>
      <c r="P15" s="226"/>
      <c r="Q15" s="225"/>
      <c r="R15" s="226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50"/>
      <c r="B16" s="150"/>
      <c r="C16" s="150"/>
      <c r="D16" s="22"/>
      <c r="E16" s="228"/>
      <c r="F16" s="229"/>
      <c r="G16" s="228"/>
      <c r="H16" s="229"/>
      <c r="I16" s="228"/>
      <c r="J16" s="229"/>
      <c r="K16" s="230"/>
      <c r="L16" s="231"/>
      <c r="M16" s="230"/>
      <c r="N16" s="231"/>
      <c r="O16" s="225"/>
      <c r="P16" s="226"/>
      <c r="Q16" s="225"/>
      <c r="R16" s="22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22"/>
      <c r="E17" s="228"/>
      <c r="F17" s="229"/>
      <c r="G17" s="228"/>
      <c r="H17" s="229"/>
      <c r="I17" s="228"/>
      <c r="J17" s="229"/>
      <c r="K17" s="230"/>
      <c r="L17" s="231"/>
      <c r="M17" s="230"/>
      <c r="N17" s="231"/>
      <c r="O17" s="225"/>
      <c r="P17" s="226"/>
      <c r="Q17" s="225"/>
      <c r="R17" s="226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53"/>
      <c r="B18" s="25"/>
      <c r="C18" s="153"/>
      <c r="D18" s="22"/>
      <c r="E18" s="228"/>
      <c r="F18" s="229"/>
      <c r="G18" s="228"/>
      <c r="H18" s="229"/>
      <c r="I18" s="228"/>
      <c r="J18" s="229"/>
      <c r="K18" s="230"/>
      <c r="L18" s="231"/>
      <c r="M18" s="230"/>
      <c r="N18" s="231"/>
      <c r="O18" s="225"/>
      <c r="P18" s="226"/>
      <c r="Q18" s="225"/>
      <c r="R18" s="226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205">
        <v>3600</v>
      </c>
      <c r="B19" s="261" t="s">
        <v>98</v>
      </c>
      <c r="C19" s="205"/>
      <c r="D19" s="10" t="s">
        <v>61</v>
      </c>
      <c r="E19" s="209"/>
      <c r="F19" s="210"/>
      <c r="G19" s="209"/>
      <c r="H19" s="210"/>
      <c r="I19" s="209"/>
      <c r="J19" s="210"/>
      <c r="K19" s="211">
        <v>1</v>
      </c>
      <c r="L19" s="212"/>
      <c r="M19" s="211">
        <v>1</v>
      </c>
      <c r="N19" s="212"/>
      <c r="O19" s="225"/>
      <c r="P19" s="226"/>
      <c r="Q19" s="225"/>
      <c r="R19" s="226"/>
      <c r="S19" s="12">
        <f t="shared" si="4"/>
        <v>2</v>
      </c>
      <c r="T19" s="12">
        <f t="shared" si="5"/>
        <v>2</v>
      </c>
      <c r="U19" s="14"/>
      <c r="V19" s="14"/>
    </row>
    <row r="20" spans="1:22" x14ac:dyDescent="0.3">
      <c r="A20" s="117"/>
      <c r="B20" s="117"/>
      <c r="C20" s="117"/>
      <c r="D20" s="10"/>
      <c r="E20" s="228"/>
      <c r="F20" s="229"/>
      <c r="G20" s="228"/>
      <c r="H20" s="229"/>
      <c r="I20" s="228"/>
      <c r="J20" s="229"/>
      <c r="K20" s="230"/>
      <c r="L20" s="231"/>
      <c r="M20" s="230"/>
      <c r="N20" s="231"/>
      <c r="O20" s="225"/>
      <c r="P20" s="226"/>
      <c r="Q20" s="225"/>
      <c r="R20" s="226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28"/>
      <c r="F21" s="229"/>
      <c r="G21" s="228"/>
      <c r="H21" s="229"/>
      <c r="I21" s="228"/>
      <c r="J21" s="229"/>
      <c r="K21" s="230"/>
      <c r="L21" s="231"/>
      <c r="M21" s="230"/>
      <c r="N21" s="231"/>
      <c r="O21" s="225"/>
      <c r="P21" s="226"/>
      <c r="Q21" s="225"/>
      <c r="R21" s="226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28">
        <v>8</v>
      </c>
      <c r="F22" s="229"/>
      <c r="G22" s="228">
        <v>8</v>
      </c>
      <c r="H22" s="229"/>
      <c r="I22" s="228"/>
      <c r="J22" s="229"/>
      <c r="K22" s="230"/>
      <c r="L22" s="231"/>
      <c r="M22" s="230"/>
      <c r="N22" s="231"/>
      <c r="O22" s="225"/>
      <c r="P22" s="226"/>
      <c r="Q22" s="225"/>
      <c r="R22" s="226"/>
      <c r="S22" s="12">
        <f t="shared" si="0"/>
        <v>16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30"/>
      <c r="F23" s="231"/>
      <c r="G23" s="230"/>
      <c r="H23" s="231"/>
      <c r="I23" s="228">
        <v>8</v>
      </c>
      <c r="J23" s="229"/>
      <c r="K23" s="230"/>
      <c r="L23" s="231"/>
      <c r="M23" s="230"/>
      <c r="N23" s="231"/>
      <c r="O23" s="225"/>
      <c r="P23" s="226"/>
      <c r="Q23" s="225"/>
      <c r="R23" s="226"/>
      <c r="S23" s="12">
        <f t="shared" si="0"/>
        <v>8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32">
        <f>SUM(E4:E23)</f>
        <v>8</v>
      </c>
      <c r="F24" s="233"/>
      <c r="G24" s="232">
        <f>SUM(G4:G23)</f>
        <v>8</v>
      </c>
      <c r="H24" s="233"/>
      <c r="I24" s="232">
        <f>SUM(I4:I23)</f>
        <v>8</v>
      </c>
      <c r="J24" s="233"/>
      <c r="K24" s="232">
        <f>SUM(K4:K23)</f>
        <v>8</v>
      </c>
      <c r="L24" s="233"/>
      <c r="M24" s="232">
        <f>SUM(M4:M23)</f>
        <v>8</v>
      </c>
      <c r="N24" s="233"/>
      <c r="O24" s="232">
        <f>SUM(O4:O23)</f>
        <v>0</v>
      </c>
      <c r="P24" s="233"/>
      <c r="Q24" s="232">
        <f>SUM(Q4:Q23)</f>
        <v>0</v>
      </c>
      <c r="R24" s="233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16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16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2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16</v>
      </c>
      <c r="I32" s="17"/>
      <c r="S32" s="3"/>
    </row>
    <row r="33" spans="1:19" x14ac:dyDescent="0.3">
      <c r="A33" s="3" t="s">
        <v>4</v>
      </c>
      <c r="C33" s="17">
        <f>S23</f>
        <v>8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A16" sqref="A16:XFD16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88</v>
      </c>
      <c r="B2" s="203"/>
      <c r="C2" s="203"/>
      <c r="D2" s="6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88"/>
      <c r="F3" s="188"/>
      <c r="G3" s="188"/>
      <c r="H3" s="188"/>
      <c r="I3" s="188"/>
      <c r="J3" s="188"/>
      <c r="K3" s="116">
        <v>8</v>
      </c>
      <c r="L3" s="115">
        <v>16.3</v>
      </c>
      <c r="M3" s="115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01">
        <v>6768</v>
      </c>
      <c r="B4" s="261" t="s">
        <v>97</v>
      </c>
      <c r="C4" s="201">
        <v>53</v>
      </c>
      <c r="D4" s="22" t="s">
        <v>86</v>
      </c>
      <c r="E4" s="228"/>
      <c r="F4" s="229"/>
      <c r="G4" s="228"/>
      <c r="H4" s="229"/>
      <c r="I4" s="228"/>
      <c r="J4" s="229"/>
      <c r="K4" s="230">
        <v>7</v>
      </c>
      <c r="L4" s="231"/>
      <c r="M4" s="230">
        <v>7</v>
      </c>
      <c r="N4" s="231"/>
      <c r="O4" s="251"/>
      <c r="P4" s="251"/>
      <c r="Q4" s="251"/>
      <c r="R4" s="251"/>
      <c r="S4" s="12">
        <f t="shared" ref="S4:S11" si="0">E4+G4+I4+K4+M4+O4+Q4</f>
        <v>14</v>
      </c>
      <c r="T4" s="12">
        <f t="shared" ref="T4:T11" si="1">SUM(S4-U4-V4)</f>
        <v>14</v>
      </c>
      <c r="U4" s="14"/>
      <c r="V4" s="14"/>
    </row>
    <row r="5" spans="1:22" x14ac:dyDescent="0.3">
      <c r="A5" s="194"/>
      <c r="B5" s="194"/>
      <c r="C5" s="194"/>
      <c r="D5" s="22"/>
      <c r="E5" s="228"/>
      <c r="F5" s="229"/>
      <c r="G5" s="228"/>
      <c r="H5" s="229"/>
      <c r="I5" s="228"/>
      <c r="J5" s="229"/>
      <c r="K5" s="230"/>
      <c r="L5" s="231"/>
      <c r="M5" s="230"/>
      <c r="N5" s="231"/>
      <c r="O5" s="251"/>
      <c r="P5" s="251"/>
      <c r="Q5" s="251"/>
      <c r="R5" s="251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194"/>
      <c r="B6" s="194"/>
      <c r="C6" s="194"/>
      <c r="D6" s="22"/>
      <c r="E6" s="228"/>
      <c r="F6" s="229"/>
      <c r="G6" s="228"/>
      <c r="H6" s="229"/>
      <c r="I6" s="228"/>
      <c r="J6" s="229"/>
      <c r="K6" s="230"/>
      <c r="L6" s="231"/>
      <c r="M6" s="230"/>
      <c r="N6" s="231"/>
      <c r="O6" s="251"/>
      <c r="P6" s="251"/>
      <c r="Q6" s="251"/>
      <c r="R6" s="251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194"/>
      <c r="B7" s="194"/>
      <c r="C7" s="194"/>
      <c r="D7" s="22"/>
      <c r="E7" s="228"/>
      <c r="F7" s="229"/>
      <c r="G7" s="228"/>
      <c r="H7" s="229"/>
      <c r="I7" s="228"/>
      <c r="J7" s="229"/>
      <c r="K7" s="230"/>
      <c r="L7" s="231"/>
      <c r="M7" s="230"/>
      <c r="N7" s="231"/>
      <c r="O7" s="251"/>
      <c r="P7" s="251"/>
      <c r="Q7" s="251"/>
      <c r="R7" s="251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94"/>
      <c r="B8" s="194"/>
      <c r="C8" s="194"/>
      <c r="D8" s="22"/>
      <c r="E8" s="228"/>
      <c r="F8" s="229"/>
      <c r="G8" s="228"/>
      <c r="H8" s="229"/>
      <c r="I8" s="228"/>
      <c r="J8" s="229"/>
      <c r="K8" s="230"/>
      <c r="L8" s="231"/>
      <c r="M8" s="230"/>
      <c r="N8" s="231"/>
      <c r="O8" s="251"/>
      <c r="P8" s="251"/>
      <c r="Q8" s="251"/>
      <c r="R8" s="251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94"/>
      <c r="B9" s="194"/>
      <c r="C9" s="194"/>
      <c r="D9" s="22"/>
      <c r="E9" s="228"/>
      <c r="F9" s="229"/>
      <c r="G9" s="228"/>
      <c r="H9" s="229"/>
      <c r="I9" s="228"/>
      <c r="J9" s="229"/>
      <c r="K9" s="230"/>
      <c r="L9" s="231"/>
      <c r="M9" s="230"/>
      <c r="N9" s="231"/>
      <c r="O9" s="225"/>
      <c r="P9" s="226"/>
      <c r="Q9" s="225"/>
      <c r="R9" s="22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94"/>
      <c r="B10" s="194"/>
      <c r="C10" s="194"/>
      <c r="D10" s="22"/>
      <c r="E10" s="228"/>
      <c r="F10" s="229"/>
      <c r="G10" s="228"/>
      <c r="H10" s="229"/>
      <c r="I10" s="228"/>
      <c r="J10" s="229"/>
      <c r="K10" s="230"/>
      <c r="L10" s="231"/>
      <c r="M10" s="230"/>
      <c r="N10" s="231"/>
      <c r="O10" s="225"/>
      <c r="P10" s="226"/>
      <c r="Q10" s="225"/>
      <c r="R10" s="22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94"/>
      <c r="B11" s="194"/>
      <c r="C11" s="194"/>
      <c r="D11" s="22"/>
      <c r="E11" s="228"/>
      <c r="F11" s="229"/>
      <c r="G11" s="228"/>
      <c r="H11" s="229"/>
      <c r="I11" s="228"/>
      <c r="J11" s="229"/>
      <c r="K11" s="230"/>
      <c r="L11" s="231"/>
      <c r="M11" s="230"/>
      <c r="N11" s="231"/>
      <c r="O11" s="225"/>
      <c r="P11" s="226"/>
      <c r="Q11" s="225"/>
      <c r="R11" s="22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94"/>
      <c r="B12" s="194"/>
      <c r="C12" s="194"/>
      <c r="D12" s="22"/>
      <c r="E12" s="228"/>
      <c r="F12" s="229"/>
      <c r="G12" s="228"/>
      <c r="H12" s="229"/>
      <c r="I12" s="228"/>
      <c r="J12" s="229"/>
      <c r="K12" s="230"/>
      <c r="L12" s="231"/>
      <c r="M12" s="230"/>
      <c r="N12" s="231"/>
      <c r="O12" s="225"/>
      <c r="P12" s="226"/>
      <c r="Q12" s="225"/>
      <c r="R12" s="226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94"/>
      <c r="B13" s="194"/>
      <c r="C13" s="194"/>
      <c r="D13" s="22"/>
      <c r="E13" s="228"/>
      <c r="F13" s="229"/>
      <c r="G13" s="228"/>
      <c r="H13" s="229"/>
      <c r="I13" s="228"/>
      <c r="J13" s="229"/>
      <c r="K13" s="230"/>
      <c r="L13" s="231"/>
      <c r="M13" s="230"/>
      <c r="N13" s="231"/>
      <c r="O13" s="225"/>
      <c r="P13" s="226"/>
      <c r="Q13" s="225"/>
      <c r="R13" s="226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94"/>
      <c r="B14" s="25"/>
      <c r="C14" s="194"/>
      <c r="D14" s="22"/>
      <c r="E14" s="228"/>
      <c r="F14" s="229"/>
      <c r="G14" s="228"/>
      <c r="H14" s="229"/>
      <c r="I14" s="228"/>
      <c r="J14" s="229"/>
      <c r="K14" s="230"/>
      <c r="L14" s="231"/>
      <c r="M14" s="230"/>
      <c r="N14" s="231"/>
      <c r="O14" s="225"/>
      <c r="P14" s="226"/>
      <c r="Q14" s="225"/>
      <c r="R14" s="226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28"/>
      <c r="F15" s="229"/>
      <c r="G15" s="228"/>
      <c r="H15" s="229"/>
      <c r="I15" s="228"/>
      <c r="J15" s="229"/>
      <c r="K15" s="230"/>
      <c r="L15" s="231"/>
      <c r="M15" s="230"/>
      <c r="N15" s="231"/>
      <c r="O15" s="225"/>
      <c r="P15" s="226"/>
      <c r="Q15" s="225"/>
      <c r="R15" s="226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22"/>
      <c r="E16" s="228"/>
      <c r="F16" s="229"/>
      <c r="G16" s="228"/>
      <c r="H16" s="229"/>
      <c r="I16" s="228"/>
      <c r="J16" s="229"/>
      <c r="K16" s="230"/>
      <c r="L16" s="231"/>
      <c r="M16" s="230"/>
      <c r="N16" s="231"/>
      <c r="O16" s="225"/>
      <c r="P16" s="226"/>
      <c r="Q16" s="225"/>
      <c r="R16" s="226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202"/>
      <c r="B17" s="25"/>
      <c r="C17" s="202"/>
      <c r="D17" s="10"/>
      <c r="E17" s="228"/>
      <c r="F17" s="229"/>
      <c r="G17" s="228"/>
      <c r="H17" s="229"/>
      <c r="I17" s="228"/>
      <c r="J17" s="229"/>
      <c r="K17" s="230"/>
      <c r="L17" s="231"/>
      <c r="M17" s="230"/>
      <c r="N17" s="231"/>
      <c r="O17" s="225"/>
      <c r="P17" s="226"/>
      <c r="Q17" s="225"/>
      <c r="R17" s="226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52"/>
      <c r="B18" s="25"/>
      <c r="C18" s="152"/>
      <c r="D18" s="22"/>
      <c r="E18" s="209"/>
      <c r="F18" s="210"/>
      <c r="G18" s="209"/>
      <c r="H18" s="210"/>
      <c r="I18" s="209"/>
      <c r="J18" s="210"/>
      <c r="K18" s="211"/>
      <c r="L18" s="212"/>
      <c r="M18" s="211"/>
      <c r="N18" s="212"/>
      <c r="O18" s="225"/>
      <c r="P18" s="226"/>
      <c r="Q18" s="225"/>
      <c r="R18" s="226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51">
        <v>3600</v>
      </c>
      <c r="B19" s="261" t="s">
        <v>98</v>
      </c>
      <c r="C19" s="151"/>
      <c r="D19" s="10" t="s">
        <v>61</v>
      </c>
      <c r="E19" s="228"/>
      <c r="F19" s="229"/>
      <c r="G19" s="228"/>
      <c r="H19" s="229"/>
      <c r="I19" s="228"/>
      <c r="J19" s="229"/>
      <c r="K19" s="230">
        <v>1</v>
      </c>
      <c r="L19" s="231"/>
      <c r="M19" s="230">
        <v>1</v>
      </c>
      <c r="N19" s="231"/>
      <c r="O19" s="225"/>
      <c r="P19" s="226"/>
      <c r="Q19" s="225"/>
      <c r="R19" s="226"/>
      <c r="S19" s="12">
        <f t="shared" si="2"/>
        <v>2</v>
      </c>
      <c r="T19" s="12">
        <f t="shared" si="7"/>
        <v>2</v>
      </c>
      <c r="U19" s="14"/>
      <c r="V19" s="14"/>
    </row>
    <row r="20" spans="1:22" x14ac:dyDescent="0.3">
      <c r="A20" s="6"/>
      <c r="B20" s="6"/>
      <c r="C20" s="6"/>
      <c r="D20" s="10"/>
      <c r="E20" s="228"/>
      <c r="F20" s="229"/>
      <c r="G20" s="228"/>
      <c r="H20" s="229"/>
      <c r="I20" s="228"/>
      <c r="J20" s="229"/>
      <c r="K20" s="230"/>
      <c r="L20" s="231"/>
      <c r="M20" s="230"/>
      <c r="N20" s="231"/>
      <c r="O20" s="225"/>
      <c r="P20" s="226"/>
      <c r="Q20" s="225"/>
      <c r="R20" s="226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28">
        <v>8</v>
      </c>
      <c r="F21" s="229"/>
      <c r="G21" s="228">
        <v>8</v>
      </c>
      <c r="H21" s="229"/>
      <c r="I21" s="228"/>
      <c r="J21" s="229"/>
      <c r="K21" s="230"/>
      <c r="L21" s="231"/>
      <c r="M21" s="230"/>
      <c r="N21" s="231"/>
      <c r="O21" s="225"/>
      <c r="P21" s="226"/>
      <c r="Q21" s="225"/>
      <c r="R21" s="226"/>
      <c r="S21" s="12">
        <f t="shared" si="2"/>
        <v>16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30"/>
      <c r="F22" s="231"/>
      <c r="G22" s="230"/>
      <c r="H22" s="231"/>
      <c r="I22" s="228">
        <v>8</v>
      </c>
      <c r="J22" s="229"/>
      <c r="K22" s="230"/>
      <c r="L22" s="231"/>
      <c r="M22" s="230"/>
      <c r="N22" s="231"/>
      <c r="O22" s="225"/>
      <c r="P22" s="226"/>
      <c r="Q22" s="225"/>
      <c r="R22" s="226"/>
      <c r="S22" s="12">
        <f t="shared" si="2"/>
        <v>8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32">
        <f>SUM(E4:E22)</f>
        <v>8</v>
      </c>
      <c r="F23" s="233"/>
      <c r="G23" s="232">
        <f>SUM(G4:G22)</f>
        <v>8</v>
      </c>
      <c r="H23" s="233"/>
      <c r="I23" s="232">
        <f>SUM(I4:I22)</f>
        <v>8</v>
      </c>
      <c r="J23" s="233"/>
      <c r="K23" s="232">
        <f>SUM(K4:K22)</f>
        <v>8</v>
      </c>
      <c r="L23" s="233"/>
      <c r="M23" s="232">
        <f>SUM(M4:M22)</f>
        <v>8</v>
      </c>
      <c r="N23" s="233"/>
      <c r="O23" s="232">
        <f>SUM(O4:O22)</f>
        <v>0</v>
      </c>
      <c r="P23" s="233"/>
      <c r="Q23" s="232">
        <f>SUM(Q4:Q22)</f>
        <v>0</v>
      </c>
      <c r="R23" s="233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16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16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2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16</v>
      </c>
      <c r="D31" s="18"/>
    </row>
    <row r="32" spans="1:22" x14ac:dyDescent="0.3">
      <c r="A32" s="3" t="s">
        <v>4</v>
      </c>
      <c r="C32" s="17">
        <f>S22</f>
        <v>8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86" zoomScaleNormal="86" workbookViewId="0">
      <selection activeCell="A16" sqref="A16:XFD16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88</v>
      </c>
      <c r="B2" s="203"/>
      <c r="C2" s="203"/>
      <c r="D2" s="110"/>
      <c r="E2" s="258" t="s">
        <v>13</v>
      </c>
      <c r="F2" s="258"/>
      <c r="G2" s="258" t="s">
        <v>14</v>
      </c>
      <c r="H2" s="258"/>
      <c r="I2" s="258" t="s">
        <v>15</v>
      </c>
      <c r="J2" s="258"/>
      <c r="K2" s="258" t="s">
        <v>16</v>
      </c>
      <c r="L2" s="258"/>
      <c r="M2" s="258" t="s">
        <v>17</v>
      </c>
      <c r="N2" s="258"/>
      <c r="O2" s="258" t="s">
        <v>18</v>
      </c>
      <c r="P2" s="258"/>
      <c r="Q2" s="258" t="s">
        <v>19</v>
      </c>
      <c r="R2" s="258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91"/>
      <c r="F3" s="191"/>
      <c r="G3" s="191"/>
      <c r="H3" s="191"/>
      <c r="I3" s="191">
        <v>10</v>
      </c>
      <c r="J3" s="191">
        <v>13.15</v>
      </c>
      <c r="K3" s="116">
        <v>7</v>
      </c>
      <c r="L3" s="116">
        <v>16</v>
      </c>
      <c r="M3" s="116">
        <v>8</v>
      </c>
      <c r="N3" s="116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00">
        <v>6768</v>
      </c>
      <c r="B4" s="261" t="s">
        <v>97</v>
      </c>
      <c r="C4" s="200">
        <v>51</v>
      </c>
      <c r="D4" s="22" t="s">
        <v>92</v>
      </c>
      <c r="E4" s="228"/>
      <c r="F4" s="229"/>
      <c r="G4" s="228"/>
      <c r="H4" s="229"/>
      <c r="I4" s="228"/>
      <c r="J4" s="229"/>
      <c r="K4" s="230">
        <v>3</v>
      </c>
      <c r="L4" s="231"/>
      <c r="M4" s="230">
        <v>0.25</v>
      </c>
      <c r="N4" s="231"/>
      <c r="O4" s="256"/>
      <c r="P4" s="257"/>
      <c r="Q4" s="256"/>
      <c r="R4" s="257"/>
      <c r="S4" s="79">
        <f t="shared" ref="S4:S24" si="0">E4+G4+I4+K4+M4+O4+Q4</f>
        <v>3.25</v>
      </c>
      <c r="T4" s="79">
        <f t="shared" ref="T4:T24" si="1">SUM(S4-U4-V4)</f>
        <v>3.25</v>
      </c>
      <c r="U4" s="83"/>
      <c r="V4" s="83"/>
    </row>
    <row r="5" spans="1:22" x14ac:dyDescent="0.3">
      <c r="A5" s="202">
        <v>6768</v>
      </c>
      <c r="B5" s="261" t="s">
        <v>97</v>
      </c>
      <c r="C5" s="187">
        <v>31</v>
      </c>
      <c r="D5" s="22" t="s">
        <v>92</v>
      </c>
      <c r="E5" s="228"/>
      <c r="F5" s="229"/>
      <c r="G5" s="228"/>
      <c r="H5" s="229"/>
      <c r="I5" s="228"/>
      <c r="J5" s="229"/>
      <c r="K5" s="230">
        <v>0.5</v>
      </c>
      <c r="L5" s="231"/>
      <c r="M5" s="230">
        <v>0.25</v>
      </c>
      <c r="N5" s="231"/>
      <c r="O5" s="256"/>
      <c r="P5" s="257"/>
      <c r="Q5" s="256"/>
      <c r="R5" s="257"/>
      <c r="S5" s="79">
        <f t="shared" si="0"/>
        <v>0.75</v>
      </c>
      <c r="T5" s="79">
        <f t="shared" si="1"/>
        <v>0.75</v>
      </c>
      <c r="U5" s="83"/>
      <c r="V5" s="83"/>
    </row>
    <row r="6" spans="1:22" ht="15" customHeight="1" x14ac:dyDescent="0.3">
      <c r="A6" s="202">
        <v>6768</v>
      </c>
      <c r="B6" s="261" t="s">
        <v>97</v>
      </c>
      <c r="C6" s="202">
        <v>19</v>
      </c>
      <c r="D6" s="22" t="s">
        <v>92</v>
      </c>
      <c r="E6" s="228"/>
      <c r="F6" s="229"/>
      <c r="G6" s="228"/>
      <c r="H6" s="229"/>
      <c r="I6" s="228"/>
      <c r="J6" s="229"/>
      <c r="K6" s="230">
        <v>1</v>
      </c>
      <c r="L6" s="231"/>
      <c r="M6" s="230">
        <v>0.25</v>
      </c>
      <c r="N6" s="231"/>
      <c r="O6" s="256"/>
      <c r="P6" s="257"/>
      <c r="Q6" s="256"/>
      <c r="R6" s="257"/>
      <c r="S6" s="79">
        <f t="shared" si="0"/>
        <v>1.25</v>
      </c>
      <c r="T6" s="79">
        <f t="shared" si="1"/>
        <v>1.25</v>
      </c>
      <c r="U6" s="83"/>
      <c r="V6" s="83"/>
    </row>
    <row r="7" spans="1:22" x14ac:dyDescent="0.3">
      <c r="A7" s="202"/>
      <c r="B7" s="202"/>
      <c r="C7" s="205"/>
      <c r="D7" s="22"/>
      <c r="E7" s="228"/>
      <c r="F7" s="229"/>
      <c r="G7" s="228"/>
      <c r="H7" s="229"/>
      <c r="I7" s="228"/>
      <c r="J7" s="229"/>
      <c r="K7" s="230"/>
      <c r="L7" s="231"/>
      <c r="M7" s="230"/>
      <c r="N7" s="231"/>
      <c r="O7" s="256"/>
      <c r="P7" s="257"/>
      <c r="Q7" s="256"/>
      <c r="R7" s="257"/>
      <c r="S7" s="79">
        <f t="shared" si="0"/>
        <v>0</v>
      </c>
      <c r="T7" s="79">
        <f t="shared" si="1"/>
        <v>0</v>
      </c>
      <c r="U7" s="83"/>
      <c r="V7" s="83"/>
    </row>
    <row r="8" spans="1:22" x14ac:dyDescent="0.3">
      <c r="A8" s="189"/>
      <c r="B8" s="189"/>
      <c r="C8" s="189"/>
      <c r="D8" s="22"/>
      <c r="E8" s="228"/>
      <c r="F8" s="229"/>
      <c r="G8" s="228"/>
      <c r="H8" s="229"/>
      <c r="I8" s="228"/>
      <c r="J8" s="229"/>
      <c r="K8" s="230"/>
      <c r="L8" s="231"/>
      <c r="M8" s="230"/>
      <c r="N8" s="231"/>
      <c r="O8" s="256"/>
      <c r="P8" s="257"/>
      <c r="Q8" s="256"/>
      <c r="R8" s="257"/>
      <c r="S8" s="79">
        <f t="shared" si="0"/>
        <v>0</v>
      </c>
      <c r="T8" s="79">
        <f t="shared" si="1"/>
        <v>0</v>
      </c>
      <c r="U8" s="83"/>
      <c r="V8" s="83"/>
    </row>
    <row r="9" spans="1:22" x14ac:dyDescent="0.3">
      <c r="A9" s="194"/>
      <c r="B9" s="194"/>
      <c r="C9" s="194"/>
      <c r="D9" s="22"/>
      <c r="E9" s="228"/>
      <c r="F9" s="229"/>
      <c r="G9" s="228"/>
      <c r="H9" s="229"/>
      <c r="I9" s="228"/>
      <c r="J9" s="229"/>
      <c r="K9" s="230"/>
      <c r="L9" s="231"/>
      <c r="M9" s="230"/>
      <c r="N9" s="231"/>
      <c r="O9" s="256"/>
      <c r="P9" s="257"/>
      <c r="Q9" s="256"/>
      <c r="R9" s="257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3">
      <c r="A10" s="163"/>
      <c r="B10" s="25"/>
      <c r="C10" s="163"/>
      <c r="D10" s="22"/>
      <c r="E10" s="228"/>
      <c r="F10" s="229"/>
      <c r="G10" s="228"/>
      <c r="H10" s="229"/>
      <c r="I10" s="228"/>
      <c r="J10" s="229"/>
      <c r="K10" s="230"/>
      <c r="L10" s="231"/>
      <c r="M10" s="230"/>
      <c r="N10" s="231"/>
      <c r="O10" s="256"/>
      <c r="P10" s="257"/>
      <c r="Q10" s="256"/>
      <c r="R10" s="257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3">
      <c r="A11" s="129"/>
      <c r="B11" s="129"/>
      <c r="C11" s="129"/>
      <c r="D11" s="22"/>
      <c r="E11" s="228"/>
      <c r="F11" s="229"/>
      <c r="G11" s="228"/>
      <c r="H11" s="229"/>
      <c r="I11" s="228"/>
      <c r="J11" s="229"/>
      <c r="K11" s="230"/>
      <c r="L11" s="231"/>
      <c r="M11" s="230"/>
      <c r="N11" s="231"/>
      <c r="O11" s="256"/>
      <c r="P11" s="257"/>
      <c r="Q11" s="256"/>
      <c r="R11" s="257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3">
      <c r="A12" s="128"/>
      <c r="B12" s="128"/>
      <c r="C12" s="128"/>
      <c r="D12" s="22"/>
      <c r="E12" s="252"/>
      <c r="F12" s="253"/>
      <c r="G12" s="252"/>
      <c r="H12" s="253"/>
      <c r="I12" s="252"/>
      <c r="J12" s="253"/>
      <c r="K12" s="254"/>
      <c r="L12" s="255"/>
      <c r="M12" s="230"/>
      <c r="N12" s="231"/>
      <c r="O12" s="256"/>
      <c r="P12" s="257"/>
      <c r="Q12" s="256"/>
      <c r="R12" s="257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3">
      <c r="A13" s="167"/>
      <c r="B13" s="25"/>
      <c r="C13" s="167"/>
      <c r="D13" s="22"/>
      <c r="E13" s="228"/>
      <c r="F13" s="229"/>
      <c r="G13" s="228"/>
      <c r="H13" s="229"/>
      <c r="I13" s="228"/>
      <c r="J13" s="229"/>
      <c r="K13" s="230"/>
      <c r="L13" s="231"/>
      <c r="M13" s="230"/>
      <c r="N13" s="231"/>
      <c r="O13" s="256"/>
      <c r="P13" s="257"/>
      <c r="Q13" s="256"/>
      <c r="R13" s="257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3">
      <c r="A14" s="176"/>
      <c r="B14" s="176"/>
      <c r="C14" s="176"/>
      <c r="D14" s="22"/>
      <c r="E14" s="228"/>
      <c r="F14" s="229"/>
      <c r="G14" s="228"/>
      <c r="H14" s="229"/>
      <c r="I14" s="228"/>
      <c r="J14" s="229"/>
      <c r="K14" s="230"/>
      <c r="L14" s="231"/>
      <c r="M14" s="230"/>
      <c r="N14" s="231"/>
      <c r="O14" s="256"/>
      <c r="P14" s="257"/>
      <c r="Q14" s="256"/>
      <c r="R14" s="257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02"/>
      <c r="B15" s="25"/>
      <c r="C15" s="202"/>
      <c r="D15" s="10"/>
      <c r="E15" s="228"/>
      <c r="F15" s="229"/>
      <c r="G15" s="228"/>
      <c r="H15" s="229"/>
      <c r="I15" s="228"/>
      <c r="J15" s="229"/>
      <c r="K15" s="230"/>
      <c r="L15" s="231"/>
      <c r="M15" s="230"/>
      <c r="N15" s="231"/>
      <c r="O15" s="256"/>
      <c r="P15" s="257"/>
      <c r="Q15" s="256"/>
      <c r="R15" s="257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3">
      <c r="A16" s="176"/>
      <c r="B16" s="176"/>
      <c r="C16" s="176"/>
      <c r="D16" s="22"/>
      <c r="E16" s="228"/>
      <c r="F16" s="229"/>
      <c r="G16" s="228"/>
      <c r="H16" s="229"/>
      <c r="I16" s="228"/>
      <c r="J16" s="229"/>
      <c r="K16" s="230"/>
      <c r="L16" s="231"/>
      <c r="M16" s="230"/>
      <c r="N16" s="231"/>
      <c r="O16" s="256"/>
      <c r="P16" s="257"/>
      <c r="Q16" s="256"/>
      <c r="R16" s="257"/>
      <c r="S16" s="79">
        <f t="shared" ref="S16:S21" si="6">E16+G16+I16+K16+M16+O16+Q16</f>
        <v>0</v>
      </c>
      <c r="T16" s="79">
        <f t="shared" si="1"/>
        <v>0</v>
      </c>
      <c r="U16" s="83"/>
      <c r="V16" s="83"/>
    </row>
    <row r="17" spans="1:22" x14ac:dyDescent="0.3">
      <c r="A17" s="187">
        <v>3600</v>
      </c>
      <c r="B17" s="261" t="s">
        <v>98</v>
      </c>
      <c r="C17" s="187"/>
      <c r="D17" s="22" t="s">
        <v>91</v>
      </c>
      <c r="E17" s="228"/>
      <c r="F17" s="229"/>
      <c r="G17" s="228"/>
      <c r="H17" s="229"/>
      <c r="I17" s="228">
        <v>3.25</v>
      </c>
      <c r="J17" s="229"/>
      <c r="K17" s="230"/>
      <c r="L17" s="231"/>
      <c r="M17" s="230"/>
      <c r="N17" s="231"/>
      <c r="O17" s="256"/>
      <c r="P17" s="257"/>
      <c r="Q17" s="256"/>
      <c r="R17" s="257"/>
      <c r="S17" s="79">
        <f t="shared" si="6"/>
        <v>3.25</v>
      </c>
      <c r="T17" s="79">
        <f t="shared" si="1"/>
        <v>0</v>
      </c>
      <c r="U17" s="83">
        <v>3.25</v>
      </c>
      <c r="V17" s="83"/>
    </row>
    <row r="18" spans="1:22" x14ac:dyDescent="0.3">
      <c r="A18" s="187">
        <v>3600</v>
      </c>
      <c r="B18" s="261" t="s">
        <v>98</v>
      </c>
      <c r="C18" s="187"/>
      <c r="D18" s="22" t="s">
        <v>76</v>
      </c>
      <c r="E18" s="228"/>
      <c r="F18" s="229"/>
      <c r="G18" s="228"/>
      <c r="H18" s="229"/>
      <c r="I18" s="228"/>
      <c r="J18" s="229"/>
      <c r="K18" s="230"/>
      <c r="L18" s="231"/>
      <c r="M18" s="230">
        <v>1</v>
      </c>
      <c r="N18" s="231"/>
      <c r="O18" s="256"/>
      <c r="P18" s="257"/>
      <c r="Q18" s="256"/>
      <c r="R18" s="257"/>
      <c r="S18" s="79">
        <f t="shared" si="6"/>
        <v>1</v>
      </c>
      <c r="T18" s="79">
        <f t="shared" si="1"/>
        <v>1</v>
      </c>
      <c r="U18" s="83"/>
      <c r="V18" s="83"/>
    </row>
    <row r="19" spans="1:22" x14ac:dyDescent="0.3">
      <c r="A19" s="6">
        <v>3600</v>
      </c>
      <c r="B19" s="261" t="s">
        <v>98</v>
      </c>
      <c r="C19" s="156"/>
      <c r="D19" s="22" t="s">
        <v>69</v>
      </c>
      <c r="E19" s="228"/>
      <c r="F19" s="229"/>
      <c r="G19" s="228"/>
      <c r="H19" s="229"/>
      <c r="I19" s="228"/>
      <c r="J19" s="229"/>
      <c r="K19" s="230"/>
      <c r="L19" s="231"/>
      <c r="M19" s="230">
        <v>2.5</v>
      </c>
      <c r="N19" s="231"/>
      <c r="O19" s="256"/>
      <c r="P19" s="257"/>
      <c r="Q19" s="256"/>
      <c r="R19" s="257"/>
      <c r="S19" s="79">
        <f t="shared" si="6"/>
        <v>2.5</v>
      </c>
      <c r="T19" s="79">
        <f t="shared" si="1"/>
        <v>2.5</v>
      </c>
      <c r="U19" s="83"/>
      <c r="V19" s="83"/>
    </row>
    <row r="20" spans="1:22" x14ac:dyDescent="0.3">
      <c r="A20" s="6">
        <v>3600</v>
      </c>
      <c r="B20" s="261" t="s">
        <v>98</v>
      </c>
      <c r="C20" s="156"/>
      <c r="D20" s="22" t="s">
        <v>62</v>
      </c>
      <c r="E20" s="228"/>
      <c r="F20" s="229"/>
      <c r="G20" s="228"/>
      <c r="H20" s="229"/>
      <c r="I20" s="228"/>
      <c r="J20" s="229"/>
      <c r="K20" s="230"/>
      <c r="L20" s="231"/>
      <c r="M20" s="230">
        <v>0.5</v>
      </c>
      <c r="N20" s="231"/>
      <c r="O20" s="256"/>
      <c r="P20" s="257"/>
      <c r="Q20" s="256"/>
      <c r="R20" s="257"/>
      <c r="S20" s="79">
        <f t="shared" si="6"/>
        <v>0.5</v>
      </c>
      <c r="T20" s="79">
        <f t="shared" si="1"/>
        <v>0.5</v>
      </c>
      <c r="U20" s="83"/>
      <c r="V20" s="83"/>
    </row>
    <row r="21" spans="1:22" x14ac:dyDescent="0.3">
      <c r="A21" s="81">
        <v>3600</v>
      </c>
      <c r="B21" s="261" t="s">
        <v>98</v>
      </c>
      <c r="C21" s="157"/>
      <c r="D21" s="22" t="s">
        <v>63</v>
      </c>
      <c r="E21" s="228"/>
      <c r="F21" s="229"/>
      <c r="G21" s="228"/>
      <c r="H21" s="229"/>
      <c r="I21" s="228"/>
      <c r="J21" s="229"/>
      <c r="K21" s="230">
        <v>4.25</v>
      </c>
      <c r="L21" s="231"/>
      <c r="M21" s="230">
        <v>2</v>
      </c>
      <c r="N21" s="231"/>
      <c r="O21" s="256"/>
      <c r="P21" s="257"/>
      <c r="Q21" s="256"/>
      <c r="R21" s="257"/>
      <c r="S21" s="79">
        <f t="shared" si="6"/>
        <v>6.25</v>
      </c>
      <c r="T21" s="79">
        <f t="shared" si="1"/>
        <v>4.75</v>
      </c>
      <c r="U21" s="83">
        <v>1.5</v>
      </c>
      <c r="V21" s="83"/>
    </row>
    <row r="22" spans="1:22" ht="15.75" customHeight="1" x14ac:dyDescent="0.3">
      <c r="A22" s="81">
        <v>3600</v>
      </c>
      <c r="B22" s="261" t="s">
        <v>98</v>
      </c>
      <c r="C22" s="81"/>
      <c r="D22" s="3" t="s">
        <v>72</v>
      </c>
      <c r="E22" s="228"/>
      <c r="F22" s="229"/>
      <c r="G22" s="228"/>
      <c r="H22" s="229"/>
      <c r="I22" s="228"/>
      <c r="J22" s="229"/>
      <c r="K22" s="230"/>
      <c r="L22" s="231"/>
      <c r="M22" s="230">
        <v>1.5</v>
      </c>
      <c r="N22" s="231"/>
      <c r="O22" s="256"/>
      <c r="P22" s="257"/>
      <c r="Q22" s="256"/>
      <c r="R22" s="257"/>
      <c r="S22" s="79">
        <f t="shared" si="0"/>
        <v>1.5</v>
      </c>
      <c r="T22" s="79">
        <f t="shared" si="1"/>
        <v>1.5</v>
      </c>
      <c r="U22" s="83"/>
      <c r="V22" s="83"/>
    </row>
    <row r="23" spans="1:22" x14ac:dyDescent="0.3">
      <c r="A23" s="81">
        <v>3600</v>
      </c>
      <c r="B23" s="261" t="s">
        <v>98</v>
      </c>
      <c r="C23" s="81"/>
      <c r="D23" s="82" t="s">
        <v>64</v>
      </c>
      <c r="E23" s="228"/>
      <c r="F23" s="229"/>
      <c r="G23" s="228"/>
      <c r="H23" s="229"/>
      <c r="I23" s="228"/>
      <c r="J23" s="229"/>
      <c r="K23" s="230">
        <v>0.25</v>
      </c>
      <c r="L23" s="231"/>
      <c r="M23" s="230">
        <v>0.25</v>
      </c>
      <c r="N23" s="231"/>
      <c r="O23" s="256"/>
      <c r="P23" s="257"/>
      <c r="Q23" s="256"/>
      <c r="R23" s="257"/>
      <c r="S23" s="79">
        <f t="shared" si="0"/>
        <v>0.5</v>
      </c>
      <c r="T23" s="79">
        <f t="shared" si="1"/>
        <v>0.5</v>
      </c>
      <c r="U23" s="83"/>
      <c r="V23" s="83"/>
    </row>
    <row r="24" spans="1:22" x14ac:dyDescent="0.3">
      <c r="A24" s="6"/>
      <c r="B24" s="6"/>
      <c r="C24" s="6"/>
      <c r="D24" s="10"/>
      <c r="E24" s="228"/>
      <c r="F24" s="229"/>
      <c r="G24" s="228"/>
      <c r="H24" s="229"/>
      <c r="I24" s="228"/>
      <c r="J24" s="229"/>
      <c r="K24" s="230"/>
      <c r="L24" s="231"/>
      <c r="M24" s="230"/>
      <c r="N24" s="231"/>
      <c r="O24" s="256"/>
      <c r="P24" s="257"/>
      <c r="Q24" s="256"/>
      <c r="R24" s="257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3">
      <c r="A25" s="76" t="s">
        <v>35</v>
      </c>
      <c r="B25" s="76"/>
      <c r="C25" s="76"/>
      <c r="D25" s="76"/>
      <c r="E25" s="228">
        <v>8</v>
      </c>
      <c r="F25" s="229"/>
      <c r="G25" s="228">
        <v>8</v>
      </c>
      <c r="H25" s="229"/>
      <c r="I25" s="228"/>
      <c r="J25" s="229"/>
      <c r="K25" s="230"/>
      <c r="L25" s="231"/>
      <c r="M25" s="230"/>
      <c r="N25" s="231"/>
      <c r="O25" s="256"/>
      <c r="P25" s="257"/>
      <c r="Q25" s="256"/>
      <c r="R25" s="257"/>
      <c r="S25" s="79">
        <f>E25+G25+I25+K25+M25+O25+Q25</f>
        <v>16</v>
      </c>
      <c r="T25" s="79"/>
      <c r="U25" s="84"/>
      <c r="V25" s="83"/>
    </row>
    <row r="26" spans="1:22" x14ac:dyDescent="0.3">
      <c r="A26" s="76" t="s">
        <v>36</v>
      </c>
      <c r="B26" s="76"/>
      <c r="C26" s="76"/>
      <c r="D26" s="76"/>
      <c r="E26" s="230"/>
      <c r="F26" s="231"/>
      <c r="G26" s="230"/>
      <c r="H26" s="231"/>
      <c r="I26" s="228">
        <v>8</v>
      </c>
      <c r="J26" s="229"/>
      <c r="K26" s="230"/>
      <c r="L26" s="231"/>
      <c r="M26" s="230"/>
      <c r="N26" s="231"/>
      <c r="O26" s="256"/>
      <c r="P26" s="257"/>
      <c r="Q26" s="256"/>
      <c r="R26" s="257"/>
      <c r="S26" s="79">
        <f>E26+G26+I26+K26+M26+O26+Q26</f>
        <v>8</v>
      </c>
      <c r="T26" s="79"/>
      <c r="U26" s="84"/>
      <c r="V26" s="83"/>
    </row>
    <row r="27" spans="1:22" x14ac:dyDescent="0.3">
      <c r="A27" s="84" t="s">
        <v>6</v>
      </c>
      <c r="B27" s="84"/>
      <c r="C27" s="84"/>
      <c r="D27" s="84"/>
      <c r="E27" s="259">
        <f>SUM(E4:E26)</f>
        <v>8</v>
      </c>
      <c r="F27" s="260"/>
      <c r="G27" s="259">
        <f>SUM(G4:G26)</f>
        <v>8</v>
      </c>
      <c r="H27" s="260"/>
      <c r="I27" s="259">
        <f>SUM(I4:I26)</f>
        <v>11.25</v>
      </c>
      <c r="J27" s="260"/>
      <c r="K27" s="259">
        <f>SUM(K4:K26)</f>
        <v>9</v>
      </c>
      <c r="L27" s="260"/>
      <c r="M27" s="259">
        <f t="shared" ref="M27" si="7">SUM(M4:M26)</f>
        <v>8.5</v>
      </c>
      <c r="N27" s="260"/>
      <c r="O27" s="259">
        <f>SUM(O4:O26)</f>
        <v>0</v>
      </c>
      <c r="P27" s="260"/>
      <c r="Q27" s="259">
        <f>SUM(Q4:Q26)</f>
        <v>0</v>
      </c>
      <c r="R27" s="260"/>
      <c r="S27" s="79">
        <f>SUM(S4:S26)</f>
        <v>44.75</v>
      </c>
      <c r="T27" s="79"/>
      <c r="U27" s="84"/>
      <c r="V27" s="83"/>
    </row>
    <row r="28" spans="1:22" x14ac:dyDescent="0.3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16</v>
      </c>
      <c r="U28" s="83"/>
      <c r="V28" s="83"/>
    </row>
    <row r="29" spans="1:22" x14ac:dyDescent="0.3">
      <c r="A29" s="84" t="s">
        <v>39</v>
      </c>
      <c r="B29" s="84"/>
      <c r="C29" s="84"/>
      <c r="D29" s="84"/>
      <c r="E29" s="83"/>
      <c r="F29" s="83">
        <f>SUM(E27)-F28</f>
        <v>0</v>
      </c>
      <c r="G29" s="83"/>
      <c r="H29" s="83">
        <f>SUM(G27)-H28</f>
        <v>0</v>
      </c>
      <c r="I29" s="83"/>
      <c r="J29" s="83">
        <f>SUM(I27)-J28</f>
        <v>3.25</v>
      </c>
      <c r="K29" s="83"/>
      <c r="L29" s="83">
        <f>SUM(K27)-L28</f>
        <v>1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4.75</v>
      </c>
      <c r="V29" s="83">
        <f>SUM(V4:V28)</f>
        <v>0</v>
      </c>
    </row>
    <row r="31" spans="1:22" x14ac:dyDescent="0.3">
      <c r="A31" s="69" t="s">
        <v>23</v>
      </c>
      <c r="B31" s="70"/>
    </row>
    <row r="32" spans="1:22" x14ac:dyDescent="0.3">
      <c r="A32" s="71" t="s">
        <v>2</v>
      </c>
      <c r="C32" s="86">
        <f>SUM(T28)</f>
        <v>16</v>
      </c>
      <c r="I32" s="69">
        <v>3600</v>
      </c>
    </row>
    <row r="33" spans="1:9" x14ac:dyDescent="0.3">
      <c r="A33" s="71" t="s">
        <v>24</v>
      </c>
      <c r="C33" s="86">
        <f>U29</f>
        <v>4.75</v>
      </c>
      <c r="D33" s="86"/>
      <c r="I33" s="87">
        <v>15.5</v>
      </c>
    </row>
    <row r="34" spans="1:9" x14ac:dyDescent="0.3">
      <c r="A34" s="71" t="s">
        <v>25</v>
      </c>
      <c r="C34" s="86">
        <f>V29</f>
        <v>0</v>
      </c>
    </row>
    <row r="35" spans="1:9" x14ac:dyDescent="0.3">
      <c r="A35" s="71" t="s">
        <v>26</v>
      </c>
      <c r="C35" s="86">
        <f>S25</f>
        <v>16</v>
      </c>
      <c r="I35" s="86"/>
    </row>
    <row r="36" spans="1:9" x14ac:dyDescent="0.3">
      <c r="A36" s="71" t="s">
        <v>4</v>
      </c>
      <c r="C36" s="86">
        <f>S26</f>
        <v>8</v>
      </c>
    </row>
    <row r="37" spans="1:9" ht="16.2" thickBot="1" x14ac:dyDescent="0.35">
      <c r="A37" s="72" t="s">
        <v>6</v>
      </c>
      <c r="C37" s="88">
        <f>SUM(C32:C36)</f>
        <v>44.75</v>
      </c>
      <c r="E37" s="72" t="s">
        <v>40</v>
      </c>
      <c r="F37" s="72"/>
      <c r="G37" s="89">
        <f>S27-C37</f>
        <v>0</v>
      </c>
    </row>
    <row r="38" spans="1:9" ht="16.2" thickTop="1" x14ac:dyDescent="0.3">
      <c r="A38" s="71" t="s">
        <v>27</v>
      </c>
      <c r="C38" s="90">
        <v>0</v>
      </c>
      <c r="D38" s="90"/>
    </row>
    <row r="39" spans="1:9" x14ac:dyDescent="0.3">
      <c r="A39" s="71" t="s">
        <v>34</v>
      </c>
      <c r="C39" s="90">
        <v>0</v>
      </c>
      <c r="D39" s="90"/>
    </row>
    <row r="40" spans="1:9" ht="13.5" customHeight="1" x14ac:dyDescent="0.3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A16" sqref="A16:XFD16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90" zoomScaleNormal="90" workbookViewId="0">
      <selection activeCell="A16" sqref="A16:XFD1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88</v>
      </c>
      <c r="B2" s="110"/>
      <c r="C2" s="110"/>
      <c r="D2" s="110"/>
      <c r="E2" s="219" t="s">
        <v>13</v>
      </c>
      <c r="F2" s="219"/>
      <c r="G2" s="219" t="s">
        <v>14</v>
      </c>
      <c r="H2" s="219"/>
      <c r="I2" s="219" t="s">
        <v>15</v>
      </c>
      <c r="J2" s="219"/>
      <c r="K2" s="219" t="s">
        <v>16</v>
      </c>
      <c r="L2" s="219"/>
      <c r="M2" s="219" t="s">
        <v>17</v>
      </c>
      <c r="N2" s="219"/>
      <c r="O2" s="219" t="s">
        <v>18</v>
      </c>
      <c r="P2" s="219"/>
      <c r="Q2" s="219" t="s">
        <v>19</v>
      </c>
      <c r="R2" s="21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88"/>
      <c r="F3" s="191"/>
      <c r="G3" s="188"/>
      <c r="H3" s="191"/>
      <c r="I3" s="188"/>
      <c r="J3" s="191"/>
      <c r="K3" s="115">
        <v>8</v>
      </c>
      <c r="L3" s="116">
        <v>16.3</v>
      </c>
      <c r="M3" s="115">
        <v>8</v>
      </c>
      <c r="N3" s="11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4">
        <v>6768</v>
      </c>
      <c r="B4" s="261" t="s">
        <v>97</v>
      </c>
      <c r="C4" s="204">
        <v>24</v>
      </c>
      <c r="D4" s="22" t="s">
        <v>83</v>
      </c>
      <c r="E4" s="216"/>
      <c r="F4" s="216"/>
      <c r="G4" s="216"/>
      <c r="H4" s="216"/>
      <c r="I4" s="216"/>
      <c r="J4" s="216"/>
      <c r="K4" s="218"/>
      <c r="L4" s="218"/>
      <c r="M4" s="218">
        <v>1.5</v>
      </c>
      <c r="N4" s="218"/>
      <c r="O4" s="213"/>
      <c r="P4" s="214"/>
      <c r="Q4" s="213"/>
      <c r="R4" s="214"/>
      <c r="S4" s="58">
        <f t="shared" ref="S4:S22" si="0">E4+G4+I4+K4+M4+O4+Q4</f>
        <v>1.5</v>
      </c>
      <c r="T4" s="58">
        <f t="shared" ref="T4:T11" si="1">SUM(S4-U4-V4)</f>
        <v>1.5</v>
      </c>
      <c r="U4" s="60"/>
      <c r="V4" s="60"/>
    </row>
    <row r="5" spans="1:22" x14ac:dyDescent="0.3">
      <c r="A5" s="204">
        <v>6768</v>
      </c>
      <c r="B5" s="261" t="s">
        <v>97</v>
      </c>
      <c r="C5" s="204">
        <v>21</v>
      </c>
      <c r="D5" s="22" t="s">
        <v>83</v>
      </c>
      <c r="E5" s="215"/>
      <c r="F5" s="216"/>
      <c r="G5" s="215"/>
      <c r="H5" s="216"/>
      <c r="I5" s="215"/>
      <c r="J5" s="216"/>
      <c r="K5" s="217">
        <v>8</v>
      </c>
      <c r="L5" s="218"/>
      <c r="M5" s="217">
        <v>6</v>
      </c>
      <c r="N5" s="218"/>
      <c r="O5" s="213"/>
      <c r="P5" s="214"/>
      <c r="Q5" s="213"/>
      <c r="R5" s="214"/>
      <c r="S5" s="58">
        <f t="shared" si="0"/>
        <v>14</v>
      </c>
      <c r="T5" s="58">
        <f t="shared" si="1"/>
        <v>14</v>
      </c>
      <c r="U5" s="60"/>
      <c r="V5" s="60"/>
    </row>
    <row r="6" spans="1:22" x14ac:dyDescent="0.3">
      <c r="A6" s="206">
        <v>6768</v>
      </c>
      <c r="B6" s="261" t="s">
        <v>97</v>
      </c>
      <c r="C6" s="206">
        <v>19</v>
      </c>
      <c r="D6" s="22" t="s">
        <v>92</v>
      </c>
      <c r="E6" s="216"/>
      <c r="F6" s="216"/>
      <c r="G6" s="216"/>
      <c r="H6" s="216"/>
      <c r="I6" s="216"/>
      <c r="J6" s="216"/>
      <c r="K6" s="218"/>
      <c r="L6" s="218"/>
      <c r="M6" s="218">
        <v>0.5</v>
      </c>
      <c r="N6" s="218"/>
      <c r="O6" s="213"/>
      <c r="P6" s="214"/>
      <c r="Q6" s="213"/>
      <c r="R6" s="214"/>
      <c r="S6" s="58">
        <f t="shared" si="0"/>
        <v>0.5</v>
      </c>
      <c r="T6" s="58">
        <f t="shared" si="1"/>
        <v>0.5</v>
      </c>
      <c r="U6" s="60"/>
      <c r="V6" s="60"/>
    </row>
    <row r="7" spans="1:22" x14ac:dyDescent="0.3">
      <c r="A7" s="187"/>
      <c r="B7" s="187"/>
      <c r="C7" s="187"/>
      <c r="D7" s="22"/>
      <c r="E7" s="209"/>
      <c r="F7" s="210"/>
      <c r="G7" s="209"/>
      <c r="H7" s="210"/>
      <c r="I7" s="209"/>
      <c r="J7" s="210"/>
      <c r="K7" s="211"/>
      <c r="L7" s="212"/>
      <c r="M7" s="211"/>
      <c r="N7" s="212"/>
      <c r="O7" s="213"/>
      <c r="P7" s="214"/>
      <c r="Q7" s="213"/>
      <c r="R7" s="214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3">
      <c r="A8" s="187"/>
      <c r="B8" s="187"/>
      <c r="C8" s="187"/>
      <c r="D8" s="22"/>
      <c r="E8" s="209"/>
      <c r="F8" s="210"/>
      <c r="G8" s="209"/>
      <c r="H8" s="210"/>
      <c r="I8" s="209"/>
      <c r="J8" s="210"/>
      <c r="K8" s="211"/>
      <c r="L8" s="212"/>
      <c r="M8" s="211"/>
      <c r="N8" s="212"/>
      <c r="O8" s="213"/>
      <c r="P8" s="214"/>
      <c r="Q8" s="213"/>
      <c r="R8" s="214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">
      <c r="A9" s="189"/>
      <c r="B9" s="189"/>
      <c r="C9" s="189"/>
      <c r="D9" s="22"/>
      <c r="E9" s="209"/>
      <c r="F9" s="210"/>
      <c r="G9" s="209"/>
      <c r="H9" s="210"/>
      <c r="I9" s="209"/>
      <c r="J9" s="210"/>
      <c r="K9" s="211"/>
      <c r="L9" s="212"/>
      <c r="M9" s="211"/>
      <c r="N9" s="212"/>
      <c r="O9" s="213"/>
      <c r="P9" s="214"/>
      <c r="Q9" s="213"/>
      <c r="R9" s="214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189"/>
      <c r="B10" s="189"/>
      <c r="C10" s="189"/>
      <c r="D10" s="22"/>
      <c r="E10" s="209"/>
      <c r="F10" s="210"/>
      <c r="G10" s="209"/>
      <c r="H10" s="210"/>
      <c r="I10" s="209"/>
      <c r="J10" s="210"/>
      <c r="K10" s="211"/>
      <c r="L10" s="212"/>
      <c r="M10" s="211"/>
      <c r="N10" s="212"/>
      <c r="O10" s="213"/>
      <c r="P10" s="214"/>
      <c r="Q10" s="213"/>
      <c r="R10" s="214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89"/>
      <c r="B11" s="189"/>
      <c r="C11" s="189"/>
      <c r="D11" s="22"/>
      <c r="E11" s="209"/>
      <c r="F11" s="210"/>
      <c r="G11" s="209"/>
      <c r="H11" s="210"/>
      <c r="I11" s="209"/>
      <c r="J11" s="210"/>
      <c r="K11" s="211"/>
      <c r="L11" s="212"/>
      <c r="M11" s="211"/>
      <c r="N11" s="212"/>
      <c r="O11" s="213"/>
      <c r="P11" s="214"/>
      <c r="Q11" s="213"/>
      <c r="R11" s="214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44"/>
      <c r="B12" s="144"/>
      <c r="C12" s="144"/>
      <c r="D12" s="22"/>
      <c r="E12" s="209"/>
      <c r="F12" s="210"/>
      <c r="G12" s="209"/>
      <c r="H12" s="210"/>
      <c r="I12" s="209"/>
      <c r="J12" s="210"/>
      <c r="K12" s="211"/>
      <c r="L12" s="212"/>
      <c r="M12" s="211"/>
      <c r="N12" s="212"/>
      <c r="O12" s="213"/>
      <c r="P12" s="214"/>
      <c r="Q12" s="213"/>
      <c r="R12" s="214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144"/>
      <c r="B13" s="144"/>
      <c r="C13" s="144"/>
      <c r="D13" s="22"/>
      <c r="E13" s="209"/>
      <c r="F13" s="210"/>
      <c r="G13" s="209"/>
      <c r="H13" s="210"/>
      <c r="I13" s="209"/>
      <c r="J13" s="210"/>
      <c r="K13" s="211"/>
      <c r="L13" s="212"/>
      <c r="M13" s="211"/>
      <c r="N13" s="212"/>
      <c r="O13" s="213"/>
      <c r="P13" s="214"/>
      <c r="Q13" s="213"/>
      <c r="R13" s="214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3">
      <c r="A14" s="144"/>
      <c r="B14" s="144"/>
      <c r="C14" s="144"/>
      <c r="D14" s="22"/>
      <c r="E14" s="209"/>
      <c r="F14" s="210"/>
      <c r="G14" s="209"/>
      <c r="H14" s="210"/>
      <c r="I14" s="209"/>
      <c r="J14" s="210"/>
      <c r="K14" s="211"/>
      <c r="L14" s="212"/>
      <c r="M14" s="211"/>
      <c r="N14" s="212"/>
      <c r="O14" s="213"/>
      <c r="P14" s="214"/>
      <c r="Q14" s="213"/>
      <c r="R14" s="214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3">
      <c r="A15" s="166"/>
      <c r="B15" s="25"/>
      <c r="C15" s="166"/>
      <c r="D15" s="22"/>
      <c r="E15" s="209"/>
      <c r="F15" s="210"/>
      <c r="G15" s="209"/>
      <c r="H15" s="210"/>
      <c r="I15" s="209"/>
      <c r="J15" s="210"/>
      <c r="K15" s="211"/>
      <c r="L15" s="212"/>
      <c r="M15" s="211"/>
      <c r="N15" s="212"/>
      <c r="O15" s="213"/>
      <c r="P15" s="214"/>
      <c r="Q15" s="213"/>
      <c r="R15" s="214"/>
      <c r="S15" s="118">
        <f t="shared" ref="S15" si="4">E15+G15+I15+K15+M15+O15+Q15</f>
        <v>0</v>
      </c>
      <c r="T15" s="118">
        <f t="shared" ref="T15" si="5">SUM(S15-U15-V15)</f>
        <v>0</v>
      </c>
      <c r="U15" s="60"/>
      <c r="V15" s="60"/>
    </row>
    <row r="16" spans="1:22" ht="15.75" customHeight="1" x14ac:dyDescent="0.3">
      <c r="A16" s="164"/>
      <c r="B16" s="25"/>
      <c r="C16" s="164"/>
      <c r="D16" s="22"/>
      <c r="E16" s="209"/>
      <c r="F16" s="210"/>
      <c r="G16" s="209"/>
      <c r="H16" s="210"/>
      <c r="I16" s="209"/>
      <c r="J16" s="210"/>
      <c r="K16" s="211"/>
      <c r="L16" s="212"/>
      <c r="M16" s="211"/>
      <c r="N16" s="212"/>
      <c r="O16" s="213"/>
      <c r="P16" s="214"/>
      <c r="Q16" s="213"/>
      <c r="R16" s="214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3">
      <c r="A17" s="119"/>
      <c r="B17" s="25"/>
      <c r="C17" s="119"/>
      <c r="D17" s="22"/>
      <c r="E17" s="209"/>
      <c r="F17" s="210"/>
      <c r="G17" s="209"/>
      <c r="H17" s="210"/>
      <c r="I17" s="209"/>
      <c r="J17" s="210"/>
      <c r="K17" s="211"/>
      <c r="L17" s="212"/>
      <c r="M17" s="211"/>
      <c r="N17" s="212"/>
      <c r="O17" s="213"/>
      <c r="P17" s="214"/>
      <c r="Q17" s="213"/>
      <c r="R17" s="214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3">
      <c r="A18" s="152"/>
      <c r="B18" s="25"/>
      <c r="C18" s="152"/>
      <c r="D18" s="22"/>
      <c r="E18" s="209"/>
      <c r="F18" s="210"/>
      <c r="G18" s="209"/>
      <c r="H18" s="210"/>
      <c r="I18" s="209"/>
      <c r="J18" s="210"/>
      <c r="K18" s="211"/>
      <c r="L18" s="212"/>
      <c r="M18" s="211"/>
      <c r="N18" s="212"/>
      <c r="O18" s="213"/>
      <c r="P18" s="214"/>
      <c r="Q18" s="213"/>
      <c r="R18" s="214"/>
      <c r="S18" s="58">
        <f t="shared" si="0"/>
        <v>0</v>
      </c>
      <c r="T18" s="58">
        <f t="shared" si="3"/>
        <v>0</v>
      </c>
      <c r="U18" s="60"/>
      <c r="V18" s="60"/>
    </row>
    <row r="19" spans="1:22" x14ac:dyDescent="0.3">
      <c r="A19" s="152"/>
      <c r="B19" s="152"/>
      <c r="C19" s="152"/>
      <c r="D19" s="22"/>
      <c r="E19" s="209"/>
      <c r="F19" s="210"/>
      <c r="G19" s="209"/>
      <c r="H19" s="210"/>
      <c r="I19" s="209"/>
      <c r="J19" s="210"/>
      <c r="K19" s="211"/>
      <c r="L19" s="212"/>
      <c r="M19" s="211"/>
      <c r="N19" s="212"/>
      <c r="O19" s="213"/>
      <c r="P19" s="214"/>
      <c r="Q19" s="213"/>
      <c r="R19" s="214"/>
      <c r="S19" s="58">
        <f t="shared" si="0"/>
        <v>0</v>
      </c>
      <c r="T19" s="58">
        <f t="shared" ref="T19" si="7">SUM(S19-U19-V19)</f>
        <v>0</v>
      </c>
      <c r="U19" s="60"/>
      <c r="V19" s="60"/>
    </row>
    <row r="20" spans="1:22" x14ac:dyDescent="0.3">
      <c r="A20" s="135"/>
      <c r="B20" s="25"/>
      <c r="C20" s="135"/>
      <c r="D20" s="22"/>
      <c r="E20" s="209"/>
      <c r="F20" s="210"/>
      <c r="G20" s="215"/>
      <c r="H20" s="215"/>
      <c r="I20" s="215"/>
      <c r="J20" s="215"/>
      <c r="K20" s="211"/>
      <c r="L20" s="212"/>
      <c r="M20" s="211"/>
      <c r="N20" s="212"/>
      <c r="O20" s="213"/>
      <c r="P20" s="214"/>
      <c r="Q20" s="213"/>
      <c r="R20" s="214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3">
      <c r="A21" s="81"/>
      <c r="B21" s="81"/>
      <c r="C21" s="81"/>
      <c r="D21" s="22"/>
      <c r="E21" s="209"/>
      <c r="F21" s="210"/>
      <c r="G21" s="209"/>
      <c r="H21" s="210"/>
      <c r="I21" s="209"/>
      <c r="J21" s="210"/>
      <c r="K21" s="211"/>
      <c r="L21" s="212"/>
      <c r="M21" s="211"/>
      <c r="N21" s="212"/>
      <c r="O21" s="213"/>
      <c r="P21" s="214"/>
      <c r="Q21" s="213"/>
      <c r="R21" s="214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3">
      <c r="A22" s="55" t="s">
        <v>35</v>
      </c>
      <c r="B22" s="55"/>
      <c r="C22" s="55"/>
      <c r="D22" s="55"/>
      <c r="E22" s="209">
        <v>8</v>
      </c>
      <c r="F22" s="210"/>
      <c r="G22" s="209">
        <v>8</v>
      </c>
      <c r="H22" s="210"/>
      <c r="I22" s="209"/>
      <c r="J22" s="210"/>
      <c r="K22" s="211"/>
      <c r="L22" s="212"/>
      <c r="M22" s="211"/>
      <c r="N22" s="212"/>
      <c r="O22" s="213"/>
      <c r="P22" s="214"/>
      <c r="Q22" s="213"/>
      <c r="R22" s="214"/>
      <c r="S22" s="58">
        <f t="shared" si="0"/>
        <v>16</v>
      </c>
      <c r="T22" s="58"/>
      <c r="U22" s="62"/>
      <c r="V22" s="60"/>
    </row>
    <row r="23" spans="1:22" x14ac:dyDescent="0.3">
      <c r="A23" s="55" t="s">
        <v>36</v>
      </c>
      <c r="B23" s="55"/>
      <c r="C23" s="55"/>
      <c r="D23" s="55"/>
      <c r="E23" s="211"/>
      <c r="F23" s="212"/>
      <c r="G23" s="211"/>
      <c r="H23" s="212"/>
      <c r="I23" s="209">
        <v>8</v>
      </c>
      <c r="J23" s="210"/>
      <c r="K23" s="211"/>
      <c r="L23" s="212"/>
      <c r="M23" s="211"/>
      <c r="N23" s="212"/>
      <c r="O23" s="213"/>
      <c r="P23" s="214"/>
      <c r="Q23" s="213"/>
      <c r="R23" s="214"/>
      <c r="S23" s="58">
        <f t="shared" ref="S23:S24" si="8">E23+G23+I23+K23+M23+O23+Q23</f>
        <v>8</v>
      </c>
      <c r="T23" s="58"/>
      <c r="U23" s="62"/>
      <c r="V23" s="60"/>
    </row>
    <row r="24" spans="1:22" x14ac:dyDescent="0.3">
      <c r="A24" s="62" t="s">
        <v>6</v>
      </c>
      <c r="B24" s="62"/>
      <c r="C24" s="62"/>
      <c r="D24" s="62"/>
      <c r="E24" s="220">
        <f>SUM(E4:E23)</f>
        <v>8</v>
      </c>
      <c r="F24" s="221"/>
      <c r="G24" s="220">
        <f>SUM(G4:G23)</f>
        <v>8</v>
      </c>
      <c r="H24" s="221"/>
      <c r="I24" s="220">
        <f>SUM(I4:I23)</f>
        <v>8</v>
      </c>
      <c r="J24" s="221"/>
      <c r="K24" s="220">
        <f>SUM(K4:K23)</f>
        <v>8</v>
      </c>
      <c r="L24" s="221"/>
      <c r="M24" s="220">
        <f>SUM(M4:M23)</f>
        <v>8</v>
      </c>
      <c r="N24" s="221"/>
      <c r="O24" s="220">
        <f>SUM(O4:O23)</f>
        <v>0</v>
      </c>
      <c r="P24" s="221"/>
      <c r="Q24" s="220">
        <f>SUM(Q4:Q23)</f>
        <v>0</v>
      </c>
      <c r="R24" s="221"/>
      <c r="S24" s="58">
        <f t="shared" si="8"/>
        <v>40</v>
      </c>
      <c r="T24" s="58"/>
      <c r="U24" s="62"/>
      <c r="V24" s="60"/>
    </row>
    <row r="25" spans="1:22" x14ac:dyDescent="0.3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16</v>
      </c>
      <c r="U25" s="60"/>
      <c r="V25" s="60"/>
    </row>
    <row r="26" spans="1:22" x14ac:dyDescent="0.3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3">
      <c r="A28" s="48" t="s">
        <v>23</v>
      </c>
      <c r="B28" s="49"/>
    </row>
    <row r="29" spans="1:22" x14ac:dyDescent="0.3">
      <c r="A29" s="50" t="s">
        <v>2</v>
      </c>
      <c r="C29" s="63">
        <f>SUM(T25)</f>
        <v>16</v>
      </c>
      <c r="I29" s="48">
        <v>3600</v>
      </c>
    </row>
    <row r="30" spans="1:22" x14ac:dyDescent="0.3">
      <c r="A30" s="50" t="s">
        <v>24</v>
      </c>
      <c r="C30" s="63">
        <f>U26</f>
        <v>0</v>
      </c>
      <c r="D30" s="63"/>
      <c r="I30" s="64"/>
    </row>
    <row r="31" spans="1:22" x14ac:dyDescent="0.3">
      <c r="A31" s="50" t="s">
        <v>25</v>
      </c>
      <c r="C31" s="63">
        <f>V26</f>
        <v>0</v>
      </c>
    </row>
    <row r="32" spans="1:22" x14ac:dyDescent="0.3">
      <c r="A32" s="50" t="s">
        <v>26</v>
      </c>
      <c r="C32" s="63">
        <f>S22</f>
        <v>16</v>
      </c>
      <c r="I32" s="63"/>
    </row>
    <row r="33" spans="1:7" x14ac:dyDescent="0.3">
      <c r="A33" s="50" t="s">
        <v>4</v>
      </c>
      <c r="C33" s="63">
        <f>S23</f>
        <v>8</v>
      </c>
    </row>
    <row r="34" spans="1:7" ht="16.2" thickBot="1" x14ac:dyDescent="0.35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2" thickTop="1" x14ac:dyDescent="0.3">
      <c r="A35" s="50" t="s">
        <v>27</v>
      </c>
      <c r="C35" s="67">
        <v>0</v>
      </c>
      <c r="D35" s="67"/>
    </row>
    <row r="36" spans="1:7" x14ac:dyDescent="0.3">
      <c r="A36" s="50" t="s">
        <v>34</v>
      </c>
      <c r="C36" s="67">
        <v>0</v>
      </c>
      <c r="D36" s="67"/>
    </row>
  </sheetData>
  <mergeCells count="154"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A16" sqref="A16:XFD1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88</v>
      </c>
      <c r="B2" s="203"/>
      <c r="C2" s="203"/>
      <c r="D2" s="110"/>
      <c r="E2" s="219" t="s">
        <v>13</v>
      </c>
      <c r="F2" s="219"/>
      <c r="G2" s="219" t="s">
        <v>14</v>
      </c>
      <c r="H2" s="219"/>
      <c r="I2" s="219" t="s">
        <v>15</v>
      </c>
      <c r="J2" s="219"/>
      <c r="K2" s="219" t="s">
        <v>16</v>
      </c>
      <c r="L2" s="219"/>
      <c r="M2" s="219" t="s">
        <v>17</v>
      </c>
      <c r="N2" s="219"/>
      <c r="O2" s="219" t="s">
        <v>18</v>
      </c>
      <c r="P2" s="219"/>
      <c r="Q2" s="219" t="s">
        <v>19</v>
      </c>
      <c r="R2" s="21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91"/>
      <c r="F3" s="191"/>
      <c r="G3" s="191"/>
      <c r="H3" s="191"/>
      <c r="I3" s="191"/>
      <c r="J3" s="191"/>
      <c r="K3" s="116">
        <v>8</v>
      </c>
      <c r="L3" s="116">
        <v>16.3</v>
      </c>
      <c r="M3" s="116">
        <v>8</v>
      </c>
      <c r="N3" s="11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4">
        <v>6768</v>
      </c>
      <c r="B4" s="261" t="s">
        <v>97</v>
      </c>
      <c r="C4" s="204">
        <v>24</v>
      </c>
      <c r="D4" s="22" t="s">
        <v>83</v>
      </c>
      <c r="E4" s="222"/>
      <c r="F4" s="223"/>
      <c r="G4" s="222"/>
      <c r="H4" s="223"/>
      <c r="I4" s="224"/>
      <c r="J4" s="224"/>
      <c r="K4" s="218">
        <v>3</v>
      </c>
      <c r="L4" s="218"/>
      <c r="M4" s="218">
        <v>1.5</v>
      </c>
      <c r="N4" s="218"/>
      <c r="O4" s="213"/>
      <c r="P4" s="214"/>
      <c r="Q4" s="213"/>
      <c r="R4" s="214"/>
      <c r="S4" s="58">
        <f>E4+G4+I4+K4+M4+O4+Q4</f>
        <v>4.5</v>
      </c>
      <c r="T4" s="58">
        <f t="shared" ref="T4:T21" si="0">SUM(S4-U4-V4)</f>
        <v>4.5</v>
      </c>
      <c r="U4" s="60"/>
      <c r="V4" s="60"/>
    </row>
    <row r="5" spans="1:22" x14ac:dyDescent="0.3">
      <c r="A5" s="187">
        <v>6768</v>
      </c>
      <c r="B5" s="261" t="s">
        <v>97</v>
      </c>
      <c r="C5" s="187">
        <v>39</v>
      </c>
      <c r="D5" s="22" t="s">
        <v>90</v>
      </c>
      <c r="E5" s="224"/>
      <c r="F5" s="224"/>
      <c r="G5" s="224"/>
      <c r="H5" s="224"/>
      <c r="I5" s="224"/>
      <c r="J5" s="224"/>
      <c r="K5" s="218">
        <v>5</v>
      </c>
      <c r="L5" s="218"/>
      <c r="M5" s="218">
        <v>0.5</v>
      </c>
      <c r="N5" s="218"/>
      <c r="O5" s="213"/>
      <c r="P5" s="214"/>
      <c r="Q5" s="213"/>
      <c r="R5" s="214"/>
      <c r="S5" s="58">
        <f>E5+G5+I5+K5+M5+O5+Q5</f>
        <v>5.5</v>
      </c>
      <c r="T5" s="58">
        <f t="shared" si="0"/>
        <v>5.5</v>
      </c>
      <c r="U5" s="60"/>
      <c r="V5" s="60"/>
    </row>
    <row r="6" spans="1:22" x14ac:dyDescent="0.3">
      <c r="A6" s="206">
        <v>6768</v>
      </c>
      <c r="B6" s="261" t="s">
        <v>97</v>
      </c>
      <c r="C6" s="206">
        <v>55</v>
      </c>
      <c r="D6" s="22" t="s">
        <v>75</v>
      </c>
      <c r="E6" s="224"/>
      <c r="F6" s="224"/>
      <c r="G6" s="224"/>
      <c r="H6" s="224"/>
      <c r="I6" s="224"/>
      <c r="J6" s="224"/>
      <c r="K6" s="218"/>
      <c r="L6" s="218"/>
      <c r="M6" s="218">
        <v>6</v>
      </c>
      <c r="N6" s="218"/>
      <c r="O6" s="213"/>
      <c r="P6" s="214"/>
      <c r="Q6" s="213"/>
      <c r="R6" s="214"/>
      <c r="S6" s="58">
        <f t="shared" ref="S6:S26" si="1">E6+G6+I6+K6+M6+O6+Q6</f>
        <v>6</v>
      </c>
      <c r="T6" s="58">
        <f t="shared" si="0"/>
        <v>6</v>
      </c>
      <c r="U6" s="60"/>
      <c r="V6" s="60"/>
    </row>
    <row r="7" spans="1:22" x14ac:dyDescent="0.3">
      <c r="A7" s="194"/>
      <c r="B7" s="189"/>
      <c r="C7" s="189"/>
      <c r="D7" s="22"/>
      <c r="E7" s="224"/>
      <c r="F7" s="224"/>
      <c r="G7" s="224"/>
      <c r="H7" s="224"/>
      <c r="I7" s="224"/>
      <c r="J7" s="224"/>
      <c r="K7" s="218"/>
      <c r="L7" s="218"/>
      <c r="M7" s="218"/>
      <c r="N7" s="218"/>
      <c r="O7" s="213"/>
      <c r="P7" s="214"/>
      <c r="Q7" s="213"/>
      <c r="R7" s="214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95"/>
      <c r="B8" s="195"/>
      <c r="C8" s="195"/>
      <c r="D8" s="22"/>
      <c r="E8" s="222"/>
      <c r="F8" s="223"/>
      <c r="G8" s="222"/>
      <c r="H8" s="223"/>
      <c r="I8" s="222"/>
      <c r="J8" s="223"/>
      <c r="K8" s="211"/>
      <c r="L8" s="212"/>
      <c r="M8" s="211"/>
      <c r="N8" s="212"/>
      <c r="O8" s="213"/>
      <c r="P8" s="214"/>
      <c r="Q8" s="213"/>
      <c r="R8" s="214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89"/>
      <c r="B9" s="189"/>
      <c r="C9" s="189"/>
      <c r="D9" s="22"/>
      <c r="E9" s="222"/>
      <c r="F9" s="223"/>
      <c r="G9" s="224"/>
      <c r="H9" s="224"/>
      <c r="I9" s="222"/>
      <c r="J9" s="223"/>
      <c r="K9" s="218"/>
      <c r="L9" s="218"/>
      <c r="M9" s="211"/>
      <c r="N9" s="212"/>
      <c r="O9" s="213"/>
      <c r="P9" s="214"/>
      <c r="Q9" s="213"/>
      <c r="R9" s="21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85"/>
      <c r="B10" s="185"/>
      <c r="C10" s="185"/>
      <c r="D10" s="22"/>
      <c r="E10" s="222"/>
      <c r="F10" s="223"/>
      <c r="G10" s="222"/>
      <c r="H10" s="223"/>
      <c r="I10" s="222"/>
      <c r="J10" s="223"/>
      <c r="K10" s="211"/>
      <c r="L10" s="212"/>
      <c r="M10" s="211"/>
      <c r="N10" s="212"/>
      <c r="O10" s="213"/>
      <c r="P10" s="214"/>
      <c r="Q10" s="213"/>
      <c r="R10" s="21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9"/>
      <c r="B11" s="179"/>
      <c r="C11" s="179"/>
      <c r="D11" s="22"/>
      <c r="E11" s="222"/>
      <c r="F11" s="223"/>
      <c r="G11" s="222"/>
      <c r="H11" s="223"/>
      <c r="I11" s="222"/>
      <c r="J11" s="223"/>
      <c r="K11" s="211"/>
      <c r="L11" s="212"/>
      <c r="M11" s="211"/>
      <c r="N11" s="212"/>
      <c r="O11" s="213"/>
      <c r="P11" s="214"/>
      <c r="Q11" s="213"/>
      <c r="R11" s="21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9"/>
      <c r="B12" s="172"/>
      <c r="C12" s="172"/>
      <c r="D12" s="22"/>
      <c r="E12" s="222"/>
      <c r="F12" s="223"/>
      <c r="G12" s="222"/>
      <c r="H12" s="223"/>
      <c r="I12" s="222"/>
      <c r="J12" s="223"/>
      <c r="K12" s="211"/>
      <c r="L12" s="212"/>
      <c r="M12" s="211"/>
      <c r="N12" s="212"/>
      <c r="O12" s="213"/>
      <c r="P12" s="214"/>
      <c r="Q12" s="213"/>
      <c r="R12" s="21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9"/>
      <c r="B13" s="140"/>
      <c r="C13" s="140"/>
      <c r="D13" s="22"/>
      <c r="E13" s="222"/>
      <c r="F13" s="223"/>
      <c r="G13" s="222"/>
      <c r="H13" s="223"/>
      <c r="I13" s="222"/>
      <c r="J13" s="223"/>
      <c r="K13" s="211"/>
      <c r="L13" s="212"/>
      <c r="M13" s="211"/>
      <c r="N13" s="212"/>
      <c r="O13" s="213"/>
      <c r="P13" s="214"/>
      <c r="Q13" s="213"/>
      <c r="R13" s="214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79"/>
      <c r="B14" s="140"/>
      <c r="C14" s="140"/>
      <c r="D14" s="22"/>
      <c r="E14" s="222"/>
      <c r="F14" s="223"/>
      <c r="G14" s="222"/>
      <c r="H14" s="223"/>
      <c r="I14" s="222"/>
      <c r="J14" s="223"/>
      <c r="K14" s="211"/>
      <c r="L14" s="212"/>
      <c r="M14" s="211"/>
      <c r="N14" s="212"/>
      <c r="O14" s="213"/>
      <c r="P14" s="214"/>
      <c r="Q14" s="213"/>
      <c r="R14" s="214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79"/>
      <c r="B15" s="172"/>
      <c r="C15" s="172"/>
      <c r="D15" s="22"/>
      <c r="E15" s="222"/>
      <c r="F15" s="223"/>
      <c r="G15" s="222"/>
      <c r="H15" s="223"/>
      <c r="I15" s="222"/>
      <c r="J15" s="223"/>
      <c r="K15" s="211"/>
      <c r="L15" s="212"/>
      <c r="M15" s="211"/>
      <c r="N15" s="212"/>
      <c r="O15" s="213"/>
      <c r="P15" s="214"/>
      <c r="Q15" s="213"/>
      <c r="R15" s="214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179"/>
      <c r="B16" s="179"/>
      <c r="C16" s="179"/>
      <c r="D16" s="22"/>
      <c r="E16" s="222"/>
      <c r="F16" s="223"/>
      <c r="G16" s="222"/>
      <c r="H16" s="223"/>
      <c r="I16" s="222"/>
      <c r="J16" s="223"/>
      <c r="K16" s="211"/>
      <c r="L16" s="212"/>
      <c r="M16" s="211"/>
      <c r="N16" s="212"/>
      <c r="O16" s="213"/>
      <c r="P16" s="214"/>
      <c r="Q16" s="213"/>
      <c r="R16" s="214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79"/>
      <c r="B17" s="179"/>
      <c r="C17" s="179"/>
      <c r="D17" s="22"/>
      <c r="E17" s="222"/>
      <c r="F17" s="223"/>
      <c r="G17" s="222"/>
      <c r="H17" s="223"/>
      <c r="I17" s="222"/>
      <c r="J17" s="223"/>
      <c r="K17" s="211"/>
      <c r="L17" s="212"/>
      <c r="M17" s="211"/>
      <c r="N17" s="212"/>
      <c r="O17" s="213"/>
      <c r="P17" s="214"/>
      <c r="Q17" s="213"/>
      <c r="R17" s="214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79"/>
      <c r="B18" s="179"/>
      <c r="C18" s="179"/>
      <c r="D18" s="22"/>
      <c r="E18" s="222"/>
      <c r="F18" s="223"/>
      <c r="G18" s="222"/>
      <c r="H18" s="223"/>
      <c r="I18" s="222"/>
      <c r="J18" s="223"/>
      <c r="K18" s="211"/>
      <c r="L18" s="212"/>
      <c r="M18" s="211"/>
      <c r="N18" s="212"/>
      <c r="O18" s="213"/>
      <c r="P18" s="214"/>
      <c r="Q18" s="213"/>
      <c r="R18" s="214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202"/>
      <c r="B19" s="25"/>
      <c r="C19" s="202"/>
      <c r="D19" s="10"/>
      <c r="E19" s="222"/>
      <c r="F19" s="223"/>
      <c r="G19" s="222"/>
      <c r="H19" s="223"/>
      <c r="I19" s="222"/>
      <c r="J19" s="223"/>
      <c r="K19" s="211"/>
      <c r="L19" s="212"/>
      <c r="M19" s="211"/>
      <c r="N19" s="212"/>
      <c r="O19" s="213"/>
      <c r="P19" s="214"/>
      <c r="Q19" s="213"/>
      <c r="R19" s="214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79"/>
      <c r="B20" s="179"/>
      <c r="C20" s="179"/>
      <c r="D20" s="22"/>
      <c r="E20" s="222"/>
      <c r="F20" s="223"/>
      <c r="G20" s="222"/>
      <c r="H20" s="223"/>
      <c r="I20" s="222"/>
      <c r="J20" s="223"/>
      <c r="K20" s="211"/>
      <c r="L20" s="212"/>
      <c r="M20" s="211"/>
      <c r="N20" s="212"/>
      <c r="O20" s="213"/>
      <c r="P20" s="214"/>
      <c r="Q20" s="213"/>
      <c r="R20" s="214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79"/>
      <c r="B21" s="179"/>
      <c r="C21" s="179"/>
      <c r="D21" s="22"/>
      <c r="E21" s="222"/>
      <c r="F21" s="223"/>
      <c r="G21" s="222"/>
      <c r="H21" s="223"/>
      <c r="I21" s="222"/>
      <c r="J21" s="223"/>
      <c r="K21" s="211"/>
      <c r="L21" s="212"/>
      <c r="M21" s="211"/>
      <c r="N21" s="212"/>
      <c r="O21" s="213"/>
      <c r="P21" s="214"/>
      <c r="Q21" s="213"/>
      <c r="R21" s="214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94"/>
      <c r="B22" s="194"/>
      <c r="C22" s="194"/>
      <c r="D22" s="22"/>
      <c r="E22" s="222"/>
      <c r="F22" s="223"/>
      <c r="G22" s="222"/>
      <c r="H22" s="223"/>
      <c r="I22" s="222"/>
      <c r="J22" s="223"/>
      <c r="K22" s="211"/>
      <c r="L22" s="212"/>
      <c r="M22" s="211"/>
      <c r="N22" s="212"/>
      <c r="O22" s="213"/>
      <c r="P22" s="214"/>
      <c r="Q22" s="213"/>
      <c r="R22" s="214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22"/>
      <c r="F23" s="223"/>
      <c r="G23" s="222"/>
      <c r="H23" s="223"/>
      <c r="I23" s="222"/>
      <c r="J23" s="223"/>
      <c r="K23" s="211"/>
      <c r="L23" s="212"/>
      <c r="M23" s="211"/>
      <c r="N23" s="212"/>
      <c r="O23" s="213"/>
      <c r="P23" s="214"/>
      <c r="Q23" s="213"/>
      <c r="R23" s="214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09">
        <v>8</v>
      </c>
      <c r="F24" s="210"/>
      <c r="G24" s="209">
        <v>8</v>
      </c>
      <c r="H24" s="210"/>
      <c r="I24" s="222"/>
      <c r="J24" s="223"/>
      <c r="K24" s="211"/>
      <c r="L24" s="212"/>
      <c r="M24" s="211"/>
      <c r="N24" s="212"/>
      <c r="O24" s="213"/>
      <c r="P24" s="214"/>
      <c r="Q24" s="213"/>
      <c r="R24" s="214"/>
      <c r="S24" s="58">
        <f t="shared" si="1"/>
        <v>16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11"/>
      <c r="F25" s="212"/>
      <c r="G25" s="211"/>
      <c r="H25" s="212"/>
      <c r="I25" s="209">
        <v>8</v>
      </c>
      <c r="J25" s="210"/>
      <c r="K25" s="211"/>
      <c r="L25" s="212"/>
      <c r="M25" s="211"/>
      <c r="N25" s="212"/>
      <c r="O25" s="213"/>
      <c r="P25" s="214"/>
      <c r="Q25" s="213"/>
      <c r="R25" s="214"/>
      <c r="S25" s="58">
        <f t="shared" si="1"/>
        <v>8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20">
        <f>SUM(E4:E25)</f>
        <v>8</v>
      </c>
      <c r="F26" s="221"/>
      <c r="G26" s="220">
        <f>SUM(G4:G25)</f>
        <v>8</v>
      </c>
      <c r="H26" s="221"/>
      <c r="I26" s="220">
        <f>SUM(I4:I25)</f>
        <v>8</v>
      </c>
      <c r="J26" s="221"/>
      <c r="K26" s="220">
        <f>SUM(K4:K25)</f>
        <v>8</v>
      </c>
      <c r="L26" s="221"/>
      <c r="M26" s="220">
        <f>SUM(M4:M25)</f>
        <v>8</v>
      </c>
      <c r="N26" s="221"/>
      <c r="O26" s="220">
        <f>SUM(O4:O25)</f>
        <v>0</v>
      </c>
      <c r="P26" s="221"/>
      <c r="Q26" s="220">
        <f>SUM(Q4:Q25)</f>
        <v>0</v>
      </c>
      <c r="R26" s="221"/>
      <c r="S26" s="58">
        <f t="shared" si="1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16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16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16</v>
      </c>
      <c r="I34" s="63"/>
    </row>
    <row r="35" spans="1:9" x14ac:dyDescent="0.3">
      <c r="A35" s="50" t="s">
        <v>4</v>
      </c>
      <c r="C35" s="63">
        <f>S25</f>
        <v>8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A16" sqref="A16:XFD1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88</v>
      </c>
      <c r="B2" s="203"/>
      <c r="C2" s="203"/>
      <c r="D2" s="110"/>
      <c r="E2" s="219" t="s">
        <v>13</v>
      </c>
      <c r="F2" s="219"/>
      <c r="G2" s="219" t="s">
        <v>14</v>
      </c>
      <c r="H2" s="219"/>
      <c r="I2" s="219" t="s">
        <v>15</v>
      </c>
      <c r="J2" s="219"/>
      <c r="K2" s="219" t="s">
        <v>16</v>
      </c>
      <c r="L2" s="219"/>
      <c r="M2" s="219" t="s">
        <v>17</v>
      </c>
      <c r="N2" s="219"/>
      <c r="O2" s="219" t="s">
        <v>18</v>
      </c>
      <c r="P2" s="219"/>
      <c r="Q2" s="219" t="s">
        <v>19</v>
      </c>
      <c r="R2" s="21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0"/>
      <c r="B4" s="190"/>
      <c r="C4" s="190"/>
      <c r="D4" s="22"/>
      <c r="E4" s="209"/>
      <c r="F4" s="210"/>
      <c r="G4" s="209"/>
      <c r="H4" s="210"/>
      <c r="I4" s="209"/>
      <c r="J4" s="210"/>
      <c r="K4" s="209"/>
      <c r="L4" s="210"/>
      <c r="M4" s="209"/>
      <c r="N4" s="210"/>
      <c r="O4" s="213"/>
      <c r="P4" s="214"/>
      <c r="Q4" s="213"/>
      <c r="R4" s="214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3">
      <c r="A5" s="187"/>
      <c r="B5" s="187"/>
      <c r="C5" s="187"/>
      <c r="D5" s="22"/>
      <c r="E5" s="209"/>
      <c r="F5" s="210"/>
      <c r="G5" s="209"/>
      <c r="H5" s="210"/>
      <c r="I5" s="209"/>
      <c r="J5" s="210"/>
      <c r="K5" s="209"/>
      <c r="L5" s="210"/>
      <c r="M5" s="209"/>
      <c r="N5" s="210"/>
      <c r="O5" s="213"/>
      <c r="P5" s="214"/>
      <c r="Q5" s="213"/>
      <c r="R5" s="214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87"/>
      <c r="B6" s="187"/>
      <c r="C6" s="187"/>
      <c r="D6" s="22"/>
      <c r="E6" s="209"/>
      <c r="F6" s="210"/>
      <c r="G6" s="209"/>
      <c r="H6" s="210"/>
      <c r="I6" s="209"/>
      <c r="J6" s="210"/>
      <c r="K6" s="209"/>
      <c r="L6" s="210"/>
      <c r="M6" s="209"/>
      <c r="N6" s="210"/>
      <c r="O6" s="213"/>
      <c r="P6" s="214"/>
      <c r="Q6" s="213"/>
      <c r="R6" s="214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89"/>
      <c r="B7" s="189"/>
      <c r="C7" s="189"/>
      <c r="D7" s="22"/>
      <c r="E7" s="209"/>
      <c r="F7" s="210"/>
      <c r="G7" s="209"/>
      <c r="H7" s="210"/>
      <c r="I7" s="209"/>
      <c r="J7" s="210"/>
      <c r="K7" s="209"/>
      <c r="L7" s="210"/>
      <c r="M7" s="209"/>
      <c r="N7" s="210"/>
      <c r="O7" s="213"/>
      <c r="P7" s="214"/>
      <c r="Q7" s="213"/>
      <c r="R7" s="214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89"/>
      <c r="B8" s="189"/>
      <c r="C8" s="189"/>
      <c r="D8" s="22"/>
      <c r="E8" s="209"/>
      <c r="F8" s="210"/>
      <c r="G8" s="209"/>
      <c r="H8" s="210"/>
      <c r="I8" s="209"/>
      <c r="J8" s="210"/>
      <c r="K8" s="209"/>
      <c r="L8" s="210"/>
      <c r="M8" s="209"/>
      <c r="N8" s="210"/>
      <c r="O8" s="213"/>
      <c r="P8" s="214"/>
      <c r="Q8" s="213"/>
      <c r="R8" s="214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89"/>
      <c r="B9" s="189"/>
      <c r="C9" s="189"/>
      <c r="D9" s="22"/>
      <c r="E9" s="209"/>
      <c r="F9" s="210"/>
      <c r="G9" s="209"/>
      <c r="H9" s="210"/>
      <c r="I9" s="209"/>
      <c r="J9" s="210"/>
      <c r="K9" s="209"/>
      <c r="L9" s="210"/>
      <c r="M9" s="209"/>
      <c r="N9" s="210"/>
      <c r="O9" s="213"/>
      <c r="P9" s="214"/>
      <c r="Q9" s="213"/>
      <c r="R9" s="21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89"/>
      <c r="B10" s="189"/>
      <c r="C10" s="189"/>
      <c r="D10" s="22"/>
      <c r="E10" s="209"/>
      <c r="F10" s="210"/>
      <c r="G10" s="209"/>
      <c r="H10" s="210"/>
      <c r="I10" s="209"/>
      <c r="J10" s="210"/>
      <c r="K10" s="209"/>
      <c r="L10" s="210"/>
      <c r="M10" s="209"/>
      <c r="N10" s="210"/>
      <c r="O10" s="213"/>
      <c r="P10" s="214"/>
      <c r="Q10" s="213"/>
      <c r="R10" s="21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37"/>
      <c r="B11" s="137"/>
      <c r="C11" s="137"/>
      <c r="D11" s="22"/>
      <c r="E11" s="209"/>
      <c r="F11" s="210"/>
      <c r="G11" s="209"/>
      <c r="H11" s="210"/>
      <c r="I11" s="209"/>
      <c r="J11" s="210"/>
      <c r="K11" s="209"/>
      <c r="L11" s="210"/>
      <c r="M11" s="209"/>
      <c r="N11" s="210"/>
      <c r="O11" s="213"/>
      <c r="P11" s="214"/>
      <c r="Q11" s="213"/>
      <c r="R11" s="21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7"/>
      <c r="B12" s="137"/>
      <c r="C12" s="137"/>
      <c r="D12" s="22"/>
      <c r="E12" s="209"/>
      <c r="F12" s="210"/>
      <c r="G12" s="209"/>
      <c r="H12" s="210"/>
      <c r="I12" s="209"/>
      <c r="J12" s="210"/>
      <c r="K12" s="209"/>
      <c r="L12" s="210"/>
      <c r="M12" s="209"/>
      <c r="N12" s="210"/>
      <c r="O12" s="213"/>
      <c r="P12" s="214"/>
      <c r="Q12" s="213"/>
      <c r="R12" s="21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36"/>
      <c r="B13" s="136"/>
      <c r="C13" s="136"/>
      <c r="D13" s="22"/>
      <c r="E13" s="209"/>
      <c r="F13" s="210"/>
      <c r="G13" s="209"/>
      <c r="H13" s="210"/>
      <c r="I13" s="209"/>
      <c r="J13" s="210"/>
      <c r="K13" s="209"/>
      <c r="L13" s="210"/>
      <c r="M13" s="209"/>
      <c r="N13" s="210"/>
      <c r="O13" s="213"/>
      <c r="P13" s="214"/>
      <c r="Q13" s="213"/>
      <c r="R13" s="21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09"/>
      <c r="F14" s="210"/>
      <c r="G14" s="209"/>
      <c r="H14" s="210"/>
      <c r="I14" s="209"/>
      <c r="J14" s="210"/>
      <c r="K14" s="209"/>
      <c r="L14" s="210"/>
      <c r="M14" s="209"/>
      <c r="N14" s="210"/>
      <c r="O14" s="213"/>
      <c r="P14" s="214"/>
      <c r="Q14" s="213"/>
      <c r="R14" s="214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09"/>
      <c r="F15" s="210"/>
      <c r="G15" s="209"/>
      <c r="H15" s="210"/>
      <c r="I15" s="209"/>
      <c r="J15" s="210"/>
      <c r="K15" s="209"/>
      <c r="L15" s="210"/>
      <c r="M15" s="209"/>
      <c r="N15" s="210"/>
      <c r="O15" s="213"/>
      <c r="P15" s="214"/>
      <c r="Q15" s="213"/>
      <c r="R15" s="214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3"/>
      <c r="B16" s="25"/>
      <c r="C16" s="153"/>
      <c r="D16" s="22"/>
      <c r="E16" s="209"/>
      <c r="F16" s="210"/>
      <c r="G16" s="209"/>
      <c r="H16" s="210"/>
      <c r="I16" s="209"/>
      <c r="J16" s="210"/>
      <c r="K16" s="209"/>
      <c r="L16" s="210"/>
      <c r="M16" s="209"/>
      <c r="N16" s="210"/>
      <c r="O16" s="213"/>
      <c r="P16" s="214"/>
      <c r="Q16" s="213"/>
      <c r="R16" s="214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55"/>
      <c r="B17" s="25"/>
      <c r="C17" s="155"/>
      <c r="D17" s="22"/>
      <c r="E17" s="209"/>
      <c r="F17" s="210"/>
      <c r="G17" s="209"/>
      <c r="H17" s="210"/>
      <c r="I17" s="209"/>
      <c r="J17" s="210"/>
      <c r="K17" s="209"/>
      <c r="L17" s="210"/>
      <c r="M17" s="209"/>
      <c r="N17" s="210"/>
      <c r="O17" s="213"/>
      <c r="P17" s="214"/>
      <c r="Q17" s="213"/>
      <c r="R17" s="214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E18" s="209"/>
      <c r="F18" s="210"/>
      <c r="G18" s="209"/>
      <c r="H18" s="210"/>
      <c r="I18" s="209"/>
      <c r="J18" s="210"/>
      <c r="K18" s="209"/>
      <c r="L18" s="210"/>
      <c r="M18" s="209"/>
      <c r="N18" s="210"/>
      <c r="O18" s="213"/>
      <c r="P18" s="214"/>
      <c r="Q18" s="213"/>
      <c r="R18" s="214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09"/>
      <c r="F19" s="210"/>
      <c r="G19" s="209"/>
      <c r="H19" s="210"/>
      <c r="I19" s="209"/>
      <c r="J19" s="210"/>
      <c r="K19" s="209"/>
      <c r="L19" s="210"/>
      <c r="M19" s="209"/>
      <c r="N19" s="210"/>
      <c r="O19" s="213"/>
      <c r="P19" s="214"/>
      <c r="Q19" s="213"/>
      <c r="R19" s="214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09">
        <v>8</v>
      </c>
      <c r="F20" s="210"/>
      <c r="G20" s="209">
        <v>8</v>
      </c>
      <c r="H20" s="210"/>
      <c r="I20" s="209"/>
      <c r="J20" s="210"/>
      <c r="K20" s="209">
        <v>8</v>
      </c>
      <c r="L20" s="210"/>
      <c r="M20" s="209">
        <v>8</v>
      </c>
      <c r="N20" s="210"/>
      <c r="O20" s="213"/>
      <c r="P20" s="214"/>
      <c r="Q20" s="213"/>
      <c r="R20" s="214"/>
      <c r="S20" s="58">
        <f t="shared" si="1"/>
        <v>32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13"/>
      <c r="F21" s="214"/>
      <c r="G21" s="213"/>
      <c r="H21" s="214"/>
      <c r="I21" s="209">
        <v>8</v>
      </c>
      <c r="J21" s="210"/>
      <c r="K21" s="211"/>
      <c r="L21" s="212"/>
      <c r="M21" s="211"/>
      <c r="N21" s="212"/>
      <c r="O21" s="213"/>
      <c r="P21" s="214"/>
      <c r="Q21" s="213"/>
      <c r="R21" s="214"/>
      <c r="S21" s="58">
        <f t="shared" si="1"/>
        <v>8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20">
        <f>SUM(E4:E21)</f>
        <v>8</v>
      </c>
      <c r="F22" s="221"/>
      <c r="G22" s="220">
        <f>SUM(G4:G21)</f>
        <v>8</v>
      </c>
      <c r="H22" s="221"/>
      <c r="I22" s="220">
        <f>SUM(I4:I21)</f>
        <v>8</v>
      </c>
      <c r="J22" s="221"/>
      <c r="K22" s="220">
        <f>SUM(K4:K21)</f>
        <v>8</v>
      </c>
      <c r="L22" s="221"/>
      <c r="M22" s="220">
        <f>SUM(M4:M21)</f>
        <v>8</v>
      </c>
      <c r="N22" s="221"/>
      <c r="O22" s="220">
        <f>SUM(O4:O21)</f>
        <v>0</v>
      </c>
      <c r="P22" s="221"/>
      <c r="Q22" s="220">
        <f>SUM(Q4:Q21)</f>
        <v>0</v>
      </c>
      <c r="R22" s="221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32</v>
      </c>
      <c r="I30" s="63"/>
    </row>
    <row r="31" spans="1:22" x14ac:dyDescent="0.3">
      <c r="A31" s="50" t="s">
        <v>4</v>
      </c>
      <c r="C31" s="63">
        <f>S21</f>
        <v>8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A16" sqref="A16:XFD16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88</v>
      </c>
      <c r="B2" s="203"/>
      <c r="C2" s="203"/>
      <c r="D2" s="6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88"/>
      <c r="F3" s="188"/>
      <c r="G3" s="188"/>
      <c r="H3" s="188"/>
      <c r="I3" s="188"/>
      <c r="J3" s="188"/>
      <c r="K3" s="207" t="s">
        <v>89</v>
      </c>
      <c r="L3" s="208"/>
      <c r="M3" s="207" t="s">
        <v>89</v>
      </c>
      <c r="N3" s="208"/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00">
        <v>6768</v>
      </c>
      <c r="B4" s="261" t="s">
        <v>97</v>
      </c>
      <c r="C4" s="200">
        <v>52</v>
      </c>
      <c r="D4" s="22" t="s">
        <v>82</v>
      </c>
      <c r="E4" s="228"/>
      <c r="F4" s="229"/>
      <c r="G4" s="228"/>
      <c r="H4" s="229"/>
      <c r="I4" s="215"/>
      <c r="J4" s="215"/>
      <c r="K4" s="227"/>
      <c r="L4" s="227"/>
      <c r="M4" s="227"/>
      <c r="N4" s="227"/>
      <c r="O4" s="225"/>
      <c r="P4" s="226"/>
      <c r="Q4" s="225"/>
      <c r="R4" s="226"/>
      <c r="S4" s="12">
        <f>E4+G4+I4+K4+M4+O4+Q4</f>
        <v>0</v>
      </c>
      <c r="T4" s="12">
        <f t="shared" ref="T4:T16" si="0">SUM(S4-U4-V4)</f>
        <v>0</v>
      </c>
      <c r="U4" s="14"/>
      <c r="V4" s="14"/>
    </row>
    <row r="5" spans="1:22" x14ac:dyDescent="0.3">
      <c r="A5" s="200">
        <v>6768</v>
      </c>
      <c r="B5" s="261" t="s">
        <v>97</v>
      </c>
      <c r="C5" s="200">
        <v>57</v>
      </c>
      <c r="D5" s="22" t="s">
        <v>82</v>
      </c>
      <c r="E5" s="215"/>
      <c r="F5" s="215"/>
      <c r="G5" s="215"/>
      <c r="H5" s="215"/>
      <c r="I5" s="215"/>
      <c r="J5" s="215"/>
      <c r="K5" s="227"/>
      <c r="L5" s="227"/>
      <c r="M5" s="227"/>
      <c r="N5" s="227"/>
      <c r="O5" s="225"/>
      <c r="P5" s="226"/>
      <c r="Q5" s="225"/>
      <c r="R5" s="226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3">
      <c r="A6" s="189"/>
      <c r="B6" s="189"/>
      <c r="C6" s="189"/>
      <c r="D6" s="22"/>
      <c r="E6" s="215"/>
      <c r="F6" s="215"/>
      <c r="G6" s="215"/>
      <c r="H6" s="215"/>
      <c r="I6" s="215"/>
      <c r="J6" s="215"/>
      <c r="K6" s="227"/>
      <c r="L6" s="227"/>
      <c r="M6" s="227"/>
      <c r="N6" s="227"/>
      <c r="O6" s="225"/>
      <c r="P6" s="226"/>
      <c r="Q6" s="225"/>
      <c r="R6" s="226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94"/>
      <c r="B7" s="25"/>
      <c r="C7" s="178"/>
      <c r="D7" s="22"/>
      <c r="E7" s="215"/>
      <c r="F7" s="215"/>
      <c r="G7" s="215"/>
      <c r="H7" s="215"/>
      <c r="I7" s="215"/>
      <c r="J7" s="215"/>
      <c r="K7" s="227"/>
      <c r="L7" s="227"/>
      <c r="M7" s="227"/>
      <c r="N7" s="227"/>
      <c r="O7" s="225"/>
      <c r="P7" s="226"/>
      <c r="Q7" s="225"/>
      <c r="R7" s="226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94"/>
      <c r="B8" s="174"/>
      <c r="C8" s="174"/>
      <c r="D8" s="22"/>
      <c r="E8" s="215"/>
      <c r="F8" s="215"/>
      <c r="G8" s="215"/>
      <c r="H8" s="215"/>
      <c r="I8" s="215"/>
      <c r="J8" s="215"/>
      <c r="K8" s="227"/>
      <c r="L8" s="227"/>
      <c r="M8" s="227"/>
      <c r="N8" s="227"/>
      <c r="O8" s="225"/>
      <c r="P8" s="226"/>
      <c r="Q8" s="225"/>
      <c r="R8" s="226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74"/>
      <c r="B9" s="174"/>
      <c r="C9" s="174"/>
      <c r="D9" s="22"/>
      <c r="E9" s="215"/>
      <c r="F9" s="215"/>
      <c r="G9" s="215"/>
      <c r="H9" s="215"/>
      <c r="I9" s="215"/>
      <c r="J9" s="215"/>
      <c r="K9" s="227"/>
      <c r="L9" s="227"/>
      <c r="M9" s="227"/>
      <c r="N9" s="227"/>
      <c r="O9" s="225"/>
      <c r="P9" s="226"/>
      <c r="Q9" s="225"/>
      <c r="R9" s="22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70"/>
      <c r="B10" s="154"/>
      <c r="C10" s="154"/>
      <c r="D10" s="22"/>
      <c r="E10" s="215"/>
      <c r="F10" s="215"/>
      <c r="G10" s="215"/>
      <c r="H10" s="215"/>
      <c r="I10" s="215"/>
      <c r="J10" s="215"/>
      <c r="K10" s="227"/>
      <c r="L10" s="227"/>
      <c r="M10" s="227"/>
      <c r="N10" s="227"/>
      <c r="O10" s="225"/>
      <c r="P10" s="226"/>
      <c r="Q10" s="225"/>
      <c r="R10" s="22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70"/>
      <c r="B11" s="155"/>
      <c r="C11" s="155"/>
      <c r="D11" s="22"/>
      <c r="E11" s="215"/>
      <c r="F11" s="215"/>
      <c r="G11" s="215"/>
      <c r="H11" s="215"/>
      <c r="I11" s="215"/>
      <c r="J11" s="215"/>
      <c r="K11" s="227"/>
      <c r="L11" s="227"/>
      <c r="M11" s="227"/>
      <c r="N11" s="227"/>
      <c r="O11" s="225"/>
      <c r="P11" s="226"/>
      <c r="Q11" s="225"/>
      <c r="R11" s="22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70"/>
      <c r="B12" s="149"/>
      <c r="C12" s="149"/>
      <c r="D12" s="22"/>
      <c r="E12" s="215"/>
      <c r="F12" s="215"/>
      <c r="G12" s="215"/>
      <c r="H12" s="215"/>
      <c r="I12" s="215"/>
      <c r="J12" s="215"/>
      <c r="K12" s="227"/>
      <c r="L12" s="227"/>
      <c r="M12" s="227"/>
      <c r="N12" s="227"/>
      <c r="O12" s="225"/>
      <c r="P12" s="226"/>
      <c r="Q12" s="225"/>
      <c r="R12" s="22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50"/>
      <c r="B13" s="150"/>
      <c r="C13" s="150"/>
      <c r="D13" s="22"/>
      <c r="E13" s="215"/>
      <c r="F13" s="215"/>
      <c r="G13" s="215"/>
      <c r="H13" s="215"/>
      <c r="I13" s="215"/>
      <c r="J13" s="215"/>
      <c r="K13" s="227"/>
      <c r="L13" s="227"/>
      <c r="M13" s="227"/>
      <c r="N13" s="227"/>
      <c r="O13" s="225"/>
      <c r="P13" s="226"/>
      <c r="Q13" s="225"/>
      <c r="R13" s="22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49"/>
      <c r="B14" s="149"/>
      <c r="C14" s="149"/>
      <c r="D14" s="22"/>
      <c r="E14" s="215"/>
      <c r="F14" s="215"/>
      <c r="G14" s="215"/>
      <c r="H14" s="215"/>
      <c r="I14" s="215"/>
      <c r="J14" s="215"/>
      <c r="K14" s="227"/>
      <c r="L14" s="227"/>
      <c r="M14" s="227"/>
      <c r="N14" s="227"/>
      <c r="O14" s="225"/>
      <c r="P14" s="226"/>
      <c r="Q14" s="225"/>
      <c r="R14" s="22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35"/>
      <c r="B15" s="135"/>
      <c r="C15" s="135"/>
      <c r="D15" s="22"/>
      <c r="E15" s="215"/>
      <c r="F15" s="215"/>
      <c r="G15" s="215"/>
      <c r="H15" s="215"/>
      <c r="I15" s="215"/>
      <c r="J15" s="215"/>
      <c r="K15" s="217"/>
      <c r="L15" s="217"/>
      <c r="M15" s="217"/>
      <c r="N15" s="217"/>
      <c r="O15" s="225"/>
      <c r="P15" s="226"/>
      <c r="Q15" s="225"/>
      <c r="R15" s="22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5"/>
      <c r="B16" s="135"/>
      <c r="C16" s="135"/>
      <c r="D16" s="22"/>
      <c r="E16" s="215"/>
      <c r="F16" s="215"/>
      <c r="G16" s="215"/>
      <c r="H16" s="215"/>
      <c r="I16" s="215"/>
      <c r="J16" s="215"/>
      <c r="K16" s="217"/>
      <c r="L16" s="217"/>
      <c r="M16" s="217"/>
      <c r="N16" s="217"/>
      <c r="O16" s="225"/>
      <c r="P16" s="226"/>
      <c r="Q16" s="225"/>
      <c r="R16" s="226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202"/>
      <c r="B17" s="25"/>
      <c r="C17" s="202"/>
      <c r="D17" s="10"/>
      <c r="E17" s="215"/>
      <c r="F17" s="215"/>
      <c r="G17" s="215"/>
      <c r="H17" s="215"/>
      <c r="I17" s="215"/>
      <c r="J17" s="215"/>
      <c r="K17" s="217"/>
      <c r="L17" s="217"/>
      <c r="M17" s="217"/>
      <c r="N17" s="217"/>
      <c r="O17" s="225"/>
      <c r="P17" s="226"/>
      <c r="Q17" s="225"/>
      <c r="R17" s="226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153"/>
      <c r="B18" s="25"/>
      <c r="C18" s="153"/>
      <c r="D18" s="22"/>
      <c r="E18" s="215"/>
      <c r="F18" s="215"/>
      <c r="G18" s="215"/>
      <c r="H18" s="215"/>
      <c r="I18" s="215"/>
      <c r="J18" s="215"/>
      <c r="K18" s="217"/>
      <c r="L18" s="217"/>
      <c r="M18" s="217"/>
      <c r="N18" s="217"/>
      <c r="O18" s="225"/>
      <c r="P18" s="226"/>
      <c r="Q18" s="225"/>
      <c r="R18" s="226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76">
        <v>3600</v>
      </c>
      <c r="B19" s="261" t="s">
        <v>98</v>
      </c>
      <c r="C19" s="176"/>
      <c r="D19" s="22" t="s">
        <v>80</v>
      </c>
      <c r="E19" s="215"/>
      <c r="F19" s="215"/>
      <c r="G19" s="215"/>
      <c r="H19" s="215"/>
      <c r="I19" s="215"/>
      <c r="J19" s="215"/>
      <c r="K19" s="217"/>
      <c r="L19" s="217"/>
      <c r="M19" s="217"/>
      <c r="N19" s="217"/>
      <c r="O19" s="225"/>
      <c r="P19" s="226"/>
      <c r="Q19" s="225"/>
      <c r="R19" s="226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3">
      <c r="A20" s="112"/>
      <c r="B20" s="25"/>
      <c r="C20" s="112"/>
      <c r="D20" s="22"/>
      <c r="E20" s="215"/>
      <c r="F20" s="215"/>
      <c r="G20" s="215"/>
      <c r="H20" s="215"/>
      <c r="I20" s="215"/>
      <c r="J20" s="215"/>
      <c r="K20" s="217"/>
      <c r="L20" s="217"/>
      <c r="M20" s="217"/>
      <c r="N20" s="217"/>
      <c r="O20" s="225"/>
      <c r="P20" s="226"/>
      <c r="Q20" s="225"/>
      <c r="R20" s="226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15"/>
      <c r="F21" s="215"/>
      <c r="G21" s="215"/>
      <c r="H21" s="215"/>
      <c r="I21" s="215"/>
      <c r="J21" s="215"/>
      <c r="K21" s="217"/>
      <c r="L21" s="217"/>
      <c r="M21" s="217"/>
      <c r="N21" s="217"/>
      <c r="O21" s="225"/>
      <c r="P21" s="226"/>
      <c r="Q21" s="225"/>
      <c r="R21" s="226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28">
        <v>8</v>
      </c>
      <c r="F22" s="229"/>
      <c r="G22" s="228">
        <v>8</v>
      </c>
      <c r="H22" s="229"/>
      <c r="I22" s="228"/>
      <c r="J22" s="229"/>
      <c r="K22" s="230"/>
      <c r="L22" s="231"/>
      <c r="M22" s="230"/>
      <c r="N22" s="231"/>
      <c r="O22" s="225"/>
      <c r="P22" s="226"/>
      <c r="Q22" s="225"/>
      <c r="R22" s="226"/>
      <c r="S22" s="12">
        <f t="shared" si="1"/>
        <v>16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30"/>
      <c r="F23" s="231"/>
      <c r="G23" s="230"/>
      <c r="H23" s="231"/>
      <c r="I23" s="228">
        <v>8</v>
      </c>
      <c r="J23" s="229"/>
      <c r="K23" s="230"/>
      <c r="L23" s="231"/>
      <c r="M23" s="230"/>
      <c r="N23" s="231"/>
      <c r="O23" s="225"/>
      <c r="P23" s="226"/>
      <c r="Q23" s="225"/>
      <c r="R23" s="226"/>
      <c r="S23" s="12">
        <f t="shared" si="1"/>
        <v>8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32">
        <f>SUM(E4:E23)</f>
        <v>8</v>
      </c>
      <c r="F24" s="233"/>
      <c r="G24" s="232">
        <f>SUM(G4:G23)</f>
        <v>8</v>
      </c>
      <c r="H24" s="233"/>
      <c r="I24" s="232">
        <f>SUM(I4:I23)</f>
        <v>8</v>
      </c>
      <c r="J24" s="233"/>
      <c r="K24" s="232">
        <f>SUM(K4:K23)</f>
        <v>0</v>
      </c>
      <c r="L24" s="233"/>
      <c r="M24" s="232">
        <f>SUM(M4:M23)</f>
        <v>0</v>
      </c>
      <c r="N24" s="233"/>
      <c r="O24" s="232">
        <f>SUM(O4:O23)</f>
        <v>0</v>
      </c>
      <c r="P24" s="233"/>
      <c r="Q24" s="232">
        <f>SUM(Q4:Q23)</f>
        <v>0</v>
      </c>
      <c r="R24" s="233"/>
      <c r="S24" s="12">
        <f t="shared" si="1"/>
        <v>24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-16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16</v>
      </c>
      <c r="I32" s="17"/>
    </row>
    <row r="33" spans="1:7" x14ac:dyDescent="0.3">
      <c r="A33" s="3" t="s">
        <v>4</v>
      </c>
      <c r="C33" s="17">
        <f>S23</f>
        <v>8</v>
      </c>
    </row>
    <row r="34" spans="1:7" ht="16.2" thickBot="1" x14ac:dyDescent="0.35">
      <c r="A34" s="4" t="s">
        <v>6</v>
      </c>
      <c r="C34" s="23">
        <f>SUM(C29:C33)</f>
        <v>24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0"/>
  <sheetViews>
    <sheetView tabSelected="1" zoomScale="90" zoomScaleNormal="90" workbookViewId="0">
      <selection activeCell="A16" sqref="A16:XFD1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88</v>
      </c>
      <c r="B2" s="203"/>
      <c r="C2" s="203"/>
      <c r="D2" s="196"/>
      <c r="E2" s="219" t="s">
        <v>13</v>
      </c>
      <c r="F2" s="219"/>
      <c r="G2" s="219" t="s">
        <v>14</v>
      </c>
      <c r="H2" s="219"/>
      <c r="I2" s="219" t="s">
        <v>15</v>
      </c>
      <c r="J2" s="219"/>
      <c r="K2" s="219" t="s">
        <v>16</v>
      </c>
      <c r="L2" s="219"/>
      <c r="M2" s="219" t="s">
        <v>17</v>
      </c>
      <c r="N2" s="219"/>
      <c r="O2" s="219" t="s">
        <v>18</v>
      </c>
      <c r="P2" s="219"/>
      <c r="Q2" s="219" t="s">
        <v>19</v>
      </c>
      <c r="R2" s="21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91"/>
      <c r="F3" s="191"/>
      <c r="G3" s="191"/>
      <c r="H3" s="191"/>
      <c r="I3" s="191"/>
      <c r="J3" s="191"/>
      <c r="K3" s="116">
        <v>8</v>
      </c>
      <c r="L3" s="116">
        <v>16.3</v>
      </c>
      <c r="M3" s="116">
        <v>8</v>
      </c>
      <c r="N3" s="116">
        <v>16.3</v>
      </c>
      <c r="O3" s="56"/>
      <c r="P3" s="56"/>
      <c r="Q3" s="57"/>
      <c r="R3" s="57"/>
      <c r="S3" s="197"/>
      <c r="T3" s="197"/>
      <c r="U3" s="59"/>
      <c r="V3" s="59"/>
    </row>
    <row r="4" spans="1:22" x14ac:dyDescent="0.3">
      <c r="A4" s="200">
        <v>6768</v>
      </c>
      <c r="B4" s="261" t="s">
        <v>97</v>
      </c>
      <c r="C4" s="200">
        <v>20</v>
      </c>
      <c r="D4" s="22" t="s">
        <v>77</v>
      </c>
      <c r="E4" s="209"/>
      <c r="F4" s="210"/>
      <c r="G4" s="209"/>
      <c r="H4" s="210"/>
      <c r="I4" s="216"/>
      <c r="J4" s="216"/>
      <c r="K4" s="218">
        <v>8</v>
      </c>
      <c r="L4" s="218"/>
      <c r="M4" s="218">
        <v>3</v>
      </c>
      <c r="N4" s="218"/>
      <c r="O4" s="213"/>
      <c r="P4" s="214"/>
      <c r="Q4" s="213"/>
      <c r="R4" s="214"/>
      <c r="S4" s="197">
        <f>E4+G4+I4+K4+M4+O4+Q4</f>
        <v>11</v>
      </c>
      <c r="T4" s="197">
        <f t="shared" ref="T4:T12" si="0">SUM(S4-U4-V4)</f>
        <v>11</v>
      </c>
      <c r="U4" s="60"/>
      <c r="V4" s="60"/>
    </row>
    <row r="5" spans="1:22" x14ac:dyDescent="0.3">
      <c r="A5" s="206">
        <v>6768</v>
      </c>
      <c r="B5" s="261" t="s">
        <v>97</v>
      </c>
      <c r="C5" s="206">
        <v>54</v>
      </c>
      <c r="D5" s="22" t="s">
        <v>84</v>
      </c>
      <c r="E5" s="216"/>
      <c r="F5" s="216"/>
      <c r="G5" s="216"/>
      <c r="H5" s="216"/>
      <c r="I5" s="216"/>
      <c r="J5" s="216"/>
      <c r="K5" s="218"/>
      <c r="L5" s="218"/>
      <c r="M5" s="218">
        <v>5</v>
      </c>
      <c r="N5" s="218"/>
      <c r="O5" s="213"/>
      <c r="P5" s="214"/>
      <c r="Q5" s="213"/>
      <c r="R5" s="214"/>
      <c r="S5" s="197">
        <f t="shared" ref="S5:S22" si="1">E5+G5+I5+K5+M5+O5+Q5</f>
        <v>5</v>
      </c>
      <c r="T5" s="197">
        <f t="shared" si="0"/>
        <v>5</v>
      </c>
      <c r="U5" s="60"/>
      <c r="V5" s="60"/>
    </row>
    <row r="6" spans="1:22" x14ac:dyDescent="0.3">
      <c r="A6" s="199"/>
      <c r="B6" s="199"/>
      <c r="C6" s="199"/>
      <c r="D6" s="22"/>
      <c r="E6" s="216"/>
      <c r="F6" s="216"/>
      <c r="G6" s="216"/>
      <c r="H6" s="216"/>
      <c r="I6" s="216"/>
      <c r="J6" s="216"/>
      <c r="K6" s="218"/>
      <c r="L6" s="218"/>
      <c r="M6" s="218"/>
      <c r="N6" s="218"/>
      <c r="O6" s="213"/>
      <c r="P6" s="214"/>
      <c r="Q6" s="213"/>
      <c r="R6" s="214"/>
      <c r="S6" s="197">
        <f t="shared" si="1"/>
        <v>0</v>
      </c>
      <c r="T6" s="197">
        <f t="shared" si="0"/>
        <v>0</v>
      </c>
      <c r="U6" s="60"/>
      <c r="V6" s="60"/>
    </row>
    <row r="7" spans="1:22" x14ac:dyDescent="0.3">
      <c r="A7" s="199"/>
      <c r="B7" s="199"/>
      <c r="C7" s="199"/>
      <c r="D7" s="22"/>
      <c r="E7" s="216"/>
      <c r="F7" s="216"/>
      <c r="G7" s="216"/>
      <c r="H7" s="216"/>
      <c r="I7" s="216"/>
      <c r="J7" s="216"/>
      <c r="K7" s="218"/>
      <c r="L7" s="218"/>
      <c r="M7" s="218"/>
      <c r="N7" s="218"/>
      <c r="O7" s="213"/>
      <c r="P7" s="214"/>
      <c r="Q7" s="213"/>
      <c r="R7" s="214"/>
      <c r="S7" s="197">
        <f t="shared" si="1"/>
        <v>0</v>
      </c>
      <c r="T7" s="197">
        <f t="shared" si="0"/>
        <v>0</v>
      </c>
      <c r="U7" s="60"/>
      <c r="V7" s="60"/>
    </row>
    <row r="8" spans="1:22" x14ac:dyDescent="0.3">
      <c r="A8" s="199"/>
      <c r="B8" s="199"/>
      <c r="C8" s="199"/>
      <c r="D8" s="22"/>
      <c r="E8" s="209"/>
      <c r="F8" s="210"/>
      <c r="G8" s="209"/>
      <c r="H8" s="210"/>
      <c r="I8" s="209"/>
      <c r="J8" s="210"/>
      <c r="K8" s="211"/>
      <c r="L8" s="212"/>
      <c r="M8" s="211"/>
      <c r="N8" s="212"/>
      <c r="O8" s="213"/>
      <c r="P8" s="214"/>
      <c r="Q8" s="213"/>
      <c r="R8" s="214"/>
      <c r="S8" s="197">
        <f t="shared" si="1"/>
        <v>0</v>
      </c>
      <c r="T8" s="197">
        <f t="shared" si="0"/>
        <v>0</v>
      </c>
      <c r="U8" s="60"/>
      <c r="V8" s="60"/>
    </row>
    <row r="9" spans="1:22" x14ac:dyDescent="0.3">
      <c r="A9" s="199"/>
      <c r="B9" s="199"/>
      <c r="C9" s="199"/>
      <c r="D9" s="22"/>
      <c r="E9" s="209"/>
      <c r="F9" s="210"/>
      <c r="G9" s="209"/>
      <c r="H9" s="210"/>
      <c r="I9" s="209"/>
      <c r="J9" s="210"/>
      <c r="K9" s="211"/>
      <c r="L9" s="212"/>
      <c r="M9" s="211"/>
      <c r="N9" s="212"/>
      <c r="O9" s="213"/>
      <c r="P9" s="214"/>
      <c r="Q9" s="213"/>
      <c r="R9" s="214"/>
      <c r="S9" s="197">
        <f t="shared" si="1"/>
        <v>0</v>
      </c>
      <c r="T9" s="197">
        <f t="shared" si="0"/>
        <v>0</v>
      </c>
      <c r="U9" s="60"/>
      <c r="V9" s="60"/>
    </row>
    <row r="10" spans="1:22" x14ac:dyDescent="0.3">
      <c r="A10" s="199"/>
      <c r="B10" s="199"/>
      <c r="C10" s="199"/>
      <c r="D10" s="22"/>
      <c r="E10" s="209"/>
      <c r="F10" s="210"/>
      <c r="G10" s="209"/>
      <c r="H10" s="210"/>
      <c r="I10" s="209"/>
      <c r="J10" s="210"/>
      <c r="K10" s="211"/>
      <c r="L10" s="212"/>
      <c r="M10" s="211"/>
      <c r="N10" s="212"/>
      <c r="O10" s="213"/>
      <c r="P10" s="214"/>
      <c r="Q10" s="213"/>
      <c r="R10" s="214"/>
      <c r="S10" s="197">
        <f t="shared" si="1"/>
        <v>0</v>
      </c>
      <c r="T10" s="197">
        <f t="shared" si="0"/>
        <v>0</v>
      </c>
      <c r="U10" s="60"/>
      <c r="V10" s="60"/>
    </row>
    <row r="11" spans="1:22" x14ac:dyDescent="0.3">
      <c r="A11" s="199"/>
      <c r="B11" s="199"/>
      <c r="C11" s="199"/>
      <c r="D11" s="22"/>
      <c r="E11" s="209"/>
      <c r="F11" s="210"/>
      <c r="G11" s="209"/>
      <c r="H11" s="210"/>
      <c r="I11" s="209"/>
      <c r="J11" s="210"/>
      <c r="K11" s="211"/>
      <c r="L11" s="212"/>
      <c r="M11" s="211"/>
      <c r="N11" s="212"/>
      <c r="O11" s="213"/>
      <c r="P11" s="214"/>
      <c r="Q11" s="213"/>
      <c r="R11" s="214"/>
      <c r="S11" s="197">
        <f>E11+G11+I11+K11+M11+O11+Q11</f>
        <v>0</v>
      </c>
      <c r="T11" s="197">
        <f t="shared" si="0"/>
        <v>0</v>
      </c>
      <c r="U11" s="60"/>
      <c r="V11" s="60"/>
    </row>
    <row r="12" spans="1:22" x14ac:dyDescent="0.3">
      <c r="A12" s="199"/>
      <c r="B12" s="199"/>
      <c r="C12" s="199"/>
      <c r="D12" s="22"/>
      <c r="E12" s="209"/>
      <c r="F12" s="210"/>
      <c r="G12" s="209"/>
      <c r="H12" s="210"/>
      <c r="I12" s="209"/>
      <c r="J12" s="210"/>
      <c r="K12" s="211"/>
      <c r="L12" s="212"/>
      <c r="M12" s="211"/>
      <c r="N12" s="212"/>
      <c r="O12" s="213"/>
      <c r="P12" s="214"/>
      <c r="Q12" s="213"/>
      <c r="R12" s="214"/>
      <c r="S12" s="197">
        <f t="shared" si="1"/>
        <v>0</v>
      </c>
      <c r="T12" s="197">
        <f t="shared" si="0"/>
        <v>0</v>
      </c>
      <c r="U12" s="60"/>
      <c r="V12" s="60"/>
    </row>
    <row r="13" spans="1:22" x14ac:dyDescent="0.3">
      <c r="A13" s="199"/>
      <c r="B13" s="199"/>
      <c r="C13" s="199"/>
      <c r="D13" s="22"/>
      <c r="E13" s="209"/>
      <c r="F13" s="210"/>
      <c r="G13" s="209"/>
      <c r="H13" s="210"/>
      <c r="I13" s="209"/>
      <c r="J13" s="210"/>
      <c r="K13" s="211"/>
      <c r="L13" s="212"/>
      <c r="M13" s="211"/>
      <c r="N13" s="212"/>
      <c r="O13" s="213"/>
      <c r="P13" s="214"/>
      <c r="Q13" s="213"/>
      <c r="R13" s="214"/>
      <c r="S13" s="197">
        <f>E13+G13+I13+K13+M13+O13+Q13</f>
        <v>0</v>
      </c>
      <c r="T13" s="197">
        <f>SUM(S13-U13-V13)</f>
        <v>0</v>
      </c>
      <c r="U13" s="60"/>
      <c r="V13" s="60"/>
    </row>
    <row r="14" spans="1:22" x14ac:dyDescent="0.3">
      <c r="A14" s="199"/>
      <c r="B14" s="199"/>
      <c r="C14" s="199"/>
      <c r="D14" s="22"/>
      <c r="E14" s="209"/>
      <c r="F14" s="210"/>
      <c r="G14" s="209"/>
      <c r="H14" s="210"/>
      <c r="I14" s="209"/>
      <c r="J14" s="210"/>
      <c r="K14" s="211"/>
      <c r="L14" s="212"/>
      <c r="M14" s="211"/>
      <c r="N14" s="212"/>
      <c r="O14" s="213"/>
      <c r="P14" s="214"/>
      <c r="Q14" s="213"/>
      <c r="R14" s="214"/>
      <c r="S14" s="197">
        <f>E14+G14+I14+K14+M14+O14+Q14</f>
        <v>0</v>
      </c>
      <c r="T14" s="197">
        <f>SUM(S14-U14-V14)</f>
        <v>0</v>
      </c>
      <c r="U14" s="60"/>
      <c r="V14" s="60"/>
    </row>
    <row r="15" spans="1:22" ht="15.75" customHeight="1" x14ac:dyDescent="0.3">
      <c r="A15" s="199"/>
      <c r="B15" s="25"/>
      <c r="C15" s="199"/>
      <c r="D15" s="10"/>
      <c r="E15" s="209"/>
      <c r="F15" s="210"/>
      <c r="G15" s="209"/>
      <c r="H15" s="210"/>
      <c r="I15" s="209"/>
      <c r="J15" s="210"/>
      <c r="K15" s="211"/>
      <c r="L15" s="212"/>
      <c r="M15" s="211"/>
      <c r="N15" s="212"/>
      <c r="O15" s="213"/>
      <c r="P15" s="214"/>
      <c r="Q15" s="213"/>
      <c r="R15" s="214"/>
      <c r="S15" s="197">
        <f t="shared" ref="S15:S17" si="2">E15+G15+I15+K15+M15+O15+Q15</f>
        <v>0</v>
      </c>
      <c r="T15" s="197">
        <f t="shared" ref="T15:T17" si="3">SUM(S15-U15-V15)</f>
        <v>0</v>
      </c>
      <c r="U15" s="60"/>
      <c r="V15" s="60"/>
    </row>
    <row r="16" spans="1:22" ht="15.75" customHeight="1" x14ac:dyDescent="0.3">
      <c r="A16" s="196"/>
      <c r="B16" s="61"/>
      <c r="C16" s="196"/>
      <c r="D16" s="22"/>
      <c r="E16" s="216"/>
      <c r="F16" s="216"/>
      <c r="G16" s="209"/>
      <c r="H16" s="210"/>
      <c r="I16" s="216"/>
      <c r="J16" s="216"/>
      <c r="K16" s="211"/>
      <c r="L16" s="212"/>
      <c r="M16" s="211"/>
      <c r="N16" s="212"/>
      <c r="O16" s="213"/>
      <c r="P16" s="214"/>
      <c r="Q16" s="213"/>
      <c r="R16" s="214"/>
      <c r="S16" s="197">
        <f t="shared" si="2"/>
        <v>0</v>
      </c>
      <c r="T16" s="197">
        <f t="shared" si="3"/>
        <v>0</v>
      </c>
      <c r="U16" s="60"/>
      <c r="V16" s="60"/>
    </row>
    <row r="17" spans="1:22" x14ac:dyDescent="0.3">
      <c r="A17" s="199"/>
      <c r="B17" s="25"/>
      <c r="C17" s="199"/>
      <c r="D17" s="22"/>
      <c r="E17" s="209"/>
      <c r="F17" s="210"/>
      <c r="G17" s="209"/>
      <c r="H17" s="210"/>
      <c r="I17" s="209"/>
      <c r="J17" s="210"/>
      <c r="K17" s="211"/>
      <c r="L17" s="212"/>
      <c r="M17" s="211"/>
      <c r="N17" s="212"/>
      <c r="O17" s="213"/>
      <c r="P17" s="214"/>
      <c r="Q17" s="213"/>
      <c r="R17" s="214"/>
      <c r="S17" s="197">
        <f t="shared" si="2"/>
        <v>0</v>
      </c>
      <c r="T17" s="197">
        <f t="shared" si="3"/>
        <v>0</v>
      </c>
      <c r="U17" s="60"/>
      <c r="V17" s="60"/>
    </row>
    <row r="18" spans="1:22" x14ac:dyDescent="0.3">
      <c r="A18" s="199"/>
      <c r="B18" s="25"/>
      <c r="C18" s="199"/>
      <c r="D18" s="22"/>
      <c r="E18" s="209"/>
      <c r="F18" s="210"/>
      <c r="G18" s="209"/>
      <c r="H18" s="210"/>
      <c r="I18" s="209"/>
      <c r="J18" s="210"/>
      <c r="K18" s="211"/>
      <c r="L18" s="212"/>
      <c r="M18" s="211"/>
      <c r="N18" s="212"/>
      <c r="O18" s="213"/>
      <c r="P18" s="214"/>
      <c r="Q18" s="213"/>
      <c r="R18" s="214"/>
      <c r="S18" s="197">
        <f>E18+G18+I18+K18+M18+O18+Q18</f>
        <v>0</v>
      </c>
      <c r="T18" s="197">
        <f>SUM(S18-U18-V18)</f>
        <v>0</v>
      </c>
      <c r="U18" s="60"/>
      <c r="V18" s="60"/>
    </row>
    <row r="19" spans="1:22" x14ac:dyDescent="0.3">
      <c r="A19" s="199"/>
      <c r="B19" s="25"/>
      <c r="C19" s="199"/>
      <c r="D19" s="22"/>
      <c r="E19" s="209"/>
      <c r="F19" s="210"/>
      <c r="G19" s="209"/>
      <c r="H19" s="210"/>
      <c r="I19" s="209"/>
      <c r="J19" s="210"/>
      <c r="K19" s="211"/>
      <c r="L19" s="212"/>
      <c r="M19" s="211"/>
      <c r="N19" s="212"/>
      <c r="O19" s="213"/>
      <c r="P19" s="214"/>
      <c r="Q19" s="213"/>
      <c r="R19" s="214"/>
      <c r="S19" s="197">
        <f>E19+G19+I19+K19+M19+O19+Q19</f>
        <v>0</v>
      </c>
      <c r="T19" s="197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09">
        <v>8</v>
      </c>
      <c r="F20" s="210"/>
      <c r="G20" s="209">
        <v>8</v>
      </c>
      <c r="H20" s="210"/>
      <c r="I20" s="209"/>
      <c r="J20" s="210"/>
      <c r="K20" s="211"/>
      <c r="L20" s="212"/>
      <c r="M20" s="211"/>
      <c r="N20" s="212"/>
      <c r="O20" s="213"/>
      <c r="P20" s="214"/>
      <c r="Q20" s="213"/>
      <c r="R20" s="214"/>
      <c r="S20" s="197">
        <f t="shared" si="1"/>
        <v>16</v>
      </c>
      <c r="T20" s="197"/>
      <c r="U20" s="62"/>
      <c r="V20" s="60"/>
    </row>
    <row r="21" spans="1:22" x14ac:dyDescent="0.3">
      <c r="A21" s="55" t="s">
        <v>36</v>
      </c>
      <c r="B21" s="55"/>
      <c r="C21" s="55"/>
      <c r="D21" s="55"/>
      <c r="E21" s="211"/>
      <c r="F21" s="212"/>
      <c r="G21" s="211"/>
      <c r="H21" s="212"/>
      <c r="I21" s="209">
        <v>8</v>
      </c>
      <c r="J21" s="210"/>
      <c r="K21" s="211"/>
      <c r="L21" s="212"/>
      <c r="M21" s="211"/>
      <c r="N21" s="212"/>
      <c r="O21" s="213"/>
      <c r="P21" s="214"/>
      <c r="Q21" s="213"/>
      <c r="R21" s="214"/>
      <c r="S21" s="197">
        <f t="shared" si="1"/>
        <v>8</v>
      </c>
      <c r="T21" s="197"/>
      <c r="U21" s="62"/>
      <c r="V21" s="60"/>
    </row>
    <row r="22" spans="1:22" x14ac:dyDescent="0.3">
      <c r="A22" s="62" t="s">
        <v>6</v>
      </c>
      <c r="B22" s="62"/>
      <c r="C22" s="62"/>
      <c r="D22" s="62"/>
      <c r="E22" s="220">
        <f>SUM(E4:E21)</f>
        <v>8</v>
      </c>
      <c r="F22" s="221"/>
      <c r="G22" s="220">
        <f>SUM(G4:G21)</f>
        <v>8</v>
      </c>
      <c r="H22" s="221"/>
      <c r="I22" s="220">
        <f>SUM(I4:I21)</f>
        <v>8</v>
      </c>
      <c r="J22" s="221"/>
      <c r="K22" s="220">
        <f>SUM(K4:K21)</f>
        <v>8</v>
      </c>
      <c r="L22" s="221"/>
      <c r="M22" s="220">
        <f>SUM(M4:M21)</f>
        <v>8</v>
      </c>
      <c r="N22" s="221"/>
      <c r="O22" s="220">
        <f>SUM(O4:O21)</f>
        <v>0</v>
      </c>
      <c r="P22" s="221"/>
      <c r="Q22" s="220">
        <f>SUM(Q4:Q21)</f>
        <v>0</v>
      </c>
      <c r="R22" s="221"/>
      <c r="S22" s="197">
        <f t="shared" si="1"/>
        <v>40</v>
      </c>
      <c r="T22" s="197"/>
      <c r="U22" s="62"/>
      <c r="V22" s="60"/>
    </row>
    <row r="23" spans="1:22" x14ac:dyDescent="0.3">
      <c r="A23" s="62" t="s">
        <v>2</v>
      </c>
      <c r="B23" s="62"/>
      <c r="C23" s="62"/>
      <c r="D23" s="62"/>
      <c r="E23" s="197"/>
      <c r="F23" s="198">
        <v>8</v>
      </c>
      <c r="G23" s="197"/>
      <c r="H23" s="198">
        <v>8</v>
      </c>
      <c r="I23" s="197"/>
      <c r="J23" s="198">
        <v>8</v>
      </c>
      <c r="K23" s="197"/>
      <c r="L23" s="198">
        <v>8</v>
      </c>
      <c r="M23" s="197"/>
      <c r="N23" s="198">
        <v>8</v>
      </c>
      <c r="O23" s="197"/>
      <c r="P23" s="198"/>
      <c r="Q23" s="197"/>
      <c r="R23" s="198"/>
      <c r="S23" s="197">
        <f>SUM(E23:R23)</f>
        <v>40</v>
      </c>
      <c r="T23" s="197">
        <f>SUM(T4:T22)</f>
        <v>16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16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16</v>
      </c>
      <c r="I30" s="63"/>
    </row>
    <row r="31" spans="1:22" x14ac:dyDescent="0.3">
      <c r="A31" s="50" t="s">
        <v>4</v>
      </c>
      <c r="C31" s="63">
        <f>S21</f>
        <v>8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zoomScale="84" zoomScaleNormal="84" workbookViewId="0">
      <selection activeCell="A16" sqref="A16:XFD16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65</v>
      </c>
      <c r="B1" s="2"/>
      <c r="C1" s="2"/>
    </row>
    <row r="2" spans="1:22" s="9" customFormat="1" x14ac:dyDescent="0.3">
      <c r="A2" s="5" t="s">
        <v>88</v>
      </c>
      <c r="B2" s="203"/>
      <c r="C2" s="203"/>
      <c r="D2" s="110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76"/>
      <c r="B4" s="25"/>
      <c r="C4" s="176"/>
      <c r="D4" s="22"/>
      <c r="E4" s="228"/>
      <c r="F4" s="229"/>
      <c r="G4" s="228"/>
      <c r="H4" s="229"/>
      <c r="I4" s="215"/>
      <c r="J4" s="215"/>
      <c r="K4" s="215"/>
      <c r="L4" s="215"/>
      <c r="M4" s="215"/>
      <c r="N4" s="215"/>
      <c r="O4" s="225"/>
      <c r="P4" s="226"/>
      <c r="Q4" s="225"/>
      <c r="R4" s="226"/>
      <c r="S4" s="12">
        <f>E4+G4+I4+K4+M4+O4+Q4</f>
        <v>0</v>
      </c>
      <c r="T4" s="12">
        <f t="shared" ref="T4:T24" si="0">SUM(S4-U4-V4)</f>
        <v>0</v>
      </c>
      <c r="U4" s="14"/>
      <c r="V4" s="14"/>
    </row>
    <row r="5" spans="1:22" x14ac:dyDescent="0.3">
      <c r="A5" s="202"/>
      <c r="B5" s="202"/>
      <c r="C5" s="202"/>
      <c r="D5" s="22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25"/>
      <c r="P5" s="226"/>
      <c r="Q5" s="225"/>
      <c r="R5" s="226"/>
      <c r="S5" s="12">
        <f t="shared" ref="S5:S27" si="1">E5+G5+I5+K5+M5+O5+Q5</f>
        <v>0</v>
      </c>
      <c r="T5" s="12">
        <f t="shared" si="0"/>
        <v>0</v>
      </c>
      <c r="U5" s="14"/>
      <c r="V5" s="14"/>
    </row>
    <row r="6" spans="1:22" x14ac:dyDescent="0.3">
      <c r="A6" s="202"/>
      <c r="B6" s="189"/>
      <c r="C6" s="189"/>
      <c r="D6" s="22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25"/>
      <c r="P6" s="226"/>
      <c r="Q6" s="225"/>
      <c r="R6" s="226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94"/>
      <c r="B7" s="189"/>
      <c r="C7" s="189"/>
      <c r="D7" s="22"/>
      <c r="E7" s="228"/>
      <c r="F7" s="229"/>
      <c r="G7" s="228"/>
      <c r="H7" s="229"/>
      <c r="I7" s="228"/>
      <c r="J7" s="229"/>
      <c r="K7" s="228"/>
      <c r="L7" s="229"/>
      <c r="M7" s="228"/>
      <c r="N7" s="229"/>
      <c r="O7" s="225"/>
      <c r="P7" s="226"/>
      <c r="Q7" s="225"/>
      <c r="R7" s="226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89"/>
      <c r="B8" s="189"/>
      <c r="C8" s="189"/>
      <c r="D8" s="22"/>
      <c r="E8" s="215"/>
      <c r="F8" s="215"/>
      <c r="G8" s="215"/>
      <c r="H8" s="215"/>
      <c r="I8" s="215"/>
      <c r="J8" s="215"/>
      <c r="K8" s="215"/>
      <c r="L8" s="215"/>
      <c r="M8" s="228"/>
      <c r="N8" s="229"/>
      <c r="O8" s="225"/>
      <c r="P8" s="226"/>
      <c r="Q8" s="225"/>
      <c r="R8" s="226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89"/>
      <c r="B9" s="189"/>
      <c r="C9" s="189"/>
      <c r="D9" s="22"/>
      <c r="E9" s="215"/>
      <c r="F9" s="215"/>
      <c r="G9" s="215"/>
      <c r="H9" s="215"/>
      <c r="I9" s="215"/>
      <c r="J9" s="215"/>
      <c r="K9" s="215"/>
      <c r="L9" s="215"/>
      <c r="M9" s="228"/>
      <c r="N9" s="229"/>
      <c r="O9" s="225"/>
      <c r="P9" s="226"/>
      <c r="Q9" s="225"/>
      <c r="R9" s="22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89"/>
      <c r="B10" s="189"/>
      <c r="C10" s="189"/>
      <c r="D10" s="22"/>
      <c r="E10" s="215"/>
      <c r="F10" s="215"/>
      <c r="G10" s="215"/>
      <c r="H10" s="215"/>
      <c r="I10" s="215"/>
      <c r="J10" s="215"/>
      <c r="K10" s="215"/>
      <c r="L10" s="215"/>
      <c r="M10" s="228"/>
      <c r="N10" s="229"/>
      <c r="O10" s="225"/>
      <c r="P10" s="226"/>
      <c r="Q10" s="225"/>
      <c r="R10" s="22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89"/>
      <c r="B11" s="189"/>
      <c r="C11" s="189"/>
      <c r="D11" s="22"/>
      <c r="E11" s="215"/>
      <c r="F11" s="215"/>
      <c r="G11" s="215"/>
      <c r="H11" s="215"/>
      <c r="I11" s="215"/>
      <c r="J11" s="215"/>
      <c r="K11" s="215"/>
      <c r="L11" s="215"/>
      <c r="M11" s="228"/>
      <c r="N11" s="229"/>
      <c r="O11" s="225"/>
      <c r="P11" s="226"/>
      <c r="Q11" s="225"/>
      <c r="R11" s="22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89"/>
      <c r="B12" s="189"/>
      <c r="C12" s="189"/>
      <c r="D12" s="22"/>
      <c r="E12" s="215"/>
      <c r="F12" s="215"/>
      <c r="G12" s="215"/>
      <c r="H12" s="215"/>
      <c r="I12" s="215"/>
      <c r="J12" s="215"/>
      <c r="K12" s="215"/>
      <c r="L12" s="215"/>
      <c r="M12" s="228"/>
      <c r="N12" s="229"/>
      <c r="O12" s="225"/>
      <c r="P12" s="226"/>
      <c r="Q12" s="225"/>
      <c r="R12" s="22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89"/>
      <c r="B13" s="189"/>
      <c r="C13" s="189"/>
      <c r="D13" s="22"/>
      <c r="E13" s="215"/>
      <c r="F13" s="215"/>
      <c r="G13" s="215"/>
      <c r="H13" s="215"/>
      <c r="I13" s="215"/>
      <c r="J13" s="215"/>
      <c r="K13" s="215"/>
      <c r="L13" s="215"/>
      <c r="M13" s="228"/>
      <c r="N13" s="229"/>
      <c r="O13" s="225"/>
      <c r="P13" s="226"/>
      <c r="Q13" s="225"/>
      <c r="R13" s="22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89"/>
      <c r="B14" s="189"/>
      <c r="C14" s="189"/>
      <c r="D14" s="22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25"/>
      <c r="P14" s="226"/>
      <c r="Q14" s="225"/>
      <c r="R14" s="22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79"/>
      <c r="B15" s="179"/>
      <c r="C15" s="179"/>
      <c r="D15" s="22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5"/>
      <c r="P15" s="226"/>
      <c r="Q15" s="225"/>
      <c r="R15" s="22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9"/>
      <c r="B16" s="139"/>
      <c r="C16" s="139"/>
      <c r="D16" s="22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5"/>
      <c r="P16" s="226"/>
      <c r="Q16" s="225"/>
      <c r="R16" s="226"/>
      <c r="S16" s="134">
        <f t="shared" ref="S16:S20" si="2">E16+G16+I16+K16+M16+O16+Q16</f>
        <v>0</v>
      </c>
      <c r="T16" s="134">
        <f t="shared" ref="T16:T20" si="3">SUM(S16-U16-V16)</f>
        <v>0</v>
      </c>
      <c r="U16" s="14"/>
      <c r="V16" s="14"/>
    </row>
    <row r="17" spans="1:22" x14ac:dyDescent="0.3">
      <c r="A17" s="139"/>
      <c r="B17" s="139"/>
      <c r="C17" s="139"/>
      <c r="D17" s="22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5"/>
      <c r="P17" s="226"/>
      <c r="Q17" s="225"/>
      <c r="R17" s="226"/>
      <c r="S17" s="138">
        <f t="shared" si="2"/>
        <v>0</v>
      </c>
      <c r="T17" s="138">
        <f t="shared" si="3"/>
        <v>0</v>
      </c>
      <c r="U17" s="14"/>
      <c r="V17" s="14"/>
    </row>
    <row r="18" spans="1:22" x14ac:dyDescent="0.3">
      <c r="A18" s="139"/>
      <c r="B18" s="139"/>
      <c r="C18" s="139"/>
      <c r="D18" s="22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5"/>
      <c r="P18" s="226"/>
      <c r="Q18" s="225"/>
      <c r="R18" s="226"/>
      <c r="S18" s="138">
        <f t="shared" si="2"/>
        <v>0</v>
      </c>
      <c r="T18" s="138">
        <f t="shared" si="3"/>
        <v>0</v>
      </c>
      <c r="U18" s="14"/>
      <c r="V18" s="14"/>
    </row>
    <row r="19" spans="1:22" x14ac:dyDescent="0.3">
      <c r="A19" s="140"/>
      <c r="B19" s="140"/>
      <c r="C19" s="140"/>
      <c r="D19" s="22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5"/>
      <c r="P19" s="226"/>
      <c r="Q19" s="225"/>
      <c r="R19" s="226"/>
      <c r="S19" s="141">
        <f t="shared" si="2"/>
        <v>0</v>
      </c>
      <c r="T19" s="141">
        <f t="shared" si="3"/>
        <v>0</v>
      </c>
      <c r="U19" s="14"/>
      <c r="V19" s="14"/>
    </row>
    <row r="20" spans="1:22" x14ac:dyDescent="0.3">
      <c r="A20" s="202"/>
      <c r="B20" s="25"/>
      <c r="C20" s="202"/>
      <c r="D20" s="10"/>
      <c r="E20" s="228"/>
      <c r="F20" s="229"/>
      <c r="G20" s="228"/>
      <c r="H20" s="229"/>
      <c r="I20" s="228"/>
      <c r="J20" s="229"/>
      <c r="K20" s="228"/>
      <c r="L20" s="229"/>
      <c r="M20" s="228"/>
      <c r="N20" s="229"/>
      <c r="O20" s="225"/>
      <c r="P20" s="226"/>
      <c r="Q20" s="225"/>
      <c r="R20" s="226"/>
      <c r="S20" s="141">
        <f t="shared" si="2"/>
        <v>0</v>
      </c>
      <c r="T20" s="141">
        <f t="shared" si="3"/>
        <v>0</v>
      </c>
      <c r="U20" s="14"/>
      <c r="V20" s="14"/>
    </row>
    <row r="21" spans="1:22" x14ac:dyDescent="0.3">
      <c r="A21" s="153"/>
      <c r="B21" s="25"/>
      <c r="C21" s="153"/>
      <c r="D21" s="22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25"/>
      <c r="P21" s="226"/>
      <c r="Q21" s="225"/>
      <c r="R21" s="226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3">
      <c r="A22" s="155"/>
      <c r="B22" s="25"/>
      <c r="C22" s="155"/>
      <c r="D22" s="22"/>
      <c r="E22" s="228"/>
      <c r="F22" s="229"/>
      <c r="G22" s="228"/>
      <c r="H22" s="229"/>
      <c r="I22" s="228"/>
      <c r="J22" s="229"/>
      <c r="K22" s="228"/>
      <c r="L22" s="229"/>
      <c r="M22" s="228"/>
      <c r="N22" s="229"/>
      <c r="O22" s="225"/>
      <c r="P22" s="226"/>
      <c r="Q22" s="225"/>
      <c r="R22" s="226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3">
      <c r="A23" s="6"/>
      <c r="B23" s="6"/>
      <c r="C23" s="6"/>
      <c r="D23" s="10"/>
      <c r="E23" s="228"/>
      <c r="F23" s="229"/>
      <c r="G23" s="228"/>
      <c r="H23" s="229"/>
      <c r="I23" s="228"/>
      <c r="J23" s="229"/>
      <c r="K23" s="228"/>
      <c r="L23" s="229"/>
      <c r="M23" s="228"/>
      <c r="N23" s="229"/>
      <c r="O23" s="225"/>
      <c r="P23" s="226"/>
      <c r="Q23" s="225"/>
      <c r="R23" s="226"/>
      <c r="S23" s="12">
        <f t="shared" si="1"/>
        <v>0</v>
      </c>
      <c r="T23" s="12">
        <f t="shared" si="0"/>
        <v>0</v>
      </c>
      <c r="U23" s="14"/>
      <c r="V23" s="14"/>
    </row>
    <row r="24" spans="1:22" x14ac:dyDescent="0.3">
      <c r="A24" s="6"/>
      <c r="B24" s="6"/>
      <c r="C24" s="6"/>
      <c r="D24" s="10"/>
      <c r="E24" s="228"/>
      <c r="F24" s="229"/>
      <c r="G24" s="228"/>
      <c r="H24" s="229"/>
      <c r="I24" s="228"/>
      <c r="J24" s="229"/>
      <c r="K24" s="228"/>
      <c r="L24" s="229"/>
      <c r="M24" s="228"/>
      <c r="N24" s="229"/>
      <c r="O24" s="225"/>
      <c r="P24" s="226"/>
      <c r="Q24" s="225"/>
      <c r="R24" s="226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28">
        <v>8</v>
      </c>
      <c r="F25" s="229"/>
      <c r="G25" s="228">
        <v>8</v>
      </c>
      <c r="H25" s="229"/>
      <c r="I25" s="228"/>
      <c r="J25" s="229"/>
      <c r="K25" s="228">
        <v>8</v>
      </c>
      <c r="L25" s="229"/>
      <c r="M25" s="228">
        <v>8</v>
      </c>
      <c r="N25" s="229"/>
      <c r="O25" s="225"/>
      <c r="P25" s="226"/>
      <c r="Q25" s="225"/>
      <c r="R25" s="226"/>
      <c r="S25" s="12">
        <f t="shared" si="1"/>
        <v>32</v>
      </c>
      <c r="T25" s="12"/>
      <c r="U25" s="15"/>
      <c r="V25" s="14"/>
    </row>
    <row r="26" spans="1:22" x14ac:dyDescent="0.3">
      <c r="A26" s="10" t="s">
        <v>36</v>
      </c>
      <c r="B26" s="10"/>
      <c r="C26" s="10"/>
      <c r="D26" s="10"/>
      <c r="E26" s="228"/>
      <c r="F26" s="229"/>
      <c r="G26" s="228"/>
      <c r="H26" s="229"/>
      <c r="I26" s="228">
        <v>8</v>
      </c>
      <c r="J26" s="229"/>
      <c r="K26" s="228"/>
      <c r="L26" s="229"/>
      <c r="M26" s="228"/>
      <c r="N26" s="229"/>
      <c r="O26" s="225"/>
      <c r="P26" s="226"/>
      <c r="Q26" s="225"/>
      <c r="R26" s="226"/>
      <c r="S26" s="12">
        <f t="shared" si="1"/>
        <v>8</v>
      </c>
      <c r="T26" s="12"/>
      <c r="U26" s="15"/>
      <c r="V26" s="14"/>
    </row>
    <row r="27" spans="1:22" x14ac:dyDescent="0.3">
      <c r="A27" s="15" t="s">
        <v>6</v>
      </c>
      <c r="B27" s="15"/>
      <c r="C27" s="15"/>
      <c r="D27" s="15"/>
      <c r="E27" s="232">
        <f>SUM(E4:E26)</f>
        <v>8</v>
      </c>
      <c r="F27" s="233"/>
      <c r="G27" s="232">
        <f>SUM(G4:G26)</f>
        <v>8</v>
      </c>
      <c r="H27" s="233"/>
      <c r="I27" s="232">
        <f>SUM(I4:I26)</f>
        <v>8</v>
      </c>
      <c r="J27" s="233"/>
      <c r="K27" s="232">
        <f>SUM(K4:K26)</f>
        <v>8</v>
      </c>
      <c r="L27" s="233"/>
      <c r="M27" s="232">
        <f>SUM(M4:M26)</f>
        <v>8</v>
      </c>
      <c r="N27" s="233"/>
      <c r="O27" s="232">
        <f>SUM(O4:O26)</f>
        <v>0</v>
      </c>
      <c r="P27" s="233"/>
      <c r="Q27" s="232">
        <f>SUM(Q4:Q26)</f>
        <v>0</v>
      </c>
      <c r="R27" s="233"/>
      <c r="S27" s="12">
        <f t="shared" si="1"/>
        <v>40</v>
      </c>
      <c r="T27" s="12"/>
      <c r="U27" s="15"/>
      <c r="V27" s="14"/>
    </row>
    <row r="28" spans="1:22" x14ac:dyDescent="0.3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0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0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/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32</v>
      </c>
      <c r="I35" s="17"/>
    </row>
    <row r="36" spans="1:9" x14ac:dyDescent="0.3">
      <c r="A36" s="3" t="s">
        <v>4</v>
      </c>
      <c r="C36" s="17">
        <f>S26</f>
        <v>8</v>
      </c>
    </row>
    <row r="37" spans="1:9" ht="16.2" thickBot="1" x14ac:dyDescent="0.35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A16" sqref="A16:XFD1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88</v>
      </c>
      <c r="B2" s="203"/>
      <c r="C2" s="203"/>
      <c r="D2" s="110"/>
      <c r="E2" s="219" t="s">
        <v>13</v>
      </c>
      <c r="F2" s="219"/>
      <c r="G2" s="219" t="s">
        <v>14</v>
      </c>
      <c r="H2" s="219"/>
      <c r="I2" s="219" t="s">
        <v>15</v>
      </c>
      <c r="J2" s="219"/>
      <c r="K2" s="219" t="s">
        <v>16</v>
      </c>
      <c r="L2" s="219"/>
      <c r="M2" s="219" t="s">
        <v>17</v>
      </c>
      <c r="N2" s="219"/>
      <c r="O2" s="219" t="s">
        <v>18</v>
      </c>
      <c r="P2" s="219"/>
      <c r="Q2" s="219" t="s">
        <v>19</v>
      </c>
      <c r="R2" s="21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91"/>
      <c r="F3" s="191"/>
      <c r="G3" s="191"/>
      <c r="H3" s="191"/>
      <c r="I3" s="191"/>
      <c r="J3" s="191"/>
      <c r="K3" s="116">
        <v>8</v>
      </c>
      <c r="L3" s="116">
        <v>16.3</v>
      </c>
      <c r="M3" s="116">
        <v>8</v>
      </c>
      <c r="N3" s="116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85">
        <v>6768</v>
      </c>
      <c r="B4" s="261" t="s">
        <v>97</v>
      </c>
      <c r="C4" s="201">
        <v>54</v>
      </c>
      <c r="D4" s="22" t="s">
        <v>84</v>
      </c>
      <c r="E4" s="209"/>
      <c r="F4" s="210"/>
      <c r="G4" s="209"/>
      <c r="H4" s="210"/>
      <c r="I4" s="216"/>
      <c r="J4" s="216"/>
      <c r="K4" s="218">
        <v>8</v>
      </c>
      <c r="L4" s="218"/>
      <c r="M4" s="218">
        <v>5</v>
      </c>
      <c r="N4" s="218"/>
      <c r="O4" s="213"/>
      <c r="P4" s="214"/>
      <c r="Q4" s="213"/>
      <c r="R4" s="214"/>
      <c r="S4" s="58">
        <f>E4+G4+I4+K4+M4+O4+Q4</f>
        <v>13</v>
      </c>
      <c r="T4" s="58">
        <f t="shared" ref="T4:T12" si="0">SUM(S4-U4-V4)</f>
        <v>13</v>
      </c>
      <c r="U4" s="60"/>
      <c r="V4" s="60"/>
    </row>
    <row r="5" spans="1:22" x14ac:dyDescent="0.3">
      <c r="A5" s="194"/>
      <c r="B5" s="177"/>
      <c r="C5" s="177"/>
      <c r="D5" s="22"/>
      <c r="E5" s="216"/>
      <c r="F5" s="216"/>
      <c r="G5" s="216"/>
      <c r="H5" s="216"/>
      <c r="I5" s="216"/>
      <c r="J5" s="216"/>
      <c r="K5" s="218"/>
      <c r="L5" s="218"/>
      <c r="M5" s="218"/>
      <c r="N5" s="218"/>
      <c r="O5" s="213"/>
      <c r="P5" s="214"/>
      <c r="Q5" s="213"/>
      <c r="R5" s="214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77"/>
      <c r="B6" s="177"/>
      <c r="C6" s="177"/>
      <c r="D6" s="22"/>
      <c r="E6" s="216"/>
      <c r="F6" s="216"/>
      <c r="G6" s="216"/>
      <c r="H6" s="216"/>
      <c r="I6" s="216"/>
      <c r="J6" s="216"/>
      <c r="K6" s="218"/>
      <c r="L6" s="218"/>
      <c r="M6" s="218"/>
      <c r="N6" s="218"/>
      <c r="O6" s="213"/>
      <c r="P6" s="214"/>
      <c r="Q6" s="213"/>
      <c r="R6" s="214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47"/>
      <c r="B7" s="147"/>
      <c r="C7" s="147"/>
      <c r="D7" s="22"/>
      <c r="E7" s="216"/>
      <c r="F7" s="216"/>
      <c r="G7" s="216"/>
      <c r="H7" s="216"/>
      <c r="I7" s="216"/>
      <c r="J7" s="216"/>
      <c r="K7" s="218"/>
      <c r="L7" s="218"/>
      <c r="M7" s="218"/>
      <c r="N7" s="218"/>
      <c r="O7" s="213"/>
      <c r="P7" s="214"/>
      <c r="Q7" s="213"/>
      <c r="R7" s="214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49"/>
      <c r="B8" s="142"/>
      <c r="C8" s="142"/>
      <c r="D8" s="22"/>
      <c r="E8" s="209"/>
      <c r="F8" s="210"/>
      <c r="G8" s="209"/>
      <c r="H8" s="210"/>
      <c r="I8" s="209"/>
      <c r="J8" s="210"/>
      <c r="K8" s="211"/>
      <c r="L8" s="212"/>
      <c r="M8" s="211"/>
      <c r="N8" s="212"/>
      <c r="O8" s="213"/>
      <c r="P8" s="214"/>
      <c r="Q8" s="213"/>
      <c r="R8" s="214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42"/>
      <c r="B9" s="142"/>
      <c r="C9" s="142"/>
      <c r="D9" s="22"/>
      <c r="E9" s="209"/>
      <c r="F9" s="210"/>
      <c r="G9" s="209"/>
      <c r="H9" s="210"/>
      <c r="I9" s="209"/>
      <c r="J9" s="210"/>
      <c r="K9" s="211"/>
      <c r="L9" s="212"/>
      <c r="M9" s="211"/>
      <c r="N9" s="212"/>
      <c r="O9" s="213"/>
      <c r="P9" s="214"/>
      <c r="Q9" s="213"/>
      <c r="R9" s="21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42"/>
      <c r="B10" s="142"/>
      <c r="C10" s="142"/>
      <c r="D10" s="22"/>
      <c r="E10" s="209"/>
      <c r="F10" s="210"/>
      <c r="G10" s="209"/>
      <c r="H10" s="210"/>
      <c r="I10" s="209"/>
      <c r="J10" s="210"/>
      <c r="K10" s="211"/>
      <c r="L10" s="212"/>
      <c r="M10" s="211"/>
      <c r="N10" s="212"/>
      <c r="O10" s="213"/>
      <c r="P10" s="214"/>
      <c r="Q10" s="213"/>
      <c r="R10" s="21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42"/>
      <c r="B11" s="142"/>
      <c r="C11" s="142"/>
      <c r="D11" s="22"/>
      <c r="E11" s="209"/>
      <c r="F11" s="210"/>
      <c r="G11" s="209"/>
      <c r="H11" s="210"/>
      <c r="I11" s="209"/>
      <c r="J11" s="210"/>
      <c r="K11" s="211"/>
      <c r="L11" s="212"/>
      <c r="M11" s="211"/>
      <c r="N11" s="212"/>
      <c r="O11" s="213"/>
      <c r="P11" s="214"/>
      <c r="Q11" s="213"/>
      <c r="R11" s="21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7"/>
      <c r="B12" s="137"/>
      <c r="C12" s="137"/>
      <c r="D12" s="22"/>
      <c r="E12" s="209"/>
      <c r="F12" s="210"/>
      <c r="G12" s="209"/>
      <c r="H12" s="210"/>
      <c r="I12" s="209"/>
      <c r="J12" s="210"/>
      <c r="K12" s="211"/>
      <c r="L12" s="212"/>
      <c r="M12" s="211"/>
      <c r="N12" s="212"/>
      <c r="O12" s="213"/>
      <c r="P12" s="214"/>
      <c r="Q12" s="213"/>
      <c r="R12" s="21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6"/>
      <c r="B13" s="6"/>
      <c r="C13" s="6"/>
      <c r="D13" s="22"/>
      <c r="E13" s="209"/>
      <c r="F13" s="210"/>
      <c r="G13" s="209"/>
      <c r="H13" s="210"/>
      <c r="I13" s="209"/>
      <c r="J13" s="210"/>
      <c r="K13" s="211"/>
      <c r="L13" s="212"/>
      <c r="M13" s="211"/>
      <c r="N13" s="212"/>
      <c r="O13" s="213"/>
      <c r="P13" s="214"/>
      <c r="Q13" s="213"/>
      <c r="R13" s="21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09"/>
      <c r="F14" s="210"/>
      <c r="G14" s="209"/>
      <c r="H14" s="210"/>
      <c r="I14" s="209"/>
      <c r="J14" s="210"/>
      <c r="K14" s="211"/>
      <c r="L14" s="212"/>
      <c r="M14" s="211"/>
      <c r="N14" s="212"/>
      <c r="O14" s="213"/>
      <c r="P14" s="214"/>
      <c r="Q14" s="213"/>
      <c r="R14" s="214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09"/>
      <c r="F15" s="210"/>
      <c r="G15" s="209"/>
      <c r="H15" s="210"/>
      <c r="I15" s="209"/>
      <c r="J15" s="210"/>
      <c r="K15" s="211"/>
      <c r="L15" s="212"/>
      <c r="M15" s="211"/>
      <c r="N15" s="212"/>
      <c r="O15" s="213"/>
      <c r="P15" s="214"/>
      <c r="Q15" s="213"/>
      <c r="R15" s="214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202"/>
      <c r="B16" s="25"/>
      <c r="C16" s="202"/>
      <c r="D16" s="10"/>
      <c r="E16" s="216"/>
      <c r="F16" s="216"/>
      <c r="G16" s="209"/>
      <c r="H16" s="210"/>
      <c r="I16" s="216"/>
      <c r="J16" s="216"/>
      <c r="K16" s="211"/>
      <c r="L16" s="212"/>
      <c r="M16" s="211"/>
      <c r="N16" s="212"/>
      <c r="O16" s="213"/>
      <c r="P16" s="214"/>
      <c r="Q16" s="213"/>
      <c r="R16" s="214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79"/>
      <c r="B17" s="25"/>
      <c r="C17" s="179"/>
      <c r="D17" s="22"/>
      <c r="E17" s="209"/>
      <c r="F17" s="210"/>
      <c r="G17" s="209"/>
      <c r="H17" s="210"/>
      <c r="I17" s="209"/>
      <c r="J17" s="210"/>
      <c r="K17" s="211"/>
      <c r="L17" s="212"/>
      <c r="M17" s="211"/>
      <c r="N17" s="212"/>
      <c r="O17" s="213"/>
      <c r="P17" s="214"/>
      <c r="Q17" s="213"/>
      <c r="R17" s="214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52"/>
      <c r="B18" s="25"/>
      <c r="C18" s="152"/>
      <c r="D18" s="22"/>
      <c r="E18" s="209"/>
      <c r="F18" s="210"/>
      <c r="G18" s="209"/>
      <c r="H18" s="210"/>
      <c r="I18" s="209"/>
      <c r="J18" s="210"/>
      <c r="K18" s="211"/>
      <c r="L18" s="212"/>
      <c r="M18" s="211"/>
      <c r="N18" s="212"/>
      <c r="O18" s="213"/>
      <c r="P18" s="214"/>
      <c r="Q18" s="213"/>
      <c r="R18" s="214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09"/>
      <c r="F19" s="210"/>
      <c r="G19" s="209"/>
      <c r="H19" s="210"/>
      <c r="I19" s="209"/>
      <c r="J19" s="210"/>
      <c r="K19" s="211"/>
      <c r="L19" s="212"/>
      <c r="M19" s="211"/>
      <c r="N19" s="212"/>
      <c r="O19" s="213"/>
      <c r="P19" s="214"/>
      <c r="Q19" s="213"/>
      <c r="R19" s="214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09">
        <v>8</v>
      </c>
      <c r="F20" s="210"/>
      <c r="G20" s="209">
        <v>8</v>
      </c>
      <c r="H20" s="210"/>
      <c r="I20" s="209"/>
      <c r="J20" s="210"/>
      <c r="K20" s="211"/>
      <c r="L20" s="212"/>
      <c r="M20" s="211"/>
      <c r="N20" s="212"/>
      <c r="O20" s="213"/>
      <c r="P20" s="214"/>
      <c r="Q20" s="213"/>
      <c r="R20" s="214"/>
      <c r="S20" s="58">
        <f t="shared" si="1"/>
        <v>16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11"/>
      <c r="F21" s="212"/>
      <c r="G21" s="211"/>
      <c r="H21" s="212"/>
      <c r="I21" s="209">
        <v>8</v>
      </c>
      <c r="J21" s="210"/>
      <c r="K21" s="211"/>
      <c r="L21" s="212"/>
      <c r="M21" s="211"/>
      <c r="N21" s="212"/>
      <c r="O21" s="213"/>
      <c r="P21" s="214"/>
      <c r="Q21" s="213"/>
      <c r="R21" s="214"/>
      <c r="S21" s="58">
        <f t="shared" si="1"/>
        <v>8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20">
        <f>SUM(E4:E21)</f>
        <v>8</v>
      </c>
      <c r="F22" s="221"/>
      <c r="G22" s="220">
        <f>SUM(G4:G21)</f>
        <v>8</v>
      </c>
      <c r="H22" s="221"/>
      <c r="I22" s="220">
        <f>SUM(I4:I21)</f>
        <v>8</v>
      </c>
      <c r="J22" s="221"/>
      <c r="K22" s="220">
        <f>SUM(K4:K21)</f>
        <v>8</v>
      </c>
      <c r="L22" s="221"/>
      <c r="M22" s="220">
        <f>SUM(M4:M21)</f>
        <v>5</v>
      </c>
      <c r="N22" s="221"/>
      <c r="O22" s="220">
        <f>SUM(O4:O21)</f>
        <v>0</v>
      </c>
      <c r="P22" s="221"/>
      <c r="Q22" s="220">
        <f>SUM(Q4:Q21)</f>
        <v>0</v>
      </c>
      <c r="R22" s="221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13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13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16</v>
      </c>
      <c r="I30" s="63"/>
    </row>
    <row r="31" spans="1:22" x14ac:dyDescent="0.3">
      <c r="A31" s="50" t="s">
        <v>4</v>
      </c>
      <c r="C31" s="63">
        <f>S21</f>
        <v>8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tabSelected="1" zoomScale="87" zoomScaleNormal="87" workbookViewId="0">
      <selection activeCell="A16" sqref="A16:XFD16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70</v>
      </c>
      <c r="B1" s="2"/>
      <c r="C1" s="2"/>
    </row>
    <row r="2" spans="1:22" s="9" customFormat="1" x14ac:dyDescent="0.3">
      <c r="A2" s="5" t="s">
        <v>88</v>
      </c>
      <c r="B2" s="203"/>
      <c r="C2" s="203"/>
      <c r="D2" s="158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88"/>
      <c r="F3" s="188"/>
      <c r="G3" s="188"/>
      <c r="H3" s="188"/>
      <c r="I3" s="188"/>
      <c r="J3" s="188"/>
      <c r="K3" s="207" t="s">
        <v>89</v>
      </c>
      <c r="L3" s="208"/>
      <c r="M3" s="207" t="s">
        <v>89</v>
      </c>
      <c r="N3" s="208"/>
      <c r="O3" s="162"/>
      <c r="P3" s="11"/>
      <c r="Q3" s="11"/>
      <c r="R3" s="11"/>
      <c r="S3" s="159"/>
      <c r="T3" s="159"/>
      <c r="U3" s="13"/>
      <c r="V3" s="13"/>
    </row>
    <row r="4" spans="1:22" x14ac:dyDescent="0.3">
      <c r="A4" s="161">
        <v>3600</v>
      </c>
      <c r="B4" s="261" t="s">
        <v>98</v>
      </c>
      <c r="C4" s="161"/>
      <c r="D4" s="22" t="s">
        <v>73</v>
      </c>
      <c r="E4" s="228"/>
      <c r="F4" s="229"/>
      <c r="G4" s="228"/>
      <c r="H4" s="229"/>
      <c r="I4" s="228"/>
      <c r="J4" s="229"/>
      <c r="K4" s="235"/>
      <c r="L4" s="236"/>
      <c r="M4" s="235"/>
      <c r="N4" s="236"/>
      <c r="O4" s="225"/>
      <c r="P4" s="226"/>
      <c r="Q4" s="225"/>
      <c r="R4" s="226"/>
      <c r="S4" s="159">
        <f>E4+G4+I4+K4+M4+O4+Q4</f>
        <v>0</v>
      </c>
      <c r="T4" s="159">
        <f t="shared" ref="T4:T19" si="0">SUM(S4-U4-V4)</f>
        <v>0</v>
      </c>
      <c r="U4" s="14"/>
      <c r="V4" s="14"/>
    </row>
    <row r="5" spans="1:22" x14ac:dyDescent="0.3">
      <c r="A5" s="161"/>
      <c r="B5" s="161"/>
      <c r="C5" s="161"/>
      <c r="D5" s="22"/>
      <c r="E5" s="228"/>
      <c r="F5" s="229"/>
      <c r="G5" s="228"/>
      <c r="H5" s="229"/>
      <c r="I5" s="228"/>
      <c r="J5" s="229"/>
      <c r="K5" s="235"/>
      <c r="L5" s="236"/>
      <c r="M5" s="235"/>
      <c r="N5" s="236"/>
      <c r="O5" s="225"/>
      <c r="P5" s="226"/>
      <c r="Q5" s="225"/>
      <c r="R5" s="226"/>
      <c r="S5" s="159">
        <f t="shared" ref="S5:S22" si="1">E5+G5+I5+K5+M5+O5+Q5</f>
        <v>0</v>
      </c>
      <c r="T5" s="159">
        <f t="shared" si="0"/>
        <v>0</v>
      </c>
      <c r="U5" s="14"/>
      <c r="V5" s="14"/>
    </row>
    <row r="6" spans="1:22" x14ac:dyDescent="0.3">
      <c r="A6" s="161"/>
      <c r="B6" s="161"/>
      <c r="C6" s="161"/>
      <c r="D6" s="22"/>
      <c r="E6" s="228"/>
      <c r="F6" s="229"/>
      <c r="G6" s="228"/>
      <c r="H6" s="229"/>
      <c r="I6" s="228"/>
      <c r="J6" s="229"/>
      <c r="K6" s="235"/>
      <c r="L6" s="236"/>
      <c r="M6" s="235"/>
      <c r="N6" s="236"/>
      <c r="O6" s="225"/>
      <c r="P6" s="226"/>
      <c r="Q6" s="225"/>
      <c r="R6" s="226"/>
      <c r="S6" s="159">
        <f t="shared" si="1"/>
        <v>0</v>
      </c>
      <c r="T6" s="159">
        <f t="shared" si="0"/>
        <v>0</v>
      </c>
      <c r="U6" s="14"/>
      <c r="V6" s="14"/>
    </row>
    <row r="7" spans="1:22" x14ac:dyDescent="0.3">
      <c r="A7" s="161"/>
      <c r="B7" s="161"/>
      <c r="C7" s="161"/>
      <c r="D7" s="22"/>
      <c r="E7" s="228"/>
      <c r="F7" s="229"/>
      <c r="G7" s="228"/>
      <c r="H7" s="229"/>
      <c r="I7" s="228"/>
      <c r="J7" s="229"/>
      <c r="K7" s="235"/>
      <c r="L7" s="236"/>
      <c r="M7" s="235"/>
      <c r="N7" s="236"/>
      <c r="O7" s="225"/>
      <c r="P7" s="226"/>
      <c r="Q7" s="225"/>
      <c r="R7" s="226"/>
      <c r="S7" s="159">
        <f t="shared" si="1"/>
        <v>0</v>
      </c>
      <c r="T7" s="159">
        <f t="shared" si="0"/>
        <v>0</v>
      </c>
      <c r="U7" s="14"/>
      <c r="V7" s="14"/>
    </row>
    <row r="8" spans="1:22" x14ac:dyDescent="0.3">
      <c r="A8" s="161"/>
      <c r="B8" s="161"/>
      <c r="C8" s="161"/>
      <c r="D8" s="22"/>
      <c r="E8" s="228"/>
      <c r="F8" s="229"/>
      <c r="G8" s="228"/>
      <c r="H8" s="229"/>
      <c r="I8" s="228"/>
      <c r="J8" s="229"/>
      <c r="K8" s="235"/>
      <c r="L8" s="236"/>
      <c r="M8" s="235"/>
      <c r="N8" s="236"/>
      <c r="O8" s="225"/>
      <c r="P8" s="226"/>
      <c r="Q8" s="225"/>
      <c r="R8" s="226"/>
      <c r="S8" s="159">
        <f t="shared" si="1"/>
        <v>0</v>
      </c>
      <c r="T8" s="159">
        <f t="shared" si="0"/>
        <v>0</v>
      </c>
      <c r="U8" s="14"/>
      <c r="V8" s="14"/>
    </row>
    <row r="9" spans="1:22" x14ac:dyDescent="0.3">
      <c r="A9" s="161"/>
      <c r="B9" s="161"/>
      <c r="C9" s="161"/>
      <c r="D9" s="22"/>
      <c r="E9" s="228"/>
      <c r="F9" s="229"/>
      <c r="G9" s="228"/>
      <c r="H9" s="229"/>
      <c r="I9" s="228"/>
      <c r="J9" s="229"/>
      <c r="K9" s="235"/>
      <c r="L9" s="236"/>
      <c r="M9" s="235"/>
      <c r="N9" s="236"/>
      <c r="O9" s="225"/>
      <c r="P9" s="226"/>
      <c r="Q9" s="225"/>
      <c r="R9" s="226"/>
      <c r="S9" s="159">
        <f t="shared" si="1"/>
        <v>0</v>
      </c>
      <c r="T9" s="159">
        <f t="shared" si="0"/>
        <v>0</v>
      </c>
      <c r="U9" s="14"/>
      <c r="V9" s="14"/>
    </row>
    <row r="10" spans="1:22" x14ac:dyDescent="0.3">
      <c r="A10" s="161"/>
      <c r="B10" s="161"/>
      <c r="C10" s="161"/>
      <c r="D10" s="22"/>
      <c r="E10" s="228"/>
      <c r="F10" s="229"/>
      <c r="G10" s="228"/>
      <c r="H10" s="229"/>
      <c r="I10" s="228"/>
      <c r="J10" s="229"/>
      <c r="K10" s="235"/>
      <c r="L10" s="236"/>
      <c r="M10" s="235"/>
      <c r="N10" s="236"/>
      <c r="O10" s="225"/>
      <c r="P10" s="226"/>
      <c r="Q10" s="225"/>
      <c r="R10" s="226"/>
      <c r="S10" s="159">
        <f t="shared" si="1"/>
        <v>0</v>
      </c>
      <c r="T10" s="159">
        <f t="shared" si="0"/>
        <v>0</v>
      </c>
      <c r="U10" s="14"/>
      <c r="V10" s="14"/>
    </row>
    <row r="11" spans="1:22" x14ac:dyDescent="0.3">
      <c r="A11" s="161"/>
      <c r="B11" s="161"/>
      <c r="C11" s="161"/>
      <c r="D11" s="22"/>
      <c r="E11" s="228"/>
      <c r="F11" s="229"/>
      <c r="G11" s="228"/>
      <c r="H11" s="229"/>
      <c r="I11" s="228"/>
      <c r="J11" s="229"/>
      <c r="K11" s="235"/>
      <c r="L11" s="236"/>
      <c r="M11" s="235"/>
      <c r="N11" s="236"/>
      <c r="O11" s="225"/>
      <c r="P11" s="226"/>
      <c r="Q11" s="225"/>
      <c r="R11" s="226"/>
      <c r="S11" s="159">
        <f t="shared" si="1"/>
        <v>0</v>
      </c>
      <c r="T11" s="159">
        <f t="shared" si="0"/>
        <v>0</v>
      </c>
      <c r="U11" s="14"/>
      <c r="V11" s="14"/>
    </row>
    <row r="12" spans="1:22" x14ac:dyDescent="0.3">
      <c r="A12" s="161"/>
      <c r="B12" s="161"/>
      <c r="C12" s="161"/>
      <c r="D12" s="22"/>
      <c r="E12" s="228"/>
      <c r="F12" s="229"/>
      <c r="G12" s="228"/>
      <c r="H12" s="229"/>
      <c r="I12" s="228"/>
      <c r="J12" s="229"/>
      <c r="K12" s="235"/>
      <c r="L12" s="236"/>
      <c r="M12" s="235"/>
      <c r="N12" s="236"/>
      <c r="O12" s="225"/>
      <c r="P12" s="226"/>
      <c r="Q12" s="225"/>
      <c r="R12" s="226"/>
      <c r="S12" s="159">
        <f t="shared" si="1"/>
        <v>0</v>
      </c>
      <c r="T12" s="159">
        <f t="shared" si="0"/>
        <v>0</v>
      </c>
      <c r="U12" s="14"/>
      <c r="V12" s="14"/>
    </row>
    <row r="13" spans="1:22" x14ac:dyDescent="0.3">
      <c r="A13" s="161"/>
      <c r="B13" s="161"/>
      <c r="C13" s="161"/>
      <c r="D13" s="22"/>
      <c r="E13" s="228"/>
      <c r="F13" s="229"/>
      <c r="G13" s="228"/>
      <c r="H13" s="229"/>
      <c r="I13" s="228"/>
      <c r="J13" s="229"/>
      <c r="K13" s="230"/>
      <c r="L13" s="231"/>
      <c r="M13" s="230"/>
      <c r="N13" s="231"/>
      <c r="O13" s="225"/>
      <c r="P13" s="226"/>
      <c r="Q13" s="225"/>
      <c r="R13" s="226"/>
      <c r="S13" s="159">
        <f t="shared" si="1"/>
        <v>0</v>
      </c>
      <c r="T13" s="159">
        <f t="shared" si="0"/>
        <v>0</v>
      </c>
      <c r="U13" s="14"/>
      <c r="V13" s="14"/>
    </row>
    <row r="14" spans="1:22" x14ac:dyDescent="0.3">
      <c r="A14" s="161"/>
      <c r="B14" s="161"/>
      <c r="C14" s="161"/>
      <c r="D14" s="22"/>
      <c r="E14" s="228"/>
      <c r="F14" s="229"/>
      <c r="G14" s="228"/>
      <c r="H14" s="229"/>
      <c r="I14" s="228"/>
      <c r="J14" s="229"/>
      <c r="K14" s="230"/>
      <c r="L14" s="231"/>
      <c r="M14" s="230"/>
      <c r="N14" s="231"/>
      <c r="O14" s="225"/>
      <c r="P14" s="226"/>
      <c r="Q14" s="225"/>
      <c r="R14" s="226"/>
      <c r="S14" s="159">
        <f t="shared" si="1"/>
        <v>0</v>
      </c>
      <c r="T14" s="159">
        <f t="shared" si="0"/>
        <v>0</v>
      </c>
      <c r="U14" s="14"/>
      <c r="V14" s="14"/>
    </row>
    <row r="15" spans="1:22" x14ac:dyDescent="0.3">
      <c r="A15" s="161"/>
      <c r="B15" s="25"/>
      <c r="C15" s="161"/>
      <c r="D15" s="22"/>
      <c r="E15" s="209"/>
      <c r="F15" s="210"/>
      <c r="G15" s="228"/>
      <c r="H15" s="229"/>
      <c r="I15" s="228"/>
      <c r="J15" s="229"/>
      <c r="K15" s="230"/>
      <c r="L15" s="231"/>
      <c r="M15" s="230"/>
      <c r="N15" s="231"/>
      <c r="O15" s="225"/>
      <c r="P15" s="226"/>
      <c r="Q15" s="225"/>
      <c r="R15" s="226"/>
      <c r="S15" s="159">
        <f t="shared" si="1"/>
        <v>0</v>
      </c>
      <c r="T15" s="159">
        <f t="shared" si="0"/>
        <v>0</v>
      </c>
      <c r="U15" s="14"/>
      <c r="V15" s="14"/>
    </row>
    <row r="16" spans="1:22" x14ac:dyDescent="0.3">
      <c r="A16" s="161"/>
      <c r="B16" s="25"/>
      <c r="C16" s="161"/>
      <c r="D16" s="22"/>
      <c r="E16" s="228"/>
      <c r="F16" s="229"/>
      <c r="G16" s="228"/>
      <c r="H16" s="229"/>
      <c r="I16" s="228"/>
      <c r="J16" s="229"/>
      <c r="K16" s="230"/>
      <c r="L16" s="231"/>
      <c r="M16" s="230"/>
      <c r="N16" s="231"/>
      <c r="O16" s="225"/>
      <c r="P16" s="226"/>
      <c r="Q16" s="225"/>
      <c r="R16" s="226"/>
      <c r="S16" s="159">
        <f t="shared" si="1"/>
        <v>0</v>
      </c>
      <c r="T16" s="159">
        <f t="shared" si="0"/>
        <v>0</v>
      </c>
      <c r="U16" s="14"/>
      <c r="V16" s="14"/>
    </row>
    <row r="17" spans="1:22" x14ac:dyDescent="0.3">
      <c r="A17" s="161"/>
      <c r="B17" s="25"/>
      <c r="C17" s="161"/>
      <c r="D17" s="22"/>
      <c r="E17" s="228"/>
      <c r="F17" s="229"/>
      <c r="G17" s="228"/>
      <c r="H17" s="229"/>
      <c r="I17" s="228"/>
      <c r="J17" s="229"/>
      <c r="K17" s="230"/>
      <c r="L17" s="231"/>
      <c r="M17" s="230"/>
      <c r="N17" s="231"/>
      <c r="O17" s="225"/>
      <c r="P17" s="226"/>
      <c r="Q17" s="225"/>
      <c r="R17" s="226"/>
      <c r="S17" s="159">
        <f>E17+G17+I17+K17+M17+O17+Q17</f>
        <v>0</v>
      </c>
      <c r="T17" s="159">
        <f>SUM(S17-U17-V17)</f>
        <v>0</v>
      </c>
      <c r="U17" s="14"/>
      <c r="V17" s="14"/>
    </row>
    <row r="18" spans="1:22" x14ac:dyDescent="0.3">
      <c r="A18" s="161"/>
      <c r="B18" s="25"/>
      <c r="C18" s="161"/>
      <c r="D18" s="22"/>
      <c r="E18" s="228"/>
      <c r="F18" s="229"/>
      <c r="G18" s="228"/>
      <c r="H18" s="229"/>
      <c r="I18" s="228"/>
      <c r="J18" s="229"/>
      <c r="K18" s="230"/>
      <c r="L18" s="231"/>
      <c r="M18" s="230"/>
      <c r="N18" s="231"/>
      <c r="O18" s="225"/>
      <c r="P18" s="226"/>
      <c r="Q18" s="225"/>
      <c r="R18" s="226"/>
      <c r="S18" s="159">
        <f t="shared" si="1"/>
        <v>0</v>
      </c>
      <c r="T18" s="159">
        <f t="shared" si="0"/>
        <v>0</v>
      </c>
      <c r="U18" s="14"/>
      <c r="V18" s="14"/>
    </row>
    <row r="19" spans="1:22" x14ac:dyDescent="0.3">
      <c r="A19" s="161"/>
      <c r="B19" s="161"/>
      <c r="C19" s="161"/>
      <c r="D19" s="10"/>
      <c r="E19" s="228"/>
      <c r="F19" s="229"/>
      <c r="G19" s="228"/>
      <c r="H19" s="229"/>
      <c r="I19" s="228"/>
      <c r="J19" s="229"/>
      <c r="K19" s="230"/>
      <c r="L19" s="231"/>
      <c r="M19" s="230"/>
      <c r="N19" s="231"/>
      <c r="O19" s="225"/>
      <c r="P19" s="226"/>
      <c r="Q19" s="225"/>
      <c r="R19" s="226"/>
      <c r="S19" s="159">
        <f t="shared" si="1"/>
        <v>0</v>
      </c>
      <c r="T19" s="159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8">
        <v>8</v>
      </c>
      <c r="F20" s="229"/>
      <c r="G20" s="228">
        <v>8</v>
      </c>
      <c r="H20" s="229"/>
      <c r="I20" s="228"/>
      <c r="J20" s="229"/>
      <c r="K20" s="230"/>
      <c r="L20" s="231"/>
      <c r="M20" s="230"/>
      <c r="N20" s="231"/>
      <c r="O20" s="225"/>
      <c r="P20" s="226"/>
      <c r="Q20" s="225"/>
      <c r="R20" s="226"/>
      <c r="S20" s="159">
        <f t="shared" si="1"/>
        <v>16</v>
      </c>
      <c r="T20" s="159"/>
      <c r="U20" s="15"/>
      <c r="V20" s="14"/>
    </row>
    <row r="21" spans="1:22" x14ac:dyDescent="0.3">
      <c r="A21" s="10" t="s">
        <v>36</v>
      </c>
      <c r="B21" s="10"/>
      <c r="C21" s="10"/>
      <c r="D21" s="10"/>
      <c r="E21" s="230"/>
      <c r="F21" s="231"/>
      <c r="G21" s="225"/>
      <c r="H21" s="226"/>
      <c r="I21" s="228">
        <v>8</v>
      </c>
      <c r="J21" s="229"/>
      <c r="K21" s="230"/>
      <c r="L21" s="231"/>
      <c r="M21" s="230"/>
      <c r="N21" s="231"/>
      <c r="O21" s="225"/>
      <c r="P21" s="226"/>
      <c r="Q21" s="225"/>
      <c r="R21" s="226"/>
      <c r="S21" s="159">
        <f t="shared" si="1"/>
        <v>8</v>
      </c>
      <c r="T21" s="159"/>
      <c r="U21" s="15"/>
      <c r="V21" s="14"/>
    </row>
    <row r="22" spans="1:22" x14ac:dyDescent="0.3">
      <c r="A22" s="15" t="s">
        <v>6</v>
      </c>
      <c r="B22" s="15"/>
      <c r="C22" s="15"/>
      <c r="D22" s="15"/>
      <c r="E22" s="232">
        <f>SUM(E4:E21)</f>
        <v>8</v>
      </c>
      <c r="F22" s="233"/>
      <c r="G22" s="232">
        <f>SUM(G4:G21)</f>
        <v>8</v>
      </c>
      <c r="H22" s="233"/>
      <c r="I22" s="232">
        <f>SUM(I4:I21)</f>
        <v>8</v>
      </c>
      <c r="J22" s="233"/>
      <c r="K22" s="232">
        <f>SUM(K4:K21)</f>
        <v>0</v>
      </c>
      <c r="L22" s="233"/>
      <c r="M22" s="232">
        <f>SUM(M4:M21)</f>
        <v>0</v>
      </c>
      <c r="N22" s="233"/>
      <c r="O22" s="232">
        <f>SUM(O4:O21)</f>
        <v>0</v>
      </c>
      <c r="P22" s="233"/>
      <c r="Q22" s="232">
        <f>SUM(Q4:Q21)</f>
        <v>0</v>
      </c>
      <c r="R22" s="233"/>
      <c r="S22" s="159">
        <f t="shared" si="1"/>
        <v>24</v>
      </c>
      <c r="T22" s="159"/>
      <c r="U22" s="15"/>
      <c r="V22" s="14"/>
    </row>
    <row r="23" spans="1:22" x14ac:dyDescent="0.3">
      <c r="A23" s="15" t="s">
        <v>2</v>
      </c>
      <c r="B23" s="15"/>
      <c r="C23" s="15"/>
      <c r="D23" s="15"/>
      <c r="E23" s="159"/>
      <c r="F23" s="160">
        <v>8</v>
      </c>
      <c r="G23" s="159"/>
      <c r="H23" s="160">
        <v>8</v>
      </c>
      <c r="I23" s="159"/>
      <c r="J23" s="160">
        <v>8</v>
      </c>
      <c r="K23" s="159"/>
      <c r="L23" s="160">
        <v>8</v>
      </c>
      <c r="M23" s="159"/>
      <c r="N23" s="160">
        <v>8</v>
      </c>
      <c r="O23" s="159"/>
      <c r="P23" s="160"/>
      <c r="Q23" s="159"/>
      <c r="R23" s="160"/>
      <c r="S23" s="159">
        <f>SUM(E23:R23)</f>
        <v>40</v>
      </c>
      <c r="T23" s="159">
        <f>SUM(T4:T22)</f>
        <v>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16</v>
      </c>
      <c r="I30" s="17"/>
    </row>
    <row r="31" spans="1:22" x14ac:dyDescent="0.3">
      <c r="A31" s="3" t="s">
        <v>4</v>
      </c>
      <c r="C31" s="17">
        <f>S21</f>
        <v>8</v>
      </c>
    </row>
    <row r="32" spans="1:22" ht="16.2" thickBot="1" x14ac:dyDescent="0.35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Leek</vt:lpstr>
      <vt:lpstr>Harland</vt:lpstr>
      <vt:lpstr>McCulloch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McCulloch!Print_Area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2020-01-06T10:29:36Z</cp:lastPrinted>
  <dcterms:created xsi:type="dcterms:W3CDTF">2010-01-14T13:00:57Z</dcterms:created>
  <dcterms:modified xsi:type="dcterms:W3CDTF">2020-01-06T10:30:00Z</dcterms:modified>
</cp:coreProperties>
</file>