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CF9D11A5-1406-463F-A407-76B4FA7D6B83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Taylor" sheetId="16" r:id="rId10"/>
    <sheet name="Ward" sheetId="24" r:id="rId11"/>
    <sheet name="Wildman" sheetId="52" r:id="rId12"/>
    <sheet name="N.Winterburn" sheetId="30" r:id="rId13"/>
    <sheet name="T.Winterburn" sheetId="18" r:id="rId14"/>
    <sheet name="Wright" sheetId="5" r:id="rId15"/>
    <sheet name="Sheet1" sheetId="29" r:id="rId16"/>
  </sheets>
  <definedNames>
    <definedName name="_xlnm.Print_Area" localSheetId="0">Analysis!$A$1:$K$27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Leek!$A$1:$V$45</definedName>
    <definedName name="_xlnm.Print_Area" localSheetId="8">McSharry!$A$1:$V$40</definedName>
    <definedName name="_xlnm.Print_Area" localSheetId="12">N.Winterburn!$A$1:$V$42</definedName>
    <definedName name="_xlnm.Print_Area" localSheetId="13">T.Winterburn!$A$1:$V$41</definedName>
    <definedName name="_xlnm.Print_Area" localSheetId="9">Taylor!$A$1:$V$41</definedName>
    <definedName name="_xlnm.Print_Area" localSheetId="10">Ward!$A$1:$V$40</definedName>
    <definedName name="_xlnm.Print_Area" localSheetId="11">Wildman!$A$1:$V$40</definedName>
    <definedName name="_xlnm.Print_Area" localSheetId="14">Wright!$A$1:$V$45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24" l="1"/>
  <c r="J24" i="24" s="1"/>
  <c r="S20" i="51" l="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6" i="1" l="1"/>
  <c r="I16" i="1" l="1"/>
  <c r="H16" i="1"/>
  <c r="D16" i="1"/>
  <c r="C16" i="1"/>
  <c r="C17" i="1" l="1"/>
  <c r="D17" i="1"/>
  <c r="H17" i="1"/>
  <c r="I17" i="1"/>
  <c r="K17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6" i="1" s="1"/>
  <c r="S20" i="52"/>
  <c r="C30" i="52" s="1"/>
  <c r="E16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6" i="1"/>
  <c r="G16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33" i="51"/>
  <c r="V29" i="51"/>
  <c r="C34" i="51" s="1"/>
  <c r="U29" i="5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F12" i="1" s="1"/>
  <c r="S25" i="51"/>
  <c r="C35" i="51" s="1"/>
  <c r="E12" i="1" s="1"/>
  <c r="S24" i="51"/>
  <c r="T24" i="51" s="1"/>
  <c r="S23" i="51"/>
  <c r="T23" i="51" s="1"/>
  <c r="S22" i="51"/>
  <c r="T22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9" i="51" l="1"/>
  <c r="T28" i="51"/>
  <c r="C32" i="51" s="1"/>
  <c r="S27" i="51"/>
  <c r="S11" i="5"/>
  <c r="T11" i="5" s="1"/>
  <c r="S10" i="5"/>
  <c r="T10" i="5" s="1"/>
  <c r="S9" i="5"/>
  <c r="T9" i="5" s="1"/>
  <c r="C37" i="51" l="1"/>
  <c r="B12" i="1"/>
  <c r="G12" i="1" s="1"/>
  <c r="G37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7" i="1" s="1"/>
  <c r="S22" i="30"/>
  <c r="C32" i="30" s="1"/>
  <c r="E17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9" i="1"/>
  <c r="I19" i="1"/>
  <c r="I18" i="1"/>
  <c r="I15" i="1"/>
  <c r="I14" i="1"/>
  <c r="I9" i="1"/>
  <c r="H19" i="1"/>
  <c r="H18" i="1"/>
  <c r="H15" i="1"/>
  <c r="H14" i="1"/>
  <c r="H9" i="1"/>
  <c r="C31" i="16"/>
  <c r="E14" i="1" s="1"/>
  <c r="V24" i="24"/>
  <c r="C29" i="24" s="1"/>
  <c r="U24" i="24"/>
  <c r="C28" i="24" s="1"/>
  <c r="C15" i="1" s="1"/>
  <c r="S23" i="24"/>
  <c r="Q22" i="24"/>
  <c r="R24" i="24" s="1"/>
  <c r="O22" i="24"/>
  <c r="P24" i="24" s="1"/>
  <c r="E22" i="24"/>
  <c r="F24" i="24" s="1"/>
  <c r="C31" i="24"/>
  <c r="F15" i="1" s="1"/>
  <c r="C30" i="24"/>
  <c r="E15" i="1" s="1"/>
  <c r="S4" i="24"/>
  <c r="T4" i="24" s="1"/>
  <c r="V25" i="16"/>
  <c r="C30" i="16" s="1"/>
  <c r="D14" i="1" s="1"/>
  <c r="U25" i="16"/>
  <c r="C29" i="16" s="1"/>
  <c r="C14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19" i="1" s="1"/>
  <c r="C34" i="5"/>
  <c r="D19" i="1" s="1"/>
  <c r="H29" i="5"/>
  <c r="L29" i="5"/>
  <c r="O27" i="5"/>
  <c r="P29" i="5" s="1"/>
  <c r="S18" i="18"/>
  <c r="S19" i="18"/>
  <c r="S21" i="18"/>
  <c r="C31" i="18" s="1"/>
  <c r="E18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8" i="1" s="1"/>
  <c r="V25" i="18"/>
  <c r="C30" i="18" s="1"/>
  <c r="D18" i="1" s="1"/>
  <c r="C35" i="5"/>
  <c r="E19" i="1" s="1"/>
  <c r="C36" i="5"/>
  <c r="Q27" i="5"/>
  <c r="R29" i="5" s="1"/>
  <c r="I20" i="1" l="1"/>
  <c r="H20" i="1"/>
  <c r="C20" i="1"/>
  <c r="E20" i="1"/>
  <c r="T18" i="18"/>
  <c r="T20" i="30"/>
  <c r="D15" i="1"/>
  <c r="D20" i="1" s="1"/>
  <c r="G10" i="1"/>
  <c r="G6" i="1"/>
  <c r="T13" i="30"/>
  <c r="T19" i="18"/>
  <c r="T23" i="24"/>
  <c r="C27" i="24" s="1"/>
  <c r="B15" i="1" s="1"/>
  <c r="T25" i="14"/>
  <c r="C29" i="14" s="1"/>
  <c r="B9" i="1" s="1"/>
  <c r="S22" i="24"/>
  <c r="F19" i="1"/>
  <c r="F18" i="1"/>
  <c r="S26" i="30"/>
  <c r="S24" i="30"/>
  <c r="S24" i="24"/>
  <c r="F14" i="1"/>
  <c r="S24" i="14"/>
  <c r="F9" i="1"/>
  <c r="L26" i="14"/>
  <c r="S26" i="14" s="1"/>
  <c r="F20" i="1" l="1"/>
  <c r="T25" i="30"/>
  <c r="C29" i="30" s="1"/>
  <c r="B17" i="1" s="1"/>
  <c r="G17" i="1" s="1"/>
  <c r="C32" i="24"/>
  <c r="G32" i="24" s="1"/>
  <c r="G11" i="1"/>
  <c r="G8" i="1"/>
  <c r="G15" i="1"/>
  <c r="G9" i="1"/>
  <c r="C34" i="14"/>
  <c r="C34" i="30" l="1"/>
  <c r="G34" i="30" s="1"/>
  <c r="G34" i="14"/>
  <c r="M23" i="18" l="1"/>
  <c r="N25" i="18" s="1"/>
  <c r="S25" i="18" s="1"/>
  <c r="S20" i="18"/>
  <c r="S23" i="18" l="1"/>
  <c r="K18" i="1"/>
  <c r="T20" i="18"/>
  <c r="T24" i="18" s="1"/>
  <c r="C28" i="18" s="1"/>
  <c r="B18" i="1" s="1"/>
  <c r="C33" i="18" l="1"/>
  <c r="G33" i="18" s="1"/>
  <c r="G18" i="1" l="1"/>
  <c r="S25" i="16" l="1"/>
  <c r="S18" i="16"/>
  <c r="T18" i="16" l="1"/>
  <c r="T24" i="16" s="1"/>
  <c r="C28" i="16" s="1"/>
  <c r="K14" i="1"/>
  <c r="S23" i="16"/>
  <c r="C33" i="16" l="1"/>
  <c r="B14" i="1"/>
  <c r="G14" i="1" s="1"/>
  <c r="M27" i="5"/>
  <c r="N29" i="5" s="1"/>
  <c r="S21" i="5"/>
  <c r="S27" i="5" l="1"/>
  <c r="K19" i="1"/>
  <c r="T21" i="5"/>
  <c r="T28" i="5" s="1"/>
  <c r="C32" i="5" s="1"/>
  <c r="B19" i="1" s="1"/>
  <c r="G19" i="1" l="1"/>
  <c r="G20" i="1" s="1"/>
  <c r="K20" i="1"/>
  <c r="C24" i="1" s="1"/>
  <c r="C37" i="5"/>
  <c r="G37" i="5" s="1"/>
  <c r="B20" i="1" l="1"/>
  <c r="C23" i="1" s="1"/>
  <c r="C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<sst xmlns="http://schemas.openxmlformats.org/spreadsheetml/2006/main" count="571" uniqueCount="101">
  <si>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</si>
  <si>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</si>
  <si>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</si>
  <si>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</si>
  <si>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</si>
  <si>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</si>
  <si>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</si>
  <si>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</si>
  <si>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</si>
  <si>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</si>
  <si>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</si>
  <si>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</si>
  <si>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</si>
  <si>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</si>
  <si>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</si>
  <si>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</si>
  <si>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</si>
  <si>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</si>
  <si>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</si>
  <si>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</si>
  <si>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</si>
  <si>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</si>
  <si>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</si>
  <si>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</si>
  <si>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</si>
  <si>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</si>
  <si>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</si>
  <si>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</si>
  <si>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</si>
  <si>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</si>
  <si>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</si>
  <si>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</si>
  <si>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</si>
  <si>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</si>
  <si>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</si>
  <si>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</si>
  <si>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</si>
  <si>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</si>
  <si>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</si>
  <si>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</si>
  <si>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</si>
  <si>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</si>
  <si>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</si>
  <si>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</si>
  <si>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</si>
  <si>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</si>
  <si>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</si>
  <si>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</si>
  <si>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</si>
  <si>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</si>
  <si>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</si>
  <si>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</si>
  <si>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A.Hammond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</si>
  <si>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</si>
  <si>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</si>
  <si>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</si>
  <si>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</si>
  <si>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</si>
  <si>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</si>
  <si>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</si>
  <si>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</si>
  <si>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</si>
  <si>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</si>
  <si>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</si>
  <si>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</si>
  <si>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</si>
  <si>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fork lift / tidy stacks</t>
  </si>
  <si>
    <t>K.Leek</t>
  </si>
  <si>
    <t>K Leek</t>
  </si>
  <si>
    <t>frames</t>
  </si>
  <si>
    <t>forklift</t>
  </si>
  <si>
    <t>H. Wildman</t>
  </si>
  <si>
    <t>labouring</t>
  </si>
  <si>
    <t>H.Wildman</t>
  </si>
  <si>
    <t>storage unit</t>
  </si>
  <si>
    <t>ceiling panels</t>
  </si>
  <si>
    <t>tidy area</t>
  </si>
  <si>
    <t>counter</t>
  </si>
  <si>
    <t>oak sections</t>
  </si>
  <si>
    <t>cappings</t>
  </si>
  <si>
    <t>W/E 15.09.2019</t>
  </si>
  <si>
    <t>week ending 15.09.2019</t>
  </si>
  <si>
    <t>first aid course</t>
  </si>
  <si>
    <t>production meeting</t>
  </si>
  <si>
    <t>tuck shop</t>
  </si>
  <si>
    <t xml:space="preserve">artefact surround </t>
  </si>
  <si>
    <t>speaker boxes</t>
  </si>
  <si>
    <t>moving materials</t>
  </si>
  <si>
    <t xml:space="preserve">frames </t>
  </si>
  <si>
    <t>kitchen</t>
  </si>
  <si>
    <t>repair heater</t>
  </si>
  <si>
    <t>frames into store 6801</t>
  </si>
  <si>
    <t>machine maintenance</t>
  </si>
  <si>
    <t>tool box talk</t>
  </si>
  <si>
    <t>booking up 6801</t>
  </si>
  <si>
    <t>company photograph</t>
  </si>
  <si>
    <t>frame</t>
  </si>
  <si>
    <t>artefact surround</t>
  </si>
  <si>
    <t>sick</t>
  </si>
  <si>
    <t xml:space="preserve">architraves </t>
  </si>
  <si>
    <t>4 to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</si>
</sst>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19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17" fontId="19" fillId="0" borderId="1" xfId="0" applyNumberFormat="1" applyFont="1" applyBorder="1" applyAlignment="1">
      <alignment horizontal="center"/>
    </xf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88" zoomScaleNormal="88" workbookViewId="0">
      <selection activeCell="A14" sqref="A14"/>
    </sheetView>
  </sheetViews>
  <sheetFormatPr defaultRowHeight="18" x14ac:dyDescent="0.25"/>
  <cols>
    <col min="1" max="1" width="25.85546875" style="93" customWidth="1"/>
    <col min="2" max="2" width="16.28515625" style="93" customWidth="1"/>
    <col min="3" max="3" width="15.7109375" style="93" bestFit="1" customWidth="1"/>
    <col min="4" max="4" width="16" style="93" customWidth="1"/>
    <col min="5" max="5" width="26.85546875" style="93" bestFit="1" customWidth="1"/>
    <col min="6" max="6" width="24.140625" style="93" customWidth="1"/>
    <col min="7" max="7" width="16" style="95" customWidth="1"/>
    <col min="8" max="8" width="20.5703125" style="95" bestFit="1" customWidth="1"/>
    <col min="9" max="9" width="8.28515625" style="95" bestFit="1" customWidth="1"/>
    <col min="10" max="10" width="9.140625" style="93"/>
    <col min="11" max="11" width="10.42578125" style="93" customWidth="1"/>
    <col min="12" max="16384" width="9.140625" style="93"/>
  </cols>
  <sheetData>
    <row r="1" spans="1:11" x14ac:dyDescent="0.25">
      <c r="A1" s="92" t="s">
        <v>0</v>
      </c>
      <c r="D1" s="94"/>
      <c r="E1" s="93" t="s">
        <v>49</v>
      </c>
    </row>
    <row r="2" spans="1:11" x14ac:dyDescent="0.25">
      <c r="A2" s="92"/>
      <c r="D2" s="96"/>
      <c r="E2" s="93" t="s">
        <v>42</v>
      </c>
    </row>
    <row r="3" spans="1:11" x14ac:dyDescent="0.25">
      <c r="A3" s="92" t="s">
        <v>80</v>
      </c>
      <c r="D3" s="97"/>
      <c r="E3" s="93" t="s">
        <v>44</v>
      </c>
    </row>
    <row r="4" spans="1:11" ht="12.75" customHeight="1" x14ac:dyDescent="0.25"/>
    <row r="5" spans="1:11" x14ac:dyDescent="0.25">
      <c r="A5" s="98" t="s">
        <v>1</v>
      </c>
      <c r="B5" s="99" t="s">
        <v>2</v>
      </c>
      <c r="C5" s="99" t="s">
        <v>5</v>
      </c>
      <c r="D5" s="99" t="s">
        <v>3</v>
      </c>
      <c r="E5" s="99" t="s">
        <v>31</v>
      </c>
      <c r="F5" s="99" t="s">
        <v>32</v>
      </c>
      <c r="G5" s="99" t="s">
        <v>6</v>
      </c>
      <c r="H5" s="99" t="s">
        <v>27</v>
      </c>
      <c r="I5" s="99" t="s">
        <v>34</v>
      </c>
      <c r="K5" s="99" t="s">
        <v>41</v>
      </c>
    </row>
    <row r="6" spans="1:11" ht="17.25" customHeight="1" x14ac:dyDescent="0.25">
      <c r="A6" s="100" t="s">
        <v>51</v>
      </c>
      <c r="B6" s="101">
        <f>SUM(Buckingham!C29)</f>
        <v>32</v>
      </c>
      <c r="C6" s="101">
        <f>SUM(Buckingham!C30)</f>
        <v>0</v>
      </c>
      <c r="D6" s="101">
        <f>SUM(Buckingham!C31)</f>
        <v>0</v>
      </c>
      <c r="E6" s="101">
        <f>SUM(Buckingham!C32)</f>
        <v>8</v>
      </c>
      <c r="F6" s="101">
        <f>SUM(Buckingham!C33)</f>
        <v>0</v>
      </c>
      <c r="G6" s="102">
        <f>B6+C6+D6+E6+F6</f>
        <v>40</v>
      </c>
      <c r="H6" s="103">
        <f>SUM(Buckingham!C35)</f>
        <v>0</v>
      </c>
      <c r="I6" s="103">
        <f>SUM(Buckingham!C36)</f>
        <v>0</v>
      </c>
      <c r="K6" s="104">
        <f>SUM(Buckingham!I30)</f>
        <v>3.25</v>
      </c>
    </row>
    <row r="7" spans="1:11" ht="17.25" customHeight="1" x14ac:dyDescent="0.25">
      <c r="A7" s="100" t="s">
        <v>60</v>
      </c>
      <c r="B7" s="101">
        <f>SUM(Chimes!C31)</f>
        <v>40</v>
      </c>
      <c r="C7" s="101">
        <f>SUM(Chimes!U28)</f>
        <v>0</v>
      </c>
      <c r="D7" s="101">
        <f>SUM(Chimes!V28)</f>
        <v>0</v>
      </c>
      <c r="E7" s="101">
        <f>SUM(Chimes!C34)</f>
        <v>0</v>
      </c>
      <c r="F7" s="101">
        <f>SUM(Chimes!C35)</f>
        <v>0</v>
      </c>
      <c r="G7" s="102">
        <f>B7+C7+D7+E7+F7</f>
        <v>40</v>
      </c>
      <c r="H7" s="103">
        <f>SUM(Chimes!C37)</f>
        <v>0</v>
      </c>
      <c r="I7" s="103">
        <f>SUM(Chimes!C38)</f>
        <v>0</v>
      </c>
      <c r="K7" s="104">
        <f>SUM(Chimes!I32)</f>
        <v>3</v>
      </c>
    </row>
    <row r="8" spans="1:11" x14ac:dyDescent="0.25">
      <c r="A8" s="100" t="s">
        <v>43</v>
      </c>
      <c r="B8" s="101">
        <f>SUM(Czege!C27)</f>
        <v>40</v>
      </c>
      <c r="C8" s="101">
        <f>SUM(Czege!C28)</f>
        <v>0</v>
      </c>
      <c r="D8" s="101">
        <f>SUM(Czege!C29)</f>
        <v>0</v>
      </c>
      <c r="E8" s="101">
        <f>SUM(Czege!C30)</f>
        <v>0</v>
      </c>
      <c r="F8" s="101">
        <f>SUM(Czege!C31)</f>
        <v>0</v>
      </c>
      <c r="G8" s="102">
        <f>B8+C8+D8+E8+F8</f>
        <v>40</v>
      </c>
      <c r="H8" s="105">
        <f>SUM(Czege!C33)</f>
        <v>0</v>
      </c>
      <c r="I8" s="105">
        <f>SUM(Czege!C34)</f>
        <v>0</v>
      </c>
      <c r="K8" s="104">
        <f>SUM(Czege!I28)</f>
        <v>1</v>
      </c>
    </row>
    <row r="9" spans="1:11" ht="17.25" customHeight="1" x14ac:dyDescent="0.25">
      <c r="A9" s="100" t="s">
        <v>7</v>
      </c>
      <c r="B9" s="101">
        <f>SUM(Doran!C29)</f>
        <v>32</v>
      </c>
      <c r="C9" s="101">
        <f>SUM(Doran!C30)</f>
        <v>0</v>
      </c>
      <c r="D9" s="101">
        <f>SUM(Doran!C31)</f>
        <v>0</v>
      </c>
      <c r="E9" s="101">
        <f>SUM(Doran!C32)</f>
        <v>8</v>
      </c>
      <c r="F9" s="101">
        <f>SUM(Doran!C33)</f>
        <v>0</v>
      </c>
      <c r="G9" s="102">
        <f t="shared" ref="G9:G18" si="0">B9+C9+D9+E9+F9</f>
        <v>40</v>
      </c>
      <c r="H9" s="105">
        <f>SUM(Doran!C35)</f>
        <v>0</v>
      </c>
      <c r="I9" s="105">
        <f>SUM(Doran!C36)</f>
        <v>0</v>
      </c>
      <c r="K9" s="104">
        <f>SUM(Doran!I30)</f>
        <v>2</v>
      </c>
    </row>
    <row r="10" spans="1:11" x14ac:dyDescent="0.25">
      <c r="A10" s="100" t="s">
        <v>50</v>
      </c>
      <c r="B10" s="101">
        <f>SUM(Hammond!C31)</f>
        <v>40</v>
      </c>
      <c r="C10" s="101">
        <f>SUM(Hammond!C32)</f>
        <v>0</v>
      </c>
      <c r="D10" s="101">
        <f>SUM(Hammond!C33)</f>
        <v>0</v>
      </c>
      <c r="E10" s="101">
        <f>SUM(Hammond!C34)</f>
        <v>0</v>
      </c>
      <c r="F10" s="101">
        <f>SUM(Hammond!C35)</f>
        <v>0</v>
      </c>
      <c r="G10" s="102">
        <f t="shared" si="0"/>
        <v>40</v>
      </c>
      <c r="H10" s="105">
        <f>SUM(Hammond!C37)</f>
        <v>0</v>
      </c>
      <c r="I10" s="105">
        <f>SUM(Hammond!C38)</f>
        <v>0</v>
      </c>
      <c r="K10" s="104">
        <f>SUM(Hammond!I32)</f>
        <v>1.5</v>
      </c>
    </row>
    <row r="11" spans="1:11" x14ac:dyDescent="0.25">
      <c r="A11" s="100" t="s">
        <v>8</v>
      </c>
      <c r="B11" s="101">
        <f>SUM(Harland!C27)</f>
        <v>37</v>
      </c>
      <c r="C11" s="101">
        <f>SUM(Harland!C28)</f>
        <v>0</v>
      </c>
      <c r="D11" s="101">
        <f>SUM(Harland!C29)</f>
        <v>0</v>
      </c>
      <c r="E11" s="101">
        <f>SUM(Harland!C30)</f>
        <v>0</v>
      </c>
      <c r="F11" s="101">
        <f>SUM(Harland!C31)</f>
        <v>0</v>
      </c>
      <c r="G11" s="102">
        <f>B11+C11+D11+E11+F11</f>
        <v>37</v>
      </c>
      <c r="H11" s="105">
        <f>SUM(Harland!C33)</f>
        <v>0</v>
      </c>
      <c r="I11" s="105">
        <f>SUM(Harland!C34)</f>
        <v>0</v>
      </c>
      <c r="K11" s="104">
        <f>SUM(Harland!I28)</f>
        <v>1</v>
      </c>
    </row>
    <row r="12" spans="1:11" x14ac:dyDescent="0.25">
      <c r="A12" s="100" t="s">
        <v>68</v>
      </c>
      <c r="B12" s="101">
        <f>SUM(Leek!C32)</f>
        <v>32</v>
      </c>
      <c r="C12" s="101">
        <f>SUM(Leek!C33)</f>
        <v>0</v>
      </c>
      <c r="D12" s="101">
        <f>SUM(Leek!C34)</f>
        <v>0</v>
      </c>
      <c r="E12" s="101">
        <f>SUM(Leek!C35)</f>
        <v>8</v>
      </c>
      <c r="F12" s="101">
        <f>SUM(Leek!C36)</f>
        <v>0</v>
      </c>
      <c r="G12" s="102">
        <f>B12+C12+D12+E12+F12</f>
        <v>40</v>
      </c>
      <c r="H12" s="105">
        <f>SUM(Leek!C38)</f>
        <v>0</v>
      </c>
      <c r="I12" s="105">
        <f>SUM(Leek!C39)</f>
        <v>0</v>
      </c>
      <c r="K12" s="104">
        <f>SUM(Leek!I33)</f>
        <v>7.5</v>
      </c>
    </row>
    <row r="13" spans="1:11" ht="17.25" customHeight="1" x14ac:dyDescent="0.25">
      <c r="A13" s="100" t="s">
        <v>9</v>
      </c>
      <c r="B13" s="101">
        <f>SUM(McSharry!C27)</f>
        <v>32</v>
      </c>
      <c r="C13" s="101">
        <f>SUM(McSharry!C28)</f>
        <v>0</v>
      </c>
      <c r="D13" s="101">
        <f>SUM(McSharry!A29)</f>
        <v>0</v>
      </c>
      <c r="E13" s="101">
        <f>SUM(McSharry!C30)</f>
        <v>8</v>
      </c>
      <c r="F13" s="101">
        <f>SUM(McSharry!C31)</f>
        <v>0</v>
      </c>
      <c r="G13" s="102">
        <f>B13+C13+D13+E13+F13</f>
        <v>40</v>
      </c>
      <c r="H13" s="105">
        <f>SUM(McSharry!C33)</f>
        <v>0</v>
      </c>
      <c r="I13" s="105">
        <f>SUM(McSharry!C34)</f>
        <v>0</v>
      </c>
      <c r="K13" s="104">
        <f>SUM(McSharry!I28)</f>
        <v>1</v>
      </c>
    </row>
    <row r="14" spans="1:11" x14ac:dyDescent="0.25">
      <c r="A14" s="100" t="s">
        <v>10</v>
      </c>
      <c r="B14" s="101">
        <f>SUM(Taylor!C28)</f>
        <v>40</v>
      </c>
      <c r="C14" s="101">
        <f>SUM(Taylor!C29)</f>
        <v>0</v>
      </c>
      <c r="D14" s="101">
        <f>SUM(Taylor!C30)</f>
        <v>0</v>
      </c>
      <c r="E14" s="101">
        <f>SUM(Taylor!C31)</f>
        <v>0</v>
      </c>
      <c r="F14" s="101">
        <f>SUM(Taylor!C32)</f>
        <v>0</v>
      </c>
      <c r="G14" s="102">
        <f t="shared" si="0"/>
        <v>40</v>
      </c>
      <c r="H14" s="105">
        <f>SUM(Taylor!C34)</f>
        <v>0</v>
      </c>
      <c r="I14" s="105">
        <f>SUM(Taylor!C35)</f>
        <v>0</v>
      </c>
      <c r="K14" s="104">
        <f>SUM(Taylor!I29)</f>
        <v>1</v>
      </c>
    </row>
    <row r="15" spans="1:11" x14ac:dyDescent="0.25">
      <c r="A15" s="100" t="s">
        <v>45</v>
      </c>
      <c r="B15" s="101">
        <f>SUM(Ward!C27)</f>
        <v>40</v>
      </c>
      <c r="C15" s="101">
        <f>SUM(Ward!C28)</f>
        <v>0</v>
      </c>
      <c r="D15" s="101">
        <f>SUM(Ward!C29)</f>
        <v>0</v>
      </c>
      <c r="E15" s="101">
        <f>SUM(Ward!C30)</f>
        <v>0</v>
      </c>
      <c r="F15" s="101">
        <f>SUM(Ward!C31)</f>
        <v>0</v>
      </c>
      <c r="G15" s="102">
        <f t="shared" si="0"/>
        <v>40</v>
      </c>
      <c r="H15" s="105">
        <f>SUM(Ward!C33)</f>
        <v>0</v>
      </c>
      <c r="I15" s="105">
        <f>SUM(Ward!C34)</f>
        <v>0</v>
      </c>
      <c r="K15" s="104">
        <f>SUM(Ward!I28)</f>
        <v>1.5</v>
      </c>
    </row>
    <row r="16" spans="1:11" x14ac:dyDescent="0.25">
      <c r="A16" s="100" t="s">
        <v>73</v>
      </c>
      <c r="B16" s="101">
        <f>SUM(Wildman!C27)</f>
        <v>35</v>
      </c>
      <c r="C16" s="101">
        <f>SUM(Wildman!C28)</f>
        <v>0</v>
      </c>
      <c r="D16" s="101">
        <f>SUM(Wildman!C29)</f>
        <v>0</v>
      </c>
      <c r="E16" s="101">
        <f>SUM(Wildman!C30)</f>
        <v>0</v>
      </c>
      <c r="F16" s="101">
        <f>SUM(Wildman!C31)</f>
        <v>0</v>
      </c>
      <c r="G16" s="102">
        <f>B16+C16+D16+E16+F16</f>
        <v>35</v>
      </c>
      <c r="H16" s="105">
        <f>SUM(Wildman!C33)</f>
        <v>0</v>
      </c>
      <c r="I16" s="105">
        <f>SUM(Wildman!C34)</f>
        <v>0</v>
      </c>
      <c r="K16" s="104">
        <f>SUM(Wildman!I28)</f>
        <v>35</v>
      </c>
    </row>
    <row r="17" spans="1:11" x14ac:dyDescent="0.25">
      <c r="A17" s="100" t="s">
        <v>47</v>
      </c>
      <c r="B17" s="101">
        <f>SUM(N.Winterburn!C29)</f>
        <v>24</v>
      </c>
      <c r="C17" s="101">
        <f>SUM(N.Winterburn!C30)</f>
        <v>0</v>
      </c>
      <c r="D17" s="101">
        <f>SUM(N.Winterburn!C31)</f>
        <v>0</v>
      </c>
      <c r="E17" s="101">
        <f>SUM(N.Winterburn!C32)</f>
        <v>8</v>
      </c>
      <c r="F17" s="101">
        <f>SUM(N.Winterburn!C33)</f>
        <v>0</v>
      </c>
      <c r="G17" s="102">
        <f t="shared" si="0"/>
        <v>32</v>
      </c>
      <c r="H17" s="105">
        <f>SUM(N.Winterburn!C35)</f>
        <v>0</v>
      </c>
      <c r="I17" s="105">
        <f>SUM(N.Winterburn!C36)</f>
        <v>0</v>
      </c>
      <c r="K17" s="104">
        <f>SUM(N.Winterburn!I30)</f>
        <v>3</v>
      </c>
    </row>
    <row r="18" spans="1:11" x14ac:dyDescent="0.25">
      <c r="A18" s="100" t="s">
        <v>11</v>
      </c>
      <c r="B18" s="101">
        <f>SUM(T.Winterburn!C28)</f>
        <v>40</v>
      </c>
      <c r="C18" s="101">
        <f>SUM(T.Winterburn!C29)</f>
        <v>0</v>
      </c>
      <c r="D18" s="101">
        <f>SUM(T.Winterburn!C30)</f>
        <v>0</v>
      </c>
      <c r="E18" s="101">
        <f>SUM(T.Winterburn!C31)</f>
        <v>0</v>
      </c>
      <c r="F18" s="101">
        <f>SUM(T.Winterburn!C32)</f>
        <v>0</v>
      </c>
      <c r="G18" s="102">
        <f t="shared" si="0"/>
        <v>40</v>
      </c>
      <c r="H18" s="105">
        <f>SUM(T.Winterburn!C34)</f>
        <v>0</v>
      </c>
      <c r="I18" s="105">
        <f>SUM(T.Winterburn!C35)</f>
        <v>0</v>
      </c>
      <c r="K18" s="104">
        <f>SUM(T.Winterburn!I29)</f>
        <v>6</v>
      </c>
    </row>
    <row r="19" spans="1:11" x14ac:dyDescent="0.25">
      <c r="A19" s="100" t="s">
        <v>12</v>
      </c>
      <c r="B19" s="101">
        <f>SUM(Wright!C32)</f>
        <v>40</v>
      </c>
      <c r="C19" s="101">
        <f>SUM(Wright!C33)</f>
        <v>2.5</v>
      </c>
      <c r="D19" s="101">
        <f>SUM(Wright!C34)</f>
        <v>0</v>
      </c>
      <c r="E19" s="101">
        <f>SUM(Wright!C35)</f>
        <v>0</v>
      </c>
      <c r="F19" s="101">
        <f>SUM(Wright!C36)</f>
        <v>0</v>
      </c>
      <c r="G19" s="102">
        <f>B19+C19+D19+E19+F19</f>
        <v>42.5</v>
      </c>
      <c r="H19" s="105">
        <f>SUM(Wright!C38)</f>
        <v>0</v>
      </c>
      <c r="I19" s="105">
        <f>SUM(Wright!C39)</f>
        <v>0</v>
      </c>
      <c r="K19" s="104">
        <f>SUM(Wright!I33)</f>
        <v>35.5</v>
      </c>
    </row>
    <row r="20" spans="1:11" ht="17.25" customHeight="1" x14ac:dyDescent="0.25">
      <c r="A20" s="106" t="s">
        <v>22</v>
      </c>
      <c r="B20" s="107">
        <f t="shared" ref="B20:I20" si="1">SUM(B6:B19)</f>
        <v>504</v>
      </c>
      <c r="C20" s="107">
        <f t="shared" si="1"/>
        <v>2.5</v>
      </c>
      <c r="D20" s="107">
        <f t="shared" si="1"/>
        <v>0</v>
      </c>
      <c r="E20" s="107">
        <f t="shared" si="1"/>
        <v>40</v>
      </c>
      <c r="F20" s="107">
        <f t="shared" si="1"/>
        <v>0</v>
      </c>
      <c r="G20" s="107">
        <f t="shared" si="1"/>
        <v>546.5</v>
      </c>
      <c r="H20" s="108">
        <f t="shared" si="1"/>
        <v>0</v>
      </c>
      <c r="I20" s="108">
        <f t="shared" si="1"/>
        <v>0</v>
      </c>
      <c r="J20" s="95"/>
      <c r="K20" s="107">
        <f>SUM(K6:K19)</f>
        <v>102.25</v>
      </c>
    </row>
    <row r="21" spans="1:11" s="95" customFormat="1" x14ac:dyDescent="0.25">
      <c r="A21" s="93"/>
      <c r="B21" s="93"/>
      <c r="C21" s="93"/>
      <c r="D21" s="93"/>
      <c r="E21" s="93"/>
      <c r="F21" s="93"/>
      <c r="J21" s="93"/>
      <c r="K21" s="93"/>
    </row>
    <row r="23" spans="1:11" x14ac:dyDescent="0.25">
      <c r="A23" s="93" t="s">
        <v>28</v>
      </c>
      <c r="C23" s="109">
        <f>B20+C20+D20</f>
        <v>506.5</v>
      </c>
    </row>
    <row r="24" spans="1:11" x14ac:dyDescent="0.25">
      <c r="A24" s="93" t="s">
        <v>29</v>
      </c>
      <c r="C24" s="109">
        <f>K20</f>
        <v>102.25</v>
      </c>
    </row>
    <row r="25" spans="1:11" x14ac:dyDescent="0.25">
      <c r="A25" s="93" t="s">
        <v>33</v>
      </c>
      <c r="C25" s="110">
        <f>C24/C23</f>
        <v>0.20187561697926951</v>
      </c>
    </row>
    <row r="26" spans="1:11" x14ac:dyDescent="0.25">
      <c r="C26" s="9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A5" sqref="A5:D5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81</v>
      </c>
      <c r="B2" s="167"/>
      <c r="C2" s="167"/>
      <c r="D2" s="32"/>
      <c r="E2" s="204" t="s">
        <v>13</v>
      </c>
      <c r="F2" s="204"/>
      <c r="G2" s="204" t="s">
        <v>14</v>
      </c>
      <c r="H2" s="204"/>
      <c r="I2" s="204" t="s">
        <v>15</v>
      </c>
      <c r="J2" s="204"/>
      <c r="K2" s="204" t="s">
        <v>16</v>
      </c>
      <c r="L2" s="204"/>
      <c r="M2" s="204" t="s">
        <v>17</v>
      </c>
      <c r="N2" s="204"/>
      <c r="O2" s="204" t="s">
        <v>18</v>
      </c>
      <c r="P2" s="204"/>
      <c r="Q2" s="204" t="s">
        <v>19</v>
      </c>
      <c r="R2" s="204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9">
        <v>8</v>
      </c>
      <c r="F3" s="163">
        <v>16.3</v>
      </c>
      <c r="G3" s="119">
        <v>8</v>
      </c>
      <c r="H3" s="163">
        <v>16.3</v>
      </c>
      <c r="I3" s="119">
        <v>8</v>
      </c>
      <c r="J3" s="163">
        <v>16.3</v>
      </c>
      <c r="K3" s="119">
        <v>8</v>
      </c>
      <c r="L3" s="163">
        <v>16.3</v>
      </c>
      <c r="M3" s="119">
        <v>8</v>
      </c>
      <c r="N3" s="163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62">
        <v>6821</v>
      </c>
      <c r="B4" s="25"/>
      <c r="C4" s="162">
        <v>43</v>
      </c>
      <c r="D4" s="22" t="s">
        <v>74</v>
      </c>
      <c r="E4" s="203">
        <v>6.5</v>
      </c>
      <c r="F4" s="203"/>
      <c r="G4" s="198"/>
      <c r="H4" s="199"/>
      <c r="I4" s="198"/>
      <c r="J4" s="199"/>
      <c r="K4" s="198"/>
      <c r="L4" s="199"/>
      <c r="M4" s="198"/>
      <c r="N4" s="199"/>
      <c r="O4" s="202"/>
      <c r="P4" s="202"/>
      <c r="Q4" s="200"/>
      <c r="R4" s="201"/>
      <c r="S4" s="38">
        <f>E4+G4+I4+K4+M4+O4+Q4</f>
        <v>6.5</v>
      </c>
      <c r="T4" s="38">
        <f>SUM(S4-U4-V4)</f>
        <v>6.5</v>
      </c>
      <c r="U4" s="40"/>
      <c r="V4" s="40"/>
    </row>
    <row r="5" spans="1:22" x14ac:dyDescent="0.25">
      <c r="A5" s="154">
        <v>6781</v>
      </c>
      <c r="B5" s="154"/>
      <c r="C5" s="154">
        <v>98</v>
      </c>
      <c r="D5" s="22" t="s">
        <v>79</v>
      </c>
      <c r="E5" s="177">
        <v>1.5</v>
      </c>
      <c r="F5" s="177"/>
      <c r="G5" s="175">
        <v>8</v>
      </c>
      <c r="H5" s="176"/>
      <c r="I5" s="175">
        <v>7.5</v>
      </c>
      <c r="J5" s="176"/>
      <c r="K5" s="175">
        <v>7.5</v>
      </c>
      <c r="L5" s="176"/>
      <c r="M5" s="175">
        <v>6</v>
      </c>
      <c r="N5" s="176"/>
      <c r="O5" s="202"/>
      <c r="P5" s="202"/>
      <c r="Q5" s="200"/>
      <c r="R5" s="201"/>
      <c r="S5" s="38">
        <f t="shared" ref="S5:S22" si="0">E5+G5+I5+K5+M5+O5+Q5</f>
        <v>30.5</v>
      </c>
      <c r="T5" s="38">
        <f t="shared" ref="T5:T20" si="1">SUM(S5-U5-V5)</f>
        <v>30.5</v>
      </c>
      <c r="U5" s="40"/>
      <c r="V5" s="40"/>
    </row>
    <row r="6" spans="1:22" x14ac:dyDescent="0.25">
      <c r="A6" s="173">
        <v>6801</v>
      </c>
      <c r="B6" s="173"/>
      <c r="C6" s="173">
        <v>2</v>
      </c>
      <c r="D6" s="22" t="s">
        <v>69</v>
      </c>
      <c r="E6" s="177"/>
      <c r="F6" s="177"/>
      <c r="G6" s="175"/>
      <c r="H6" s="176"/>
      <c r="I6" s="175"/>
      <c r="J6" s="176"/>
      <c r="K6" s="175"/>
      <c r="L6" s="176"/>
      <c r="M6" s="175">
        <v>2</v>
      </c>
      <c r="N6" s="176"/>
      <c r="O6" s="202"/>
      <c r="P6" s="202"/>
      <c r="Q6" s="200"/>
      <c r="R6" s="201"/>
      <c r="S6" s="38">
        <f t="shared" si="0"/>
        <v>2</v>
      </c>
      <c r="T6" s="38">
        <f t="shared" si="1"/>
        <v>2</v>
      </c>
      <c r="U6" s="40"/>
      <c r="V6" s="40"/>
    </row>
    <row r="7" spans="1:22" x14ac:dyDescent="0.25">
      <c r="A7" s="155"/>
      <c r="B7" s="155"/>
      <c r="C7" s="155"/>
      <c r="D7" s="22"/>
      <c r="E7" s="203"/>
      <c r="F7" s="203"/>
      <c r="G7" s="198"/>
      <c r="H7" s="199"/>
      <c r="I7" s="198"/>
      <c r="J7" s="199"/>
      <c r="K7" s="198"/>
      <c r="L7" s="199"/>
      <c r="M7" s="198"/>
      <c r="N7" s="199"/>
      <c r="O7" s="202"/>
      <c r="P7" s="202"/>
      <c r="Q7" s="200"/>
      <c r="R7" s="201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155"/>
      <c r="B8" s="155"/>
      <c r="C8" s="155"/>
      <c r="D8" s="22"/>
      <c r="E8" s="203"/>
      <c r="F8" s="203"/>
      <c r="G8" s="198"/>
      <c r="H8" s="199"/>
      <c r="I8" s="198"/>
      <c r="J8" s="199"/>
      <c r="K8" s="198"/>
      <c r="L8" s="199"/>
      <c r="M8" s="198"/>
      <c r="N8" s="199"/>
      <c r="O8" s="202"/>
      <c r="P8" s="202"/>
      <c r="Q8" s="200"/>
      <c r="R8" s="201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155"/>
      <c r="B9" s="155"/>
      <c r="C9" s="155"/>
      <c r="D9" s="22"/>
      <c r="E9" s="203"/>
      <c r="F9" s="203"/>
      <c r="G9" s="198"/>
      <c r="H9" s="199"/>
      <c r="I9" s="198"/>
      <c r="J9" s="199"/>
      <c r="K9" s="198"/>
      <c r="L9" s="199"/>
      <c r="M9" s="198"/>
      <c r="N9" s="199"/>
      <c r="O9" s="202"/>
      <c r="P9" s="202"/>
      <c r="Q9" s="200"/>
      <c r="R9" s="201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151"/>
      <c r="B10" s="151"/>
      <c r="C10" s="151"/>
      <c r="D10" s="22"/>
      <c r="E10" s="198"/>
      <c r="F10" s="199"/>
      <c r="G10" s="198"/>
      <c r="H10" s="199"/>
      <c r="I10" s="198"/>
      <c r="J10" s="199"/>
      <c r="K10" s="198"/>
      <c r="L10" s="199"/>
      <c r="M10" s="198"/>
      <c r="N10" s="199"/>
      <c r="O10" s="200"/>
      <c r="P10" s="201"/>
      <c r="Q10" s="200"/>
      <c r="R10" s="201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151"/>
      <c r="B11" s="151"/>
      <c r="C11" s="151"/>
      <c r="D11" s="22"/>
      <c r="E11" s="198"/>
      <c r="F11" s="199"/>
      <c r="G11" s="198"/>
      <c r="H11" s="199"/>
      <c r="I11" s="198"/>
      <c r="J11" s="199"/>
      <c r="K11" s="198"/>
      <c r="L11" s="199"/>
      <c r="M11" s="198"/>
      <c r="N11" s="199"/>
      <c r="O11" s="200"/>
      <c r="P11" s="201"/>
      <c r="Q11" s="200"/>
      <c r="R11" s="201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151"/>
      <c r="B12" s="151"/>
      <c r="C12" s="151"/>
      <c r="D12" s="22"/>
      <c r="E12" s="175"/>
      <c r="F12" s="176"/>
      <c r="G12" s="175"/>
      <c r="H12" s="176"/>
      <c r="I12" s="175"/>
      <c r="J12" s="176"/>
      <c r="K12" s="175"/>
      <c r="L12" s="176"/>
      <c r="M12" s="175"/>
      <c r="N12" s="176"/>
      <c r="O12" s="200"/>
      <c r="P12" s="201"/>
      <c r="Q12" s="200"/>
      <c r="R12" s="201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75"/>
      <c r="F13" s="176"/>
      <c r="G13" s="175"/>
      <c r="H13" s="176"/>
      <c r="I13" s="175"/>
      <c r="J13" s="176"/>
      <c r="K13" s="175"/>
      <c r="L13" s="176"/>
      <c r="M13" s="175"/>
      <c r="N13" s="176"/>
      <c r="O13" s="200"/>
      <c r="P13" s="201"/>
      <c r="Q13" s="200"/>
      <c r="R13" s="201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75"/>
      <c r="F14" s="176"/>
      <c r="G14" s="175"/>
      <c r="H14" s="176"/>
      <c r="I14" s="175"/>
      <c r="J14" s="176"/>
      <c r="K14" s="175"/>
      <c r="L14" s="176"/>
      <c r="M14" s="175"/>
      <c r="N14" s="176"/>
      <c r="O14" s="200"/>
      <c r="P14" s="201"/>
      <c r="Q14" s="200"/>
      <c r="R14" s="201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5"/>
      <c r="B15" s="115"/>
      <c r="C15" s="115"/>
      <c r="D15" s="22"/>
      <c r="E15" s="175"/>
      <c r="F15" s="176"/>
      <c r="G15" s="175"/>
      <c r="H15" s="176"/>
      <c r="I15" s="175"/>
      <c r="J15" s="176"/>
      <c r="K15" s="175"/>
      <c r="L15" s="176"/>
      <c r="M15" s="175"/>
      <c r="N15" s="176"/>
      <c r="O15" s="200"/>
      <c r="P15" s="201"/>
      <c r="Q15" s="200"/>
      <c r="R15" s="201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75"/>
      <c r="F16" s="176"/>
      <c r="G16" s="175"/>
      <c r="H16" s="176"/>
      <c r="I16" s="175"/>
      <c r="J16" s="176"/>
      <c r="K16" s="175"/>
      <c r="L16" s="176"/>
      <c r="M16" s="175"/>
      <c r="N16" s="176"/>
      <c r="O16" s="200"/>
      <c r="P16" s="201"/>
      <c r="Q16" s="200"/>
      <c r="R16" s="201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123"/>
      <c r="B17" s="25"/>
      <c r="C17" s="123"/>
      <c r="D17" s="22"/>
      <c r="E17" s="175"/>
      <c r="F17" s="176"/>
      <c r="G17" s="175"/>
      <c r="H17" s="176"/>
      <c r="I17" s="175"/>
      <c r="J17" s="176"/>
      <c r="K17" s="175"/>
      <c r="L17" s="176"/>
      <c r="M17" s="175"/>
      <c r="N17" s="176"/>
      <c r="O17" s="200"/>
      <c r="P17" s="201"/>
      <c r="Q17" s="200"/>
      <c r="R17" s="201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172">
        <v>3600</v>
      </c>
      <c r="B18" s="25"/>
      <c r="C18" s="172"/>
      <c r="D18" s="22" t="s">
        <v>95</v>
      </c>
      <c r="E18" s="203"/>
      <c r="F18" s="203"/>
      <c r="G18" s="198"/>
      <c r="H18" s="199"/>
      <c r="I18" s="198"/>
      <c r="J18" s="199"/>
      <c r="K18" s="198">
        <v>0.5</v>
      </c>
      <c r="L18" s="199"/>
      <c r="M18" s="198"/>
      <c r="N18" s="199"/>
      <c r="O18" s="202"/>
      <c r="P18" s="202"/>
      <c r="Q18" s="200"/>
      <c r="R18" s="201"/>
      <c r="S18" s="38">
        <f t="shared" si="0"/>
        <v>0.5</v>
      </c>
      <c r="T18" s="38">
        <f t="shared" si="1"/>
        <v>0.5</v>
      </c>
      <c r="U18" s="40"/>
      <c r="V18" s="40"/>
    </row>
    <row r="19" spans="1:22" x14ac:dyDescent="0.25">
      <c r="A19" s="171">
        <v>3600</v>
      </c>
      <c r="B19" s="25"/>
      <c r="C19" s="171"/>
      <c r="D19" s="22" t="s">
        <v>93</v>
      </c>
      <c r="E19" s="198"/>
      <c r="F19" s="199"/>
      <c r="G19" s="198"/>
      <c r="H19" s="199"/>
      <c r="I19" s="198">
        <v>0.5</v>
      </c>
      <c r="J19" s="199"/>
      <c r="K19" s="198"/>
      <c r="L19" s="199"/>
      <c r="M19" s="198"/>
      <c r="N19" s="199"/>
      <c r="O19" s="202"/>
      <c r="P19" s="202"/>
      <c r="Q19" s="200"/>
      <c r="R19" s="201"/>
      <c r="S19" s="38">
        <f t="shared" si="0"/>
        <v>0.5</v>
      </c>
      <c r="T19" s="38">
        <f t="shared" si="1"/>
        <v>0.5</v>
      </c>
      <c r="U19" s="40"/>
      <c r="V19" s="40"/>
    </row>
    <row r="20" spans="1:22" x14ac:dyDescent="0.25">
      <c r="A20" s="6"/>
      <c r="B20" s="6"/>
      <c r="C20" s="6"/>
      <c r="D20" s="10"/>
      <c r="E20" s="203"/>
      <c r="F20" s="203"/>
      <c r="G20" s="198"/>
      <c r="H20" s="199"/>
      <c r="I20" s="198"/>
      <c r="J20" s="199"/>
      <c r="K20" s="198"/>
      <c r="L20" s="199"/>
      <c r="M20" s="198"/>
      <c r="N20" s="199"/>
      <c r="O20" s="202"/>
      <c r="P20" s="202"/>
      <c r="Q20" s="200"/>
      <c r="R20" s="201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203"/>
      <c r="F21" s="203"/>
      <c r="G21" s="198"/>
      <c r="H21" s="199"/>
      <c r="I21" s="198"/>
      <c r="J21" s="199"/>
      <c r="K21" s="198"/>
      <c r="L21" s="199"/>
      <c r="M21" s="198"/>
      <c r="N21" s="199"/>
      <c r="O21" s="202"/>
      <c r="P21" s="202"/>
      <c r="Q21" s="200"/>
      <c r="R21" s="201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203"/>
      <c r="F22" s="203"/>
      <c r="G22" s="203"/>
      <c r="H22" s="203"/>
      <c r="I22" s="203"/>
      <c r="J22" s="203"/>
      <c r="K22" s="203"/>
      <c r="L22" s="203"/>
      <c r="M22" s="198"/>
      <c r="N22" s="199"/>
      <c r="O22" s="202"/>
      <c r="P22" s="202"/>
      <c r="Q22" s="200"/>
      <c r="R22" s="201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205">
        <f>SUM(E4:E22)</f>
        <v>8</v>
      </c>
      <c r="F23" s="206"/>
      <c r="G23" s="205">
        <f>SUM(G4:G22)</f>
        <v>8</v>
      </c>
      <c r="H23" s="206"/>
      <c r="I23" s="205">
        <f>SUM(I4:I22)</f>
        <v>8</v>
      </c>
      <c r="J23" s="206"/>
      <c r="K23" s="205">
        <f>SUM(K4:K22)</f>
        <v>8</v>
      </c>
      <c r="L23" s="206"/>
      <c r="M23" s="205">
        <f>SUM(M4:M22)</f>
        <v>8</v>
      </c>
      <c r="N23" s="206"/>
      <c r="O23" s="205">
        <f>SUM(O4:O22)</f>
        <v>0</v>
      </c>
      <c r="P23" s="206"/>
      <c r="Q23" s="205">
        <f>SUM(Q4:Q22)</f>
        <v>0</v>
      </c>
      <c r="R23" s="206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91" zoomScaleNormal="91" zoomScaleSheetLayoutView="91" workbookViewId="0">
      <selection activeCell="M11" sqref="M11:N1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81</v>
      </c>
      <c r="B2" s="167"/>
      <c r="C2" s="167"/>
      <c r="D2" s="6"/>
      <c r="E2" s="190" t="s">
        <v>13</v>
      </c>
      <c r="F2" s="190"/>
      <c r="G2" s="190" t="s">
        <v>14</v>
      </c>
      <c r="H2" s="190"/>
      <c r="I2" s="190" t="s">
        <v>15</v>
      </c>
      <c r="J2" s="190"/>
      <c r="K2" s="190" t="s">
        <v>16</v>
      </c>
      <c r="L2" s="190"/>
      <c r="M2" s="190" t="s">
        <v>17</v>
      </c>
      <c r="N2" s="190"/>
      <c r="O2" s="190" t="s">
        <v>18</v>
      </c>
      <c r="P2" s="190"/>
      <c r="Q2" s="190" t="s">
        <v>19</v>
      </c>
      <c r="R2" s="19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147">
        <v>6821</v>
      </c>
      <c r="B4" s="147"/>
      <c r="C4" s="147">
        <v>44</v>
      </c>
      <c r="D4" s="22" t="s">
        <v>74</v>
      </c>
      <c r="E4" s="193">
        <v>7.5</v>
      </c>
      <c r="F4" s="194"/>
      <c r="G4" s="193">
        <v>8</v>
      </c>
      <c r="H4" s="194"/>
      <c r="I4" s="193">
        <v>7.5</v>
      </c>
      <c r="J4" s="194"/>
      <c r="K4" s="193">
        <v>0.5</v>
      </c>
      <c r="L4" s="194"/>
      <c r="M4" s="193"/>
      <c r="N4" s="194"/>
      <c r="O4" s="188"/>
      <c r="P4" s="189"/>
      <c r="Q4" s="188"/>
      <c r="R4" s="189"/>
      <c r="S4" s="12">
        <f t="shared" ref="S4:S10" si="0">E4+G4+I4+K4+M4+O4+Q4</f>
        <v>23.5</v>
      </c>
      <c r="T4" s="12">
        <f t="shared" ref="T4:T19" si="1">SUM(S4-U4-V4)</f>
        <v>23.5</v>
      </c>
      <c r="U4" s="14"/>
      <c r="V4" s="14"/>
    </row>
    <row r="5" spans="1:22" x14ac:dyDescent="0.25">
      <c r="A5" s="166">
        <v>6771</v>
      </c>
      <c r="B5" s="166"/>
      <c r="C5" s="166">
        <v>15</v>
      </c>
      <c r="D5" s="22" t="s">
        <v>96</v>
      </c>
      <c r="E5" s="193"/>
      <c r="F5" s="194"/>
      <c r="G5" s="193"/>
      <c r="H5" s="194"/>
      <c r="I5" s="193"/>
      <c r="J5" s="194"/>
      <c r="K5" s="193">
        <v>5</v>
      </c>
      <c r="L5" s="194"/>
      <c r="M5" s="193"/>
      <c r="N5" s="194"/>
      <c r="O5" s="188"/>
      <c r="P5" s="189"/>
      <c r="Q5" s="188"/>
      <c r="R5" s="189"/>
      <c r="S5" s="12">
        <f t="shared" si="0"/>
        <v>5</v>
      </c>
      <c r="T5" s="12">
        <f t="shared" si="1"/>
        <v>5</v>
      </c>
      <c r="U5" s="14"/>
      <c r="V5" s="14"/>
    </row>
    <row r="6" spans="1:22" x14ac:dyDescent="0.25">
      <c r="A6" s="172">
        <v>6801</v>
      </c>
      <c r="B6" s="172"/>
      <c r="C6" s="172">
        <v>6</v>
      </c>
      <c r="D6" s="22" t="s">
        <v>69</v>
      </c>
      <c r="E6" s="193"/>
      <c r="F6" s="194"/>
      <c r="G6" s="193"/>
      <c r="H6" s="194"/>
      <c r="I6" s="193"/>
      <c r="J6" s="194"/>
      <c r="K6" s="193">
        <v>2</v>
      </c>
      <c r="L6" s="194"/>
      <c r="M6" s="193"/>
      <c r="N6" s="194"/>
      <c r="O6" s="188"/>
      <c r="P6" s="189"/>
      <c r="Q6" s="188"/>
      <c r="R6" s="189"/>
      <c r="S6" s="12">
        <f t="shared" si="0"/>
        <v>2</v>
      </c>
      <c r="T6" s="12">
        <f t="shared" si="1"/>
        <v>2</v>
      </c>
      <c r="U6" s="14"/>
      <c r="V6" s="14"/>
    </row>
    <row r="7" spans="1:22" x14ac:dyDescent="0.25">
      <c r="A7" s="173">
        <v>6801</v>
      </c>
      <c r="B7" s="173"/>
      <c r="C7" s="173">
        <v>2</v>
      </c>
      <c r="D7" s="22" t="s">
        <v>69</v>
      </c>
      <c r="E7" s="193"/>
      <c r="F7" s="194"/>
      <c r="G7" s="193"/>
      <c r="H7" s="194"/>
      <c r="I7" s="193"/>
      <c r="J7" s="194"/>
      <c r="K7" s="193"/>
      <c r="L7" s="194"/>
      <c r="M7" s="193">
        <v>8</v>
      </c>
      <c r="N7" s="194"/>
      <c r="O7" s="188"/>
      <c r="P7" s="189"/>
      <c r="Q7" s="188"/>
      <c r="R7" s="189"/>
      <c r="S7" s="12">
        <f t="shared" si="0"/>
        <v>8</v>
      </c>
      <c r="T7" s="12">
        <f t="shared" si="1"/>
        <v>8</v>
      </c>
      <c r="U7" s="14"/>
      <c r="V7" s="14"/>
    </row>
    <row r="8" spans="1:22" x14ac:dyDescent="0.25">
      <c r="A8" s="145"/>
      <c r="B8" s="145"/>
      <c r="C8" s="145"/>
      <c r="D8" s="22"/>
      <c r="E8" s="193"/>
      <c r="F8" s="194"/>
      <c r="G8" s="193"/>
      <c r="H8" s="194"/>
      <c r="I8" s="193"/>
      <c r="J8" s="194"/>
      <c r="K8" s="193"/>
      <c r="L8" s="194"/>
      <c r="M8" s="193"/>
      <c r="N8" s="194"/>
      <c r="O8" s="188"/>
      <c r="P8" s="189"/>
      <c r="Q8" s="188"/>
      <c r="R8" s="189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43"/>
      <c r="B9" s="143"/>
      <c r="C9" s="143"/>
      <c r="D9" s="22"/>
      <c r="E9" s="193"/>
      <c r="F9" s="194"/>
      <c r="G9" s="193"/>
      <c r="H9" s="194"/>
      <c r="I9" s="193"/>
      <c r="J9" s="194"/>
      <c r="K9" s="193"/>
      <c r="L9" s="194"/>
      <c r="M9" s="193"/>
      <c r="N9" s="194"/>
      <c r="O9" s="188"/>
      <c r="P9" s="189"/>
      <c r="Q9" s="188"/>
      <c r="R9" s="18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45"/>
      <c r="B10" s="145"/>
      <c r="C10" s="145"/>
      <c r="D10" s="22"/>
      <c r="E10" s="193"/>
      <c r="F10" s="194"/>
      <c r="G10" s="193"/>
      <c r="H10" s="194"/>
      <c r="I10" s="193"/>
      <c r="J10" s="194"/>
      <c r="K10" s="193"/>
      <c r="L10" s="194"/>
      <c r="M10" s="193"/>
      <c r="N10" s="194"/>
      <c r="O10" s="188"/>
      <c r="P10" s="189"/>
      <c r="Q10" s="188"/>
      <c r="R10" s="18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93"/>
      <c r="F11" s="194"/>
      <c r="G11" s="193"/>
      <c r="H11" s="194"/>
      <c r="I11" s="193"/>
      <c r="J11" s="194"/>
      <c r="K11" s="193"/>
      <c r="L11" s="194"/>
      <c r="M11" s="193"/>
      <c r="N11" s="194"/>
      <c r="O11" s="188"/>
      <c r="P11" s="189"/>
      <c r="Q11" s="188"/>
      <c r="R11" s="189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93"/>
      <c r="F12" s="194"/>
      <c r="G12" s="193"/>
      <c r="H12" s="194"/>
      <c r="I12" s="193"/>
      <c r="J12" s="194"/>
      <c r="K12" s="193"/>
      <c r="L12" s="194"/>
      <c r="M12" s="193"/>
      <c r="N12" s="194"/>
      <c r="O12" s="188"/>
      <c r="P12" s="189"/>
      <c r="Q12" s="188"/>
      <c r="R12" s="189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93"/>
      <c r="F13" s="194"/>
      <c r="G13" s="193"/>
      <c r="H13" s="194"/>
      <c r="I13" s="193"/>
      <c r="J13" s="194"/>
      <c r="K13" s="193"/>
      <c r="L13" s="194"/>
      <c r="M13" s="193"/>
      <c r="N13" s="194"/>
      <c r="O13" s="188"/>
      <c r="P13" s="189"/>
      <c r="Q13" s="188"/>
      <c r="R13" s="189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16"/>
      <c r="B14" s="25"/>
      <c r="C14" s="116"/>
      <c r="D14" s="22"/>
      <c r="E14" s="193"/>
      <c r="F14" s="194"/>
      <c r="G14" s="193"/>
      <c r="H14" s="194"/>
      <c r="I14" s="193"/>
      <c r="J14" s="194"/>
      <c r="K14" s="193"/>
      <c r="L14" s="194"/>
      <c r="M14" s="193"/>
      <c r="N14" s="194"/>
      <c r="O14" s="188"/>
      <c r="P14" s="189"/>
      <c r="Q14" s="188"/>
      <c r="R14" s="189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24"/>
      <c r="B15" s="25"/>
      <c r="C15" s="124"/>
      <c r="D15" s="22"/>
      <c r="E15" s="193"/>
      <c r="F15" s="194"/>
      <c r="G15" s="193"/>
      <c r="H15" s="194"/>
      <c r="I15" s="193"/>
      <c r="J15" s="194"/>
      <c r="K15" s="193"/>
      <c r="L15" s="194"/>
      <c r="M15" s="193"/>
      <c r="N15" s="194"/>
      <c r="O15" s="188"/>
      <c r="P15" s="189"/>
      <c r="Q15" s="188"/>
      <c r="R15" s="189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172">
        <v>3600</v>
      </c>
      <c r="B16" s="25"/>
      <c r="C16" s="172"/>
      <c r="D16" s="22" t="s">
        <v>95</v>
      </c>
      <c r="E16" s="193"/>
      <c r="F16" s="194"/>
      <c r="G16" s="193"/>
      <c r="H16" s="194"/>
      <c r="I16" s="193"/>
      <c r="J16" s="194"/>
      <c r="K16" s="193">
        <v>0.5</v>
      </c>
      <c r="L16" s="194"/>
      <c r="M16" s="193"/>
      <c r="N16" s="194"/>
      <c r="O16" s="188"/>
      <c r="P16" s="189"/>
      <c r="Q16" s="188"/>
      <c r="R16" s="189"/>
      <c r="S16" s="12">
        <f t="shared" si="2"/>
        <v>0.5</v>
      </c>
      <c r="T16" s="12">
        <f t="shared" si="1"/>
        <v>0.5</v>
      </c>
      <c r="U16" s="14"/>
      <c r="V16" s="14"/>
    </row>
    <row r="17" spans="1:22" x14ac:dyDescent="0.25">
      <c r="A17" s="171">
        <v>3600</v>
      </c>
      <c r="B17" s="25"/>
      <c r="C17" s="171"/>
      <c r="D17" s="22" t="s">
        <v>93</v>
      </c>
      <c r="E17" s="175"/>
      <c r="F17" s="176"/>
      <c r="G17" s="175"/>
      <c r="H17" s="176"/>
      <c r="I17" s="175">
        <v>0.5</v>
      </c>
      <c r="J17" s="176"/>
      <c r="K17" s="175"/>
      <c r="L17" s="176"/>
      <c r="M17" s="175"/>
      <c r="N17" s="176"/>
      <c r="O17" s="188"/>
      <c r="P17" s="189"/>
      <c r="Q17" s="188"/>
      <c r="R17" s="189"/>
      <c r="S17" s="12">
        <f t="shared" si="2"/>
        <v>0.5</v>
      </c>
      <c r="T17" s="12">
        <f t="shared" si="1"/>
        <v>0.5</v>
      </c>
      <c r="U17" s="14"/>
      <c r="V17" s="14"/>
    </row>
    <row r="18" spans="1:22" x14ac:dyDescent="0.25">
      <c r="A18" s="123">
        <v>3600</v>
      </c>
      <c r="B18" s="123"/>
      <c r="C18" s="123"/>
      <c r="D18" s="22" t="s">
        <v>76</v>
      </c>
      <c r="E18" s="193">
        <v>0.5</v>
      </c>
      <c r="F18" s="194"/>
      <c r="G18" s="193"/>
      <c r="H18" s="194"/>
      <c r="I18" s="193"/>
      <c r="J18" s="194"/>
      <c r="K18" s="193"/>
      <c r="L18" s="194"/>
      <c r="M18" s="193"/>
      <c r="N18" s="194"/>
      <c r="O18" s="188"/>
      <c r="P18" s="189"/>
      <c r="Q18" s="188"/>
      <c r="R18" s="189"/>
      <c r="S18" s="12">
        <f t="shared" si="2"/>
        <v>0.5</v>
      </c>
      <c r="T18" s="12">
        <f t="shared" si="1"/>
        <v>0.5</v>
      </c>
      <c r="U18" s="14"/>
      <c r="V18" s="14"/>
    </row>
    <row r="19" spans="1:22" x14ac:dyDescent="0.25">
      <c r="A19" s="111"/>
      <c r="B19" s="61"/>
      <c r="C19" s="111"/>
      <c r="D19" s="10"/>
      <c r="E19" s="207"/>
      <c r="F19" s="194"/>
      <c r="G19" s="207"/>
      <c r="H19" s="194"/>
      <c r="I19" s="207"/>
      <c r="J19" s="194"/>
      <c r="K19" s="207"/>
      <c r="L19" s="194"/>
      <c r="M19" s="207"/>
      <c r="N19" s="194"/>
      <c r="O19" s="188"/>
      <c r="P19" s="189"/>
      <c r="Q19" s="188"/>
      <c r="R19" s="189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93"/>
      <c r="F20" s="194"/>
      <c r="G20" s="193"/>
      <c r="H20" s="194"/>
      <c r="I20" s="193"/>
      <c r="J20" s="194"/>
      <c r="K20" s="193"/>
      <c r="L20" s="194"/>
      <c r="M20" s="193"/>
      <c r="N20" s="194"/>
      <c r="O20" s="188"/>
      <c r="P20" s="189"/>
      <c r="Q20" s="188"/>
      <c r="R20" s="189"/>
      <c r="S20" s="12">
        <f t="shared" si="2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93"/>
      <c r="F21" s="194"/>
      <c r="G21" s="193"/>
      <c r="H21" s="194"/>
      <c r="I21" s="193"/>
      <c r="J21" s="194"/>
      <c r="K21" s="193"/>
      <c r="L21" s="194"/>
      <c r="M21" s="193"/>
      <c r="N21" s="194"/>
      <c r="O21" s="188"/>
      <c r="P21" s="189"/>
      <c r="Q21" s="188"/>
      <c r="R21" s="189"/>
      <c r="S21" s="12">
        <f t="shared" si="2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95">
        <f>SUM(E4:E21)</f>
        <v>8</v>
      </c>
      <c r="F22" s="196"/>
      <c r="G22" s="195">
        <f>SUM(G4:G21)</f>
        <v>8</v>
      </c>
      <c r="H22" s="196"/>
      <c r="I22" s="195">
        <f>SUM(I4:I21)</f>
        <v>8</v>
      </c>
      <c r="J22" s="196"/>
      <c r="K22" s="195">
        <f>SUM(K4:K21)</f>
        <v>8</v>
      </c>
      <c r="L22" s="196"/>
      <c r="M22" s="195">
        <f>SUM(M4:M21)</f>
        <v>8</v>
      </c>
      <c r="N22" s="196"/>
      <c r="O22" s="195">
        <f>SUM(O4:O21)</f>
        <v>0</v>
      </c>
      <c r="P22" s="196"/>
      <c r="Q22" s="195">
        <f>SUM(Q4:Q21)</f>
        <v>0</v>
      </c>
      <c r="R22" s="196"/>
      <c r="S22" s="12">
        <f t="shared" ref="S22" si="3">E22+G22+I22+K22+M22+O22+Q22</f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59"/>
      <c r="J23" s="160">
        <v>8</v>
      </c>
      <c r="K23" s="136"/>
      <c r="L23" s="137">
        <v>8</v>
      </c>
      <c r="M23" s="134"/>
      <c r="N23" s="135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91" zoomScaleNormal="91" zoomScaleSheetLayoutView="91" workbookViewId="0">
      <selection activeCell="G15" sqref="G15:H15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81</v>
      </c>
      <c r="B2" s="167"/>
      <c r="C2" s="167"/>
      <c r="D2" s="127"/>
      <c r="E2" s="190" t="s">
        <v>13</v>
      </c>
      <c r="F2" s="190"/>
      <c r="G2" s="190" t="s">
        <v>14</v>
      </c>
      <c r="H2" s="190"/>
      <c r="I2" s="190" t="s">
        <v>15</v>
      </c>
      <c r="J2" s="190"/>
      <c r="K2" s="190" t="s">
        <v>16</v>
      </c>
      <c r="L2" s="190"/>
      <c r="M2" s="190" t="s">
        <v>17</v>
      </c>
      <c r="N2" s="190"/>
      <c r="O2" s="190" t="s">
        <v>18</v>
      </c>
      <c r="P2" s="190"/>
      <c r="Q2" s="190" t="s">
        <v>19</v>
      </c>
      <c r="R2" s="19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11</v>
      </c>
      <c r="K3" s="118">
        <v>8</v>
      </c>
      <c r="L3" s="118">
        <v>16.3</v>
      </c>
      <c r="M3" s="118">
        <v>8</v>
      </c>
      <c r="N3" s="118">
        <v>16.3</v>
      </c>
      <c r="O3" s="130"/>
      <c r="P3" s="130"/>
      <c r="Q3" s="130"/>
      <c r="R3" s="130"/>
      <c r="S3" s="128"/>
      <c r="T3" s="128"/>
      <c r="U3" s="13"/>
      <c r="V3" s="13"/>
    </row>
    <row r="4" spans="1:22" x14ac:dyDescent="0.25">
      <c r="A4" s="127">
        <v>3600</v>
      </c>
      <c r="B4" s="127"/>
      <c r="C4" s="127"/>
      <c r="D4" s="22" t="s">
        <v>72</v>
      </c>
      <c r="E4" s="184">
        <v>8</v>
      </c>
      <c r="F4" s="184"/>
      <c r="G4" s="184">
        <v>8</v>
      </c>
      <c r="H4" s="184"/>
      <c r="I4" s="184">
        <v>2.5</v>
      </c>
      <c r="J4" s="184"/>
      <c r="K4" s="184">
        <v>7.5</v>
      </c>
      <c r="L4" s="184"/>
      <c r="M4" s="184">
        <v>8</v>
      </c>
      <c r="N4" s="184"/>
      <c r="O4" s="188"/>
      <c r="P4" s="189"/>
      <c r="Q4" s="188"/>
      <c r="R4" s="189"/>
      <c r="S4" s="128">
        <f t="shared" ref="S4:S22" si="0">E4+G4+I4+K4+M4+O4+Q4</f>
        <v>34</v>
      </c>
      <c r="T4" s="128">
        <f t="shared" ref="T4:T19" si="1">SUM(S4-U4-V4)</f>
        <v>34</v>
      </c>
      <c r="U4" s="14"/>
      <c r="V4" s="14"/>
    </row>
    <row r="5" spans="1:22" x14ac:dyDescent="0.25">
      <c r="A5" s="127"/>
      <c r="B5" s="127"/>
      <c r="C5" s="127"/>
      <c r="D5" s="22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8"/>
      <c r="P5" s="189"/>
      <c r="Q5" s="188"/>
      <c r="R5" s="189"/>
      <c r="S5" s="128">
        <f t="shared" si="0"/>
        <v>0</v>
      </c>
      <c r="T5" s="128">
        <f t="shared" si="1"/>
        <v>0</v>
      </c>
      <c r="U5" s="14"/>
      <c r="V5" s="14"/>
    </row>
    <row r="6" spans="1:22" x14ac:dyDescent="0.25">
      <c r="A6" s="127"/>
      <c r="B6" s="127"/>
      <c r="C6" s="127"/>
      <c r="D6" s="22"/>
      <c r="E6" s="193"/>
      <c r="F6" s="194"/>
      <c r="G6" s="207"/>
      <c r="H6" s="194"/>
      <c r="I6" s="207"/>
      <c r="J6" s="194"/>
      <c r="K6" s="207"/>
      <c r="L6" s="194"/>
      <c r="M6" s="207"/>
      <c r="N6" s="194"/>
      <c r="O6" s="188"/>
      <c r="P6" s="189"/>
      <c r="Q6" s="188"/>
      <c r="R6" s="189"/>
      <c r="S6" s="128">
        <f t="shared" si="0"/>
        <v>0</v>
      </c>
      <c r="T6" s="128">
        <f t="shared" si="1"/>
        <v>0</v>
      </c>
      <c r="U6" s="14"/>
      <c r="V6" s="14"/>
    </row>
    <row r="7" spans="1:22" x14ac:dyDescent="0.25">
      <c r="A7" s="127"/>
      <c r="B7" s="127"/>
      <c r="C7" s="127"/>
      <c r="D7" s="22"/>
      <c r="E7" s="193"/>
      <c r="F7" s="194"/>
      <c r="G7" s="207"/>
      <c r="H7" s="194"/>
      <c r="I7" s="193"/>
      <c r="J7" s="194"/>
      <c r="K7" s="207"/>
      <c r="L7" s="194"/>
      <c r="M7" s="193"/>
      <c r="N7" s="194"/>
      <c r="O7" s="188"/>
      <c r="P7" s="189"/>
      <c r="Q7" s="188"/>
      <c r="R7" s="189"/>
      <c r="S7" s="128">
        <f t="shared" si="0"/>
        <v>0</v>
      </c>
      <c r="T7" s="128">
        <f t="shared" si="1"/>
        <v>0</v>
      </c>
      <c r="U7" s="14"/>
      <c r="V7" s="14"/>
    </row>
    <row r="8" spans="1:22" x14ac:dyDescent="0.25">
      <c r="A8" s="127"/>
      <c r="B8" s="127"/>
      <c r="C8" s="127"/>
      <c r="D8" s="22"/>
      <c r="E8" s="193"/>
      <c r="F8" s="194"/>
      <c r="G8" s="207"/>
      <c r="H8" s="194"/>
      <c r="I8" s="193"/>
      <c r="J8" s="194"/>
      <c r="K8" s="207"/>
      <c r="L8" s="194"/>
      <c r="M8" s="193"/>
      <c r="N8" s="194"/>
      <c r="O8" s="188"/>
      <c r="P8" s="189"/>
      <c r="Q8" s="188"/>
      <c r="R8" s="189"/>
      <c r="S8" s="128">
        <f t="shared" si="0"/>
        <v>0</v>
      </c>
      <c r="T8" s="128">
        <f t="shared" si="1"/>
        <v>0</v>
      </c>
      <c r="U8" s="14"/>
      <c r="V8" s="14"/>
    </row>
    <row r="9" spans="1:22" x14ac:dyDescent="0.25">
      <c r="A9" s="127"/>
      <c r="B9" s="127"/>
      <c r="C9" s="127"/>
      <c r="D9" s="22"/>
      <c r="E9" s="193"/>
      <c r="F9" s="194"/>
      <c r="G9" s="193"/>
      <c r="H9" s="194"/>
      <c r="I9" s="193"/>
      <c r="J9" s="194"/>
      <c r="K9" s="193"/>
      <c r="L9" s="194"/>
      <c r="M9" s="193"/>
      <c r="N9" s="194"/>
      <c r="O9" s="188"/>
      <c r="P9" s="189"/>
      <c r="Q9" s="188"/>
      <c r="R9" s="189"/>
      <c r="S9" s="128">
        <f t="shared" si="0"/>
        <v>0</v>
      </c>
      <c r="T9" s="128">
        <f t="shared" si="1"/>
        <v>0</v>
      </c>
      <c r="U9" s="14"/>
      <c r="V9" s="14"/>
    </row>
    <row r="10" spans="1:22" x14ac:dyDescent="0.25">
      <c r="A10" s="127"/>
      <c r="B10" s="127"/>
      <c r="C10" s="127"/>
      <c r="D10" s="22"/>
      <c r="E10" s="193"/>
      <c r="F10" s="194"/>
      <c r="G10" s="193"/>
      <c r="H10" s="194"/>
      <c r="I10" s="193"/>
      <c r="J10" s="194"/>
      <c r="K10" s="193"/>
      <c r="L10" s="194"/>
      <c r="M10" s="193"/>
      <c r="N10" s="194"/>
      <c r="O10" s="188"/>
      <c r="P10" s="189"/>
      <c r="Q10" s="188"/>
      <c r="R10" s="189"/>
      <c r="S10" s="128">
        <f t="shared" si="0"/>
        <v>0</v>
      </c>
      <c r="T10" s="128">
        <f t="shared" si="1"/>
        <v>0</v>
      </c>
      <c r="U10" s="14"/>
      <c r="V10" s="14"/>
    </row>
    <row r="11" spans="1:22" ht="15" customHeight="1" x14ac:dyDescent="0.25">
      <c r="A11" s="127"/>
      <c r="B11" s="127"/>
      <c r="C11" s="127"/>
      <c r="D11" s="22"/>
      <c r="E11" s="193"/>
      <c r="F11" s="194"/>
      <c r="G11" s="207"/>
      <c r="H11" s="194"/>
      <c r="I11" s="207"/>
      <c r="J11" s="194"/>
      <c r="K11" s="207"/>
      <c r="L11" s="194"/>
      <c r="M11" s="207"/>
      <c r="N11" s="194"/>
      <c r="O11" s="188"/>
      <c r="P11" s="189"/>
      <c r="Q11" s="188"/>
      <c r="R11" s="189"/>
      <c r="S11" s="128">
        <f t="shared" si="0"/>
        <v>0</v>
      </c>
      <c r="T11" s="128">
        <f t="shared" si="1"/>
        <v>0</v>
      </c>
      <c r="U11" s="14"/>
      <c r="V11" s="14"/>
    </row>
    <row r="12" spans="1:22" x14ac:dyDescent="0.25">
      <c r="A12" s="127"/>
      <c r="B12" s="127"/>
      <c r="C12" s="127"/>
      <c r="D12" s="22"/>
      <c r="E12" s="193"/>
      <c r="F12" s="194"/>
      <c r="G12" s="207"/>
      <c r="H12" s="194"/>
      <c r="I12" s="207"/>
      <c r="J12" s="194"/>
      <c r="K12" s="207"/>
      <c r="L12" s="194"/>
      <c r="M12" s="207"/>
      <c r="N12" s="194"/>
      <c r="O12" s="188"/>
      <c r="P12" s="189"/>
      <c r="Q12" s="188"/>
      <c r="R12" s="189"/>
      <c r="S12" s="128">
        <f t="shared" si="0"/>
        <v>0</v>
      </c>
      <c r="T12" s="128">
        <f t="shared" si="1"/>
        <v>0</v>
      </c>
      <c r="U12" s="14"/>
      <c r="V12" s="14"/>
    </row>
    <row r="13" spans="1:22" x14ac:dyDescent="0.25">
      <c r="A13" s="127"/>
      <c r="B13" s="127"/>
      <c r="C13" s="127"/>
      <c r="D13" s="22"/>
      <c r="E13" s="193"/>
      <c r="F13" s="194"/>
      <c r="G13" s="207"/>
      <c r="H13" s="194"/>
      <c r="I13" s="207"/>
      <c r="J13" s="194"/>
      <c r="K13" s="207"/>
      <c r="L13" s="194"/>
      <c r="M13" s="207"/>
      <c r="N13" s="194"/>
      <c r="O13" s="188"/>
      <c r="P13" s="189"/>
      <c r="Q13" s="188"/>
      <c r="R13" s="189"/>
      <c r="S13" s="128">
        <f t="shared" si="0"/>
        <v>0</v>
      </c>
      <c r="T13" s="128">
        <f t="shared" si="1"/>
        <v>0</v>
      </c>
      <c r="U13" s="14"/>
      <c r="V13" s="14"/>
    </row>
    <row r="14" spans="1:22" x14ac:dyDescent="0.25">
      <c r="A14" s="127"/>
      <c r="B14" s="25"/>
      <c r="C14" s="127"/>
      <c r="D14" s="22"/>
      <c r="E14" s="193"/>
      <c r="F14" s="194"/>
      <c r="G14" s="207"/>
      <c r="H14" s="194"/>
      <c r="I14" s="207"/>
      <c r="J14" s="194"/>
      <c r="K14" s="207"/>
      <c r="L14" s="194"/>
      <c r="M14" s="207"/>
      <c r="N14" s="194"/>
      <c r="O14" s="188"/>
      <c r="P14" s="189"/>
      <c r="Q14" s="188"/>
      <c r="R14" s="189"/>
      <c r="S14" s="128">
        <f t="shared" si="0"/>
        <v>0</v>
      </c>
      <c r="T14" s="128">
        <f t="shared" si="1"/>
        <v>0</v>
      </c>
      <c r="U14" s="14"/>
      <c r="V14" s="14"/>
    </row>
    <row r="15" spans="1:22" x14ac:dyDescent="0.25">
      <c r="A15" s="127"/>
      <c r="B15" s="25"/>
      <c r="C15" s="127"/>
      <c r="D15" s="22"/>
      <c r="E15" s="193"/>
      <c r="F15" s="194"/>
      <c r="G15" s="207"/>
      <c r="H15" s="194"/>
      <c r="I15" s="207"/>
      <c r="J15" s="194"/>
      <c r="K15" s="207"/>
      <c r="L15" s="194"/>
      <c r="M15" s="207"/>
      <c r="N15" s="194"/>
      <c r="O15" s="188"/>
      <c r="P15" s="189"/>
      <c r="Q15" s="188"/>
      <c r="R15" s="189"/>
      <c r="S15" s="128">
        <f t="shared" si="0"/>
        <v>0</v>
      </c>
      <c r="T15" s="128">
        <f t="shared" si="1"/>
        <v>0</v>
      </c>
      <c r="U15" s="14"/>
      <c r="V15" s="14"/>
    </row>
    <row r="16" spans="1:22" x14ac:dyDescent="0.25">
      <c r="A16" s="127"/>
      <c r="B16" s="25"/>
      <c r="C16" s="127"/>
      <c r="D16" s="22"/>
      <c r="E16" s="193"/>
      <c r="F16" s="194"/>
      <c r="G16" s="193"/>
      <c r="H16" s="194"/>
      <c r="I16" s="193"/>
      <c r="J16" s="194"/>
      <c r="K16" s="193"/>
      <c r="L16" s="194"/>
      <c r="M16" s="193"/>
      <c r="N16" s="194"/>
      <c r="O16" s="188"/>
      <c r="P16" s="189"/>
      <c r="Q16" s="188"/>
      <c r="R16" s="189"/>
      <c r="S16" s="128">
        <f t="shared" si="0"/>
        <v>0</v>
      </c>
      <c r="T16" s="128">
        <f t="shared" si="1"/>
        <v>0</v>
      </c>
      <c r="U16" s="14"/>
      <c r="V16" s="14"/>
    </row>
    <row r="17" spans="1:22" x14ac:dyDescent="0.25">
      <c r="A17" s="172">
        <v>3600</v>
      </c>
      <c r="B17" s="25"/>
      <c r="C17" s="172"/>
      <c r="D17" s="22" t="s">
        <v>95</v>
      </c>
      <c r="E17" s="175"/>
      <c r="F17" s="176"/>
      <c r="G17" s="175"/>
      <c r="H17" s="176"/>
      <c r="I17" s="175"/>
      <c r="J17" s="176"/>
      <c r="K17" s="175">
        <v>0.5</v>
      </c>
      <c r="L17" s="176"/>
      <c r="M17" s="175"/>
      <c r="N17" s="176"/>
      <c r="O17" s="188"/>
      <c r="P17" s="189"/>
      <c r="Q17" s="188"/>
      <c r="R17" s="189"/>
      <c r="S17" s="128">
        <f t="shared" si="0"/>
        <v>0.5</v>
      </c>
      <c r="T17" s="128">
        <f t="shared" si="1"/>
        <v>0.5</v>
      </c>
      <c r="U17" s="14"/>
      <c r="V17" s="14"/>
    </row>
    <row r="18" spans="1:22" x14ac:dyDescent="0.25">
      <c r="A18" s="141">
        <v>3600</v>
      </c>
      <c r="B18" s="25"/>
      <c r="C18" s="141"/>
      <c r="D18" s="22" t="s">
        <v>93</v>
      </c>
      <c r="E18" s="193"/>
      <c r="F18" s="194"/>
      <c r="G18" s="193"/>
      <c r="H18" s="194"/>
      <c r="I18" s="193">
        <v>0.5</v>
      </c>
      <c r="J18" s="194"/>
      <c r="K18" s="193"/>
      <c r="L18" s="194"/>
      <c r="M18" s="193"/>
      <c r="N18" s="194"/>
      <c r="O18" s="188"/>
      <c r="P18" s="189"/>
      <c r="Q18" s="188"/>
      <c r="R18" s="189"/>
      <c r="S18" s="128">
        <f t="shared" si="0"/>
        <v>0.5</v>
      </c>
      <c r="T18" s="128">
        <f t="shared" si="1"/>
        <v>0.5</v>
      </c>
      <c r="U18" s="14"/>
      <c r="V18" s="14"/>
    </row>
    <row r="19" spans="1:22" x14ac:dyDescent="0.25">
      <c r="A19" s="126"/>
      <c r="B19" s="61"/>
      <c r="C19" s="126"/>
      <c r="D19" s="10"/>
      <c r="E19" s="207"/>
      <c r="F19" s="194"/>
      <c r="G19" s="207"/>
      <c r="H19" s="194"/>
      <c r="I19" s="207"/>
      <c r="J19" s="194"/>
      <c r="K19" s="207"/>
      <c r="L19" s="194"/>
      <c r="M19" s="207"/>
      <c r="N19" s="194"/>
      <c r="O19" s="188"/>
      <c r="P19" s="189"/>
      <c r="Q19" s="188"/>
      <c r="R19" s="189"/>
      <c r="S19" s="128">
        <f t="shared" si="0"/>
        <v>0</v>
      </c>
      <c r="T19" s="128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93"/>
      <c r="F20" s="194"/>
      <c r="G20" s="193"/>
      <c r="H20" s="194"/>
      <c r="I20" s="193"/>
      <c r="J20" s="194"/>
      <c r="K20" s="193"/>
      <c r="L20" s="194"/>
      <c r="M20" s="193"/>
      <c r="N20" s="194"/>
      <c r="O20" s="188"/>
      <c r="P20" s="189"/>
      <c r="Q20" s="188"/>
      <c r="R20" s="189"/>
      <c r="S20" s="128">
        <f t="shared" si="0"/>
        <v>0</v>
      </c>
      <c r="T20" s="128"/>
      <c r="U20" s="15"/>
      <c r="V20" s="14"/>
    </row>
    <row r="21" spans="1:22" x14ac:dyDescent="0.25">
      <c r="A21" s="10" t="s">
        <v>36</v>
      </c>
      <c r="B21" s="10"/>
      <c r="C21" s="10"/>
      <c r="D21" s="10"/>
      <c r="E21" s="193"/>
      <c r="F21" s="194"/>
      <c r="G21" s="193"/>
      <c r="H21" s="194"/>
      <c r="I21" s="193"/>
      <c r="J21" s="194"/>
      <c r="K21" s="193"/>
      <c r="L21" s="194"/>
      <c r="M21" s="193"/>
      <c r="N21" s="194"/>
      <c r="O21" s="188"/>
      <c r="P21" s="189"/>
      <c r="Q21" s="188"/>
      <c r="R21" s="189"/>
      <c r="S21" s="128">
        <f t="shared" si="0"/>
        <v>0</v>
      </c>
      <c r="T21" s="128"/>
      <c r="U21" s="15"/>
      <c r="V21" s="14"/>
    </row>
    <row r="22" spans="1:22" x14ac:dyDescent="0.25">
      <c r="A22" s="15" t="s">
        <v>6</v>
      </c>
      <c r="B22" s="15"/>
      <c r="C22" s="15"/>
      <c r="D22" s="15"/>
      <c r="E22" s="195">
        <f>SUM(E4:E21)</f>
        <v>8</v>
      </c>
      <c r="F22" s="196"/>
      <c r="G22" s="195">
        <f>SUM(G4:G21)</f>
        <v>8</v>
      </c>
      <c r="H22" s="196"/>
      <c r="I22" s="195">
        <f>SUM(I4:I21)</f>
        <v>3</v>
      </c>
      <c r="J22" s="196"/>
      <c r="K22" s="195">
        <f>SUM(K4:K21)</f>
        <v>8</v>
      </c>
      <c r="L22" s="196"/>
      <c r="M22" s="195">
        <f>SUM(M4:M21)</f>
        <v>8</v>
      </c>
      <c r="N22" s="196"/>
      <c r="O22" s="195">
        <f>SUM(O4:O21)</f>
        <v>0</v>
      </c>
      <c r="P22" s="196"/>
      <c r="Q22" s="195">
        <f>SUM(Q4:Q21)</f>
        <v>0</v>
      </c>
      <c r="R22" s="196"/>
      <c r="S22" s="128">
        <f t="shared" si="0"/>
        <v>35</v>
      </c>
      <c r="T22" s="128"/>
      <c r="U22" s="15"/>
      <c r="V22" s="14"/>
    </row>
    <row r="23" spans="1:22" x14ac:dyDescent="0.25">
      <c r="A23" s="15" t="s">
        <v>2</v>
      </c>
      <c r="B23" s="15"/>
      <c r="C23" s="15"/>
      <c r="D23" s="15"/>
      <c r="E23" s="128"/>
      <c r="F23" s="129">
        <v>8</v>
      </c>
      <c r="G23" s="128"/>
      <c r="H23" s="129">
        <v>8</v>
      </c>
      <c r="I23" s="128"/>
      <c r="J23" s="129">
        <v>8</v>
      </c>
      <c r="K23" s="128"/>
      <c r="L23" s="129">
        <v>8</v>
      </c>
      <c r="M23" s="128"/>
      <c r="N23" s="129">
        <v>8</v>
      </c>
      <c r="O23" s="128"/>
      <c r="P23" s="129"/>
      <c r="Q23" s="128"/>
      <c r="R23" s="129"/>
      <c r="S23" s="128">
        <f>SUM(E23:R23)</f>
        <v>40</v>
      </c>
      <c r="T23" s="128">
        <f>SUM(T4:T22)</f>
        <v>35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-5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-5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35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K19" sqref="K19:L19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81</v>
      </c>
      <c r="B2" s="167"/>
      <c r="C2" s="167"/>
      <c r="D2" s="6"/>
      <c r="E2" s="190" t="s">
        <v>13</v>
      </c>
      <c r="F2" s="190"/>
      <c r="G2" s="190" t="s">
        <v>14</v>
      </c>
      <c r="H2" s="190"/>
      <c r="I2" s="190" t="s">
        <v>15</v>
      </c>
      <c r="J2" s="190"/>
      <c r="K2" s="190" t="s">
        <v>16</v>
      </c>
      <c r="L2" s="190"/>
      <c r="M2" s="190" t="s">
        <v>17</v>
      </c>
      <c r="N2" s="190"/>
      <c r="O2" s="190" t="s">
        <v>18</v>
      </c>
      <c r="P2" s="190"/>
      <c r="Q2" s="190" t="s">
        <v>19</v>
      </c>
      <c r="R2" s="19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69"/>
      <c r="F3" s="169"/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74" t="s">
        <v>98</v>
      </c>
      <c r="N3" s="174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70">
        <v>6801</v>
      </c>
      <c r="B4" s="170"/>
      <c r="C4" s="170">
        <v>4</v>
      </c>
      <c r="D4" s="22" t="s">
        <v>69</v>
      </c>
      <c r="E4" s="191"/>
      <c r="F4" s="192"/>
      <c r="G4" s="193">
        <v>7</v>
      </c>
      <c r="H4" s="194"/>
      <c r="I4" s="193">
        <v>6.5</v>
      </c>
      <c r="J4" s="194"/>
      <c r="K4" s="193"/>
      <c r="L4" s="194"/>
      <c r="M4" s="208"/>
      <c r="N4" s="209"/>
      <c r="O4" s="188"/>
      <c r="P4" s="189"/>
      <c r="Q4" s="188"/>
      <c r="R4" s="189"/>
      <c r="S4" s="12">
        <f>E4+G4+I4+K4+M4+O4+Q4</f>
        <v>13.5</v>
      </c>
      <c r="T4" s="12">
        <f>SUM(S4-U4-V4)</f>
        <v>13.5</v>
      </c>
      <c r="U4" s="14"/>
      <c r="V4" s="14"/>
    </row>
    <row r="5" spans="1:22" ht="15.75" customHeight="1" x14ac:dyDescent="0.25">
      <c r="A5" s="172">
        <v>6821</v>
      </c>
      <c r="B5" s="172"/>
      <c r="C5" s="172">
        <v>44</v>
      </c>
      <c r="D5" s="22" t="s">
        <v>74</v>
      </c>
      <c r="E5" s="191"/>
      <c r="F5" s="192"/>
      <c r="G5" s="193"/>
      <c r="H5" s="194"/>
      <c r="I5" s="193"/>
      <c r="J5" s="194"/>
      <c r="K5" s="193">
        <v>6.5</v>
      </c>
      <c r="L5" s="194"/>
      <c r="M5" s="208"/>
      <c r="N5" s="209"/>
      <c r="O5" s="188"/>
      <c r="P5" s="189"/>
      <c r="Q5" s="188"/>
      <c r="R5" s="189"/>
      <c r="S5" s="12">
        <f>E5+G5+I5+K5+M5+O5+Q5</f>
        <v>6.5</v>
      </c>
      <c r="T5" s="12">
        <f>SUM(S5-U5-V5)</f>
        <v>6.5</v>
      </c>
      <c r="U5" s="14"/>
      <c r="V5" s="14"/>
    </row>
    <row r="6" spans="1:22" x14ac:dyDescent="0.25">
      <c r="A6" s="161"/>
      <c r="B6" s="155"/>
      <c r="C6" s="155"/>
      <c r="D6" s="22"/>
      <c r="E6" s="191"/>
      <c r="F6" s="192"/>
      <c r="G6" s="193"/>
      <c r="H6" s="194"/>
      <c r="I6" s="193"/>
      <c r="J6" s="194"/>
      <c r="K6" s="193"/>
      <c r="L6" s="194"/>
      <c r="M6" s="208"/>
      <c r="N6" s="209"/>
      <c r="O6" s="188"/>
      <c r="P6" s="189"/>
      <c r="Q6" s="188"/>
      <c r="R6" s="189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165"/>
      <c r="B7" s="165"/>
      <c r="C7" s="165"/>
      <c r="D7" s="22"/>
      <c r="E7" s="191"/>
      <c r="F7" s="192"/>
      <c r="G7" s="193"/>
      <c r="H7" s="194"/>
      <c r="I7" s="193"/>
      <c r="J7" s="194"/>
      <c r="K7" s="193"/>
      <c r="L7" s="194"/>
      <c r="M7" s="208"/>
      <c r="N7" s="209"/>
      <c r="O7" s="188"/>
      <c r="P7" s="189"/>
      <c r="Q7" s="188"/>
      <c r="R7" s="189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165"/>
      <c r="B8" s="165"/>
      <c r="C8" s="165"/>
      <c r="D8" s="22"/>
      <c r="E8" s="191"/>
      <c r="F8" s="192"/>
      <c r="G8" s="193"/>
      <c r="H8" s="194"/>
      <c r="I8" s="193"/>
      <c r="J8" s="194"/>
      <c r="K8" s="193"/>
      <c r="L8" s="194"/>
      <c r="M8" s="208"/>
      <c r="N8" s="209"/>
      <c r="O8" s="188"/>
      <c r="P8" s="189"/>
      <c r="Q8" s="188"/>
      <c r="R8" s="189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165"/>
      <c r="B9" s="165"/>
      <c r="C9" s="165"/>
      <c r="D9" s="22"/>
      <c r="E9" s="191"/>
      <c r="F9" s="192"/>
      <c r="G9" s="193"/>
      <c r="H9" s="194"/>
      <c r="I9" s="193"/>
      <c r="J9" s="194"/>
      <c r="K9" s="193"/>
      <c r="L9" s="194"/>
      <c r="M9" s="208"/>
      <c r="N9" s="209"/>
      <c r="O9" s="188"/>
      <c r="P9" s="189"/>
      <c r="Q9" s="188"/>
      <c r="R9" s="189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165"/>
      <c r="B10" s="165"/>
      <c r="C10" s="165"/>
      <c r="D10" s="22"/>
      <c r="E10" s="191"/>
      <c r="F10" s="192"/>
      <c r="G10" s="193"/>
      <c r="H10" s="194"/>
      <c r="I10" s="193"/>
      <c r="J10" s="194"/>
      <c r="K10" s="193"/>
      <c r="L10" s="194"/>
      <c r="M10" s="208"/>
      <c r="N10" s="209"/>
      <c r="O10" s="188"/>
      <c r="P10" s="189"/>
      <c r="Q10" s="188"/>
      <c r="R10" s="18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165"/>
      <c r="B11" s="165"/>
      <c r="C11" s="165"/>
      <c r="D11" s="22"/>
      <c r="E11" s="191"/>
      <c r="F11" s="192"/>
      <c r="G11" s="193"/>
      <c r="H11" s="194"/>
      <c r="I11" s="193"/>
      <c r="J11" s="194"/>
      <c r="K11" s="193"/>
      <c r="L11" s="194"/>
      <c r="M11" s="208"/>
      <c r="N11" s="209"/>
      <c r="O11" s="188"/>
      <c r="P11" s="189"/>
      <c r="Q11" s="188"/>
      <c r="R11" s="18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165"/>
      <c r="B12" s="165"/>
      <c r="C12" s="165"/>
      <c r="D12" s="22"/>
      <c r="E12" s="191"/>
      <c r="F12" s="192"/>
      <c r="G12" s="193"/>
      <c r="H12" s="194"/>
      <c r="I12" s="193"/>
      <c r="J12" s="194"/>
      <c r="K12" s="193"/>
      <c r="L12" s="194"/>
      <c r="M12" s="208"/>
      <c r="N12" s="209"/>
      <c r="O12" s="188"/>
      <c r="P12" s="189"/>
      <c r="Q12" s="188"/>
      <c r="R12" s="18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165"/>
      <c r="B13" s="165"/>
      <c r="C13" s="165"/>
      <c r="D13" s="22"/>
      <c r="E13" s="191"/>
      <c r="F13" s="192"/>
      <c r="G13" s="193"/>
      <c r="H13" s="194"/>
      <c r="I13" s="193"/>
      <c r="J13" s="194"/>
      <c r="K13" s="193"/>
      <c r="L13" s="194"/>
      <c r="M13" s="208"/>
      <c r="N13" s="209"/>
      <c r="O13" s="188"/>
      <c r="P13" s="189"/>
      <c r="Q13" s="188"/>
      <c r="R13" s="18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65"/>
      <c r="B14" s="25"/>
      <c r="C14" s="165"/>
      <c r="D14" s="22"/>
      <c r="E14" s="191"/>
      <c r="F14" s="192"/>
      <c r="G14" s="193"/>
      <c r="H14" s="194"/>
      <c r="I14" s="193"/>
      <c r="J14" s="194"/>
      <c r="K14" s="193"/>
      <c r="L14" s="194"/>
      <c r="M14" s="208"/>
      <c r="N14" s="209"/>
      <c r="O14" s="188"/>
      <c r="P14" s="189"/>
      <c r="Q14" s="188"/>
      <c r="R14" s="189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165"/>
      <c r="B15" s="165"/>
      <c r="C15" s="165"/>
      <c r="D15" s="22"/>
      <c r="E15" s="191"/>
      <c r="F15" s="192"/>
      <c r="G15" s="193"/>
      <c r="H15" s="194"/>
      <c r="I15" s="193"/>
      <c r="J15" s="194"/>
      <c r="K15" s="193"/>
      <c r="L15" s="194"/>
      <c r="M15" s="208"/>
      <c r="N15" s="209"/>
      <c r="O15" s="188"/>
      <c r="P15" s="189"/>
      <c r="Q15" s="188"/>
      <c r="R15" s="189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166"/>
      <c r="B16" s="166"/>
      <c r="C16" s="166"/>
      <c r="D16" s="22"/>
      <c r="E16" s="191"/>
      <c r="F16" s="192"/>
      <c r="G16" s="193"/>
      <c r="H16" s="194"/>
      <c r="I16" s="193"/>
      <c r="J16" s="194"/>
      <c r="K16" s="193"/>
      <c r="L16" s="194"/>
      <c r="M16" s="208"/>
      <c r="N16" s="209"/>
      <c r="O16" s="188"/>
      <c r="P16" s="189"/>
      <c r="Q16" s="188"/>
      <c r="R16" s="189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91"/>
      <c r="F17" s="192"/>
      <c r="G17" s="193"/>
      <c r="H17" s="194"/>
      <c r="I17" s="193"/>
      <c r="J17" s="194"/>
      <c r="K17" s="193"/>
      <c r="L17" s="194"/>
      <c r="M17" s="208"/>
      <c r="N17" s="209"/>
      <c r="O17" s="188"/>
      <c r="P17" s="189"/>
      <c r="Q17" s="188"/>
      <c r="R17" s="189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172">
        <v>3600</v>
      </c>
      <c r="B18" s="25"/>
      <c r="C18" s="172"/>
      <c r="D18" s="22" t="s">
        <v>95</v>
      </c>
      <c r="E18" s="191"/>
      <c r="F18" s="192"/>
      <c r="G18" s="193"/>
      <c r="H18" s="194"/>
      <c r="I18" s="193"/>
      <c r="J18" s="194"/>
      <c r="K18" s="193">
        <v>0.5</v>
      </c>
      <c r="L18" s="194"/>
      <c r="M18" s="208"/>
      <c r="N18" s="209"/>
      <c r="O18" s="188"/>
      <c r="P18" s="189"/>
      <c r="Q18" s="188"/>
      <c r="R18" s="189"/>
      <c r="S18" s="12">
        <f t="shared" ref="S18:S19" si="4">E18+G18+I18+K18+M18+O18+Q18</f>
        <v>0.5</v>
      </c>
      <c r="T18" s="12">
        <f t="shared" ref="T18:T19" si="5">SUM(S18-U18-V18)</f>
        <v>0.5</v>
      </c>
      <c r="U18" s="14"/>
      <c r="V18" s="14"/>
    </row>
    <row r="19" spans="1:22" x14ac:dyDescent="0.25">
      <c r="A19" s="171">
        <v>3600</v>
      </c>
      <c r="B19" s="25"/>
      <c r="C19" s="171"/>
      <c r="D19" s="22" t="s">
        <v>93</v>
      </c>
      <c r="E19" s="178"/>
      <c r="F19" s="179"/>
      <c r="G19" s="175"/>
      <c r="H19" s="176"/>
      <c r="I19" s="175">
        <v>0.5</v>
      </c>
      <c r="J19" s="176"/>
      <c r="K19" s="175"/>
      <c r="L19" s="176"/>
      <c r="M19" s="210"/>
      <c r="N19" s="211"/>
      <c r="O19" s="188"/>
      <c r="P19" s="189"/>
      <c r="Q19" s="188"/>
      <c r="R19" s="189"/>
      <c r="S19" s="12">
        <f t="shared" si="4"/>
        <v>0.5</v>
      </c>
      <c r="T19" s="12">
        <f t="shared" si="5"/>
        <v>0.5</v>
      </c>
      <c r="U19" s="14"/>
      <c r="V19" s="14"/>
    </row>
    <row r="20" spans="1:22" x14ac:dyDescent="0.25">
      <c r="A20" s="120">
        <v>3600</v>
      </c>
      <c r="B20" s="120"/>
      <c r="C20" s="120"/>
      <c r="D20" s="10" t="s">
        <v>62</v>
      </c>
      <c r="E20" s="191"/>
      <c r="F20" s="192"/>
      <c r="G20" s="193">
        <v>1</v>
      </c>
      <c r="H20" s="194"/>
      <c r="I20" s="193">
        <v>1</v>
      </c>
      <c r="J20" s="194"/>
      <c r="K20" s="193">
        <v>1</v>
      </c>
      <c r="L20" s="194"/>
      <c r="M20" s="208"/>
      <c r="N20" s="209"/>
      <c r="O20" s="188"/>
      <c r="P20" s="189"/>
      <c r="Q20" s="188"/>
      <c r="R20" s="189"/>
      <c r="S20" s="12">
        <f t="shared" si="0"/>
        <v>3</v>
      </c>
      <c r="T20" s="12">
        <f t="shared" si="1"/>
        <v>3</v>
      </c>
      <c r="U20" s="14"/>
      <c r="V20" s="14"/>
    </row>
    <row r="21" spans="1:22" s="4" customFormat="1" x14ac:dyDescent="0.25">
      <c r="A21" s="6"/>
      <c r="B21" s="6"/>
      <c r="C21" s="6"/>
      <c r="D21" s="10"/>
      <c r="E21" s="191"/>
      <c r="F21" s="192"/>
      <c r="G21" s="193"/>
      <c r="H21" s="194"/>
      <c r="I21" s="193"/>
      <c r="J21" s="194"/>
      <c r="K21" s="193"/>
      <c r="L21" s="194"/>
      <c r="M21" s="208"/>
      <c r="N21" s="209"/>
      <c r="O21" s="188"/>
      <c r="P21" s="189"/>
      <c r="Q21" s="188"/>
      <c r="R21" s="189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91">
        <v>8</v>
      </c>
      <c r="F22" s="192"/>
      <c r="G22" s="193"/>
      <c r="H22" s="194"/>
      <c r="I22" s="193"/>
      <c r="J22" s="194"/>
      <c r="K22" s="193"/>
      <c r="L22" s="194"/>
      <c r="M22" s="208"/>
      <c r="N22" s="209"/>
      <c r="O22" s="188"/>
      <c r="P22" s="189"/>
      <c r="Q22" s="188"/>
      <c r="R22" s="189"/>
      <c r="S22" s="12">
        <f t="shared" si="0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93"/>
      <c r="F23" s="194"/>
      <c r="G23" s="193"/>
      <c r="H23" s="194"/>
      <c r="I23" s="193"/>
      <c r="J23" s="194"/>
      <c r="K23" s="193"/>
      <c r="L23" s="194"/>
      <c r="M23" s="193"/>
      <c r="N23" s="194"/>
      <c r="O23" s="188"/>
      <c r="P23" s="189"/>
      <c r="Q23" s="188"/>
      <c r="R23" s="189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95">
        <f>SUM(E4:E23)</f>
        <v>8</v>
      </c>
      <c r="F24" s="196"/>
      <c r="G24" s="195">
        <f>SUM(G4:G23)</f>
        <v>8</v>
      </c>
      <c r="H24" s="196"/>
      <c r="I24" s="195">
        <f>SUM(I4:I23)</f>
        <v>8</v>
      </c>
      <c r="J24" s="196"/>
      <c r="K24" s="195">
        <f>SUM(K4:K23)</f>
        <v>8</v>
      </c>
      <c r="L24" s="196"/>
      <c r="M24" s="195">
        <f>SUM(M4:M23)</f>
        <v>0</v>
      </c>
      <c r="N24" s="196"/>
      <c r="O24" s="195">
        <f>SUM(O4:O23)</f>
        <v>0</v>
      </c>
      <c r="P24" s="196"/>
      <c r="Q24" s="195">
        <f>SUM(Q4:Q23)</f>
        <v>0</v>
      </c>
      <c r="R24" s="196"/>
      <c r="S24" s="12">
        <f t="shared" si="0"/>
        <v>32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-8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8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32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G9" sqref="G9:H9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57</v>
      </c>
      <c r="B1" s="2"/>
      <c r="C1" s="2"/>
    </row>
    <row r="2" spans="1:22" s="9" customFormat="1" x14ac:dyDescent="0.25">
      <c r="A2" s="5" t="s">
        <v>81</v>
      </c>
      <c r="B2" s="167"/>
      <c r="C2" s="167"/>
      <c r="D2" s="6"/>
      <c r="E2" s="190" t="s">
        <v>13</v>
      </c>
      <c r="F2" s="190"/>
      <c r="G2" s="190" t="s">
        <v>14</v>
      </c>
      <c r="H2" s="190"/>
      <c r="I2" s="190" t="s">
        <v>15</v>
      </c>
      <c r="J2" s="190"/>
      <c r="K2" s="190" t="s">
        <v>16</v>
      </c>
      <c r="L2" s="190"/>
      <c r="M2" s="190" t="s">
        <v>17</v>
      </c>
      <c r="N2" s="190"/>
      <c r="O2" s="190" t="s">
        <v>18</v>
      </c>
      <c r="P2" s="190"/>
      <c r="Q2" s="190" t="s">
        <v>19</v>
      </c>
      <c r="R2" s="19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68">
        <v>6821</v>
      </c>
      <c r="B4" s="168"/>
      <c r="C4" s="168">
        <v>34</v>
      </c>
      <c r="D4" s="22" t="s">
        <v>78</v>
      </c>
      <c r="E4" s="193">
        <v>6</v>
      </c>
      <c r="F4" s="194"/>
      <c r="G4" s="193"/>
      <c r="H4" s="194"/>
      <c r="I4" s="193"/>
      <c r="J4" s="194"/>
      <c r="K4" s="193"/>
      <c r="L4" s="194"/>
      <c r="M4" s="193"/>
      <c r="N4" s="194"/>
      <c r="O4" s="197"/>
      <c r="P4" s="197"/>
      <c r="Q4" s="197"/>
      <c r="R4" s="197"/>
      <c r="S4" s="12">
        <f t="shared" ref="S4:S11" si="0">E4+G4+I4+K4+M4+O4+Q4</f>
        <v>6</v>
      </c>
      <c r="T4" s="12">
        <f t="shared" ref="T4:T11" si="1">SUM(S4-U4-V4)</f>
        <v>6</v>
      </c>
      <c r="U4" s="14"/>
      <c r="V4" s="14"/>
    </row>
    <row r="5" spans="1:22" x14ac:dyDescent="0.25">
      <c r="A5" s="170">
        <v>6801</v>
      </c>
      <c r="B5" s="170"/>
      <c r="C5" s="170">
        <v>4</v>
      </c>
      <c r="D5" s="22" t="s">
        <v>69</v>
      </c>
      <c r="E5" s="193">
        <v>1</v>
      </c>
      <c r="F5" s="194"/>
      <c r="G5" s="193">
        <v>7</v>
      </c>
      <c r="H5" s="194"/>
      <c r="I5" s="193">
        <v>6.5</v>
      </c>
      <c r="J5" s="194"/>
      <c r="K5" s="193"/>
      <c r="L5" s="194"/>
      <c r="M5" s="193"/>
      <c r="N5" s="194"/>
      <c r="O5" s="197"/>
      <c r="P5" s="197"/>
      <c r="Q5" s="197"/>
      <c r="R5" s="197"/>
      <c r="S5" s="12">
        <f t="shared" si="0"/>
        <v>14.5</v>
      </c>
      <c r="T5" s="12">
        <f t="shared" si="1"/>
        <v>14.5</v>
      </c>
      <c r="U5" s="14"/>
      <c r="V5" s="14"/>
    </row>
    <row r="6" spans="1:22" x14ac:dyDescent="0.25">
      <c r="A6" s="172">
        <v>6821</v>
      </c>
      <c r="B6" s="172"/>
      <c r="C6" s="172">
        <v>44</v>
      </c>
      <c r="D6" s="22" t="s">
        <v>74</v>
      </c>
      <c r="E6" s="193"/>
      <c r="F6" s="194"/>
      <c r="G6" s="193"/>
      <c r="H6" s="194"/>
      <c r="I6" s="193"/>
      <c r="J6" s="194"/>
      <c r="K6" s="193">
        <v>6.5</v>
      </c>
      <c r="L6" s="194"/>
      <c r="M6" s="193"/>
      <c r="N6" s="194"/>
      <c r="O6" s="197"/>
      <c r="P6" s="197"/>
      <c r="Q6" s="197"/>
      <c r="R6" s="197"/>
      <c r="S6" s="12">
        <f t="shared" si="0"/>
        <v>6.5</v>
      </c>
      <c r="T6" s="12">
        <f t="shared" si="1"/>
        <v>6.5</v>
      </c>
      <c r="U6" s="14"/>
      <c r="V6" s="14"/>
    </row>
    <row r="7" spans="1:22" x14ac:dyDescent="0.25">
      <c r="A7" s="150">
        <v>6771</v>
      </c>
      <c r="B7" s="150"/>
      <c r="C7" s="150" t="s">
        <v>100</v>
      </c>
      <c r="D7" s="22" t="s">
        <v>99</v>
      </c>
      <c r="E7" s="193"/>
      <c r="F7" s="194"/>
      <c r="G7" s="193"/>
      <c r="H7" s="194"/>
      <c r="I7" s="193"/>
      <c r="J7" s="194"/>
      <c r="K7" s="193"/>
      <c r="L7" s="194"/>
      <c r="M7" s="193">
        <v>7</v>
      </c>
      <c r="N7" s="194"/>
      <c r="O7" s="197"/>
      <c r="P7" s="197"/>
      <c r="Q7" s="197"/>
      <c r="R7" s="197"/>
      <c r="S7" s="12">
        <f t="shared" si="0"/>
        <v>7</v>
      </c>
      <c r="T7" s="12">
        <f t="shared" si="1"/>
        <v>7</v>
      </c>
      <c r="U7" s="14"/>
      <c r="V7" s="14"/>
    </row>
    <row r="8" spans="1:22" x14ac:dyDescent="0.25">
      <c r="A8" s="148"/>
      <c r="B8" s="148"/>
      <c r="C8" s="148"/>
      <c r="D8" s="22"/>
      <c r="E8" s="193"/>
      <c r="F8" s="194"/>
      <c r="G8" s="193"/>
      <c r="H8" s="194"/>
      <c r="I8" s="193"/>
      <c r="J8" s="194"/>
      <c r="K8" s="193"/>
      <c r="L8" s="194"/>
      <c r="M8" s="193"/>
      <c r="N8" s="194"/>
      <c r="O8" s="197"/>
      <c r="P8" s="197"/>
      <c r="Q8" s="197"/>
      <c r="R8" s="19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52"/>
      <c r="B9" s="152"/>
      <c r="C9" s="152"/>
      <c r="D9" s="22"/>
      <c r="E9" s="193"/>
      <c r="F9" s="194"/>
      <c r="G9" s="193"/>
      <c r="H9" s="194"/>
      <c r="I9" s="193"/>
      <c r="J9" s="194"/>
      <c r="K9" s="193"/>
      <c r="L9" s="194"/>
      <c r="M9" s="193"/>
      <c r="N9" s="194"/>
      <c r="O9" s="188"/>
      <c r="P9" s="189"/>
      <c r="Q9" s="188"/>
      <c r="R9" s="18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42"/>
      <c r="B10" s="142"/>
      <c r="C10" s="142"/>
      <c r="D10" s="22"/>
      <c r="E10" s="193"/>
      <c r="F10" s="194"/>
      <c r="G10" s="193"/>
      <c r="H10" s="194"/>
      <c r="I10" s="193"/>
      <c r="J10" s="194"/>
      <c r="K10" s="193"/>
      <c r="L10" s="194"/>
      <c r="M10" s="193"/>
      <c r="N10" s="194"/>
      <c r="O10" s="188"/>
      <c r="P10" s="189"/>
      <c r="Q10" s="188"/>
      <c r="R10" s="189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93"/>
      <c r="F11" s="194"/>
      <c r="G11" s="193"/>
      <c r="H11" s="194"/>
      <c r="I11" s="193"/>
      <c r="J11" s="194"/>
      <c r="K11" s="193"/>
      <c r="L11" s="194"/>
      <c r="M11" s="193"/>
      <c r="N11" s="194"/>
      <c r="O11" s="188"/>
      <c r="P11" s="189"/>
      <c r="Q11" s="188"/>
      <c r="R11" s="18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E12" s="193"/>
      <c r="F12" s="194"/>
      <c r="G12" s="193"/>
      <c r="H12" s="194"/>
      <c r="I12" s="193"/>
      <c r="J12" s="194"/>
      <c r="K12" s="193"/>
      <c r="L12" s="194"/>
      <c r="M12" s="193"/>
      <c r="N12" s="194"/>
      <c r="O12" s="188"/>
      <c r="P12" s="189"/>
      <c r="Q12" s="188"/>
      <c r="R12" s="189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93"/>
      <c r="F13" s="194"/>
      <c r="G13" s="193"/>
      <c r="H13" s="194"/>
      <c r="I13" s="193"/>
      <c r="J13" s="194"/>
      <c r="K13" s="193"/>
      <c r="L13" s="194"/>
      <c r="M13" s="193"/>
      <c r="N13" s="194"/>
      <c r="O13" s="188"/>
      <c r="P13" s="189"/>
      <c r="Q13" s="188"/>
      <c r="R13" s="189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93"/>
      <c r="F14" s="194"/>
      <c r="G14" s="193"/>
      <c r="H14" s="194"/>
      <c r="I14" s="193"/>
      <c r="J14" s="194"/>
      <c r="K14" s="193"/>
      <c r="L14" s="194"/>
      <c r="M14" s="193"/>
      <c r="N14" s="194"/>
      <c r="O14" s="188"/>
      <c r="P14" s="189"/>
      <c r="Q14" s="188"/>
      <c r="R14" s="189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93"/>
      <c r="F15" s="194"/>
      <c r="G15" s="193"/>
      <c r="H15" s="194"/>
      <c r="I15" s="193"/>
      <c r="J15" s="194"/>
      <c r="K15" s="193"/>
      <c r="L15" s="194"/>
      <c r="M15" s="193"/>
      <c r="N15" s="194"/>
      <c r="O15" s="188"/>
      <c r="P15" s="189"/>
      <c r="Q15" s="188"/>
      <c r="R15" s="189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93"/>
      <c r="F16" s="194"/>
      <c r="G16" s="193"/>
      <c r="H16" s="194"/>
      <c r="I16" s="193"/>
      <c r="J16" s="194"/>
      <c r="K16" s="193"/>
      <c r="L16" s="194"/>
      <c r="M16" s="193"/>
      <c r="N16" s="194"/>
      <c r="O16" s="188"/>
      <c r="P16" s="189"/>
      <c r="Q16" s="188"/>
      <c r="R16" s="189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172">
        <v>3600</v>
      </c>
      <c r="B17" s="25"/>
      <c r="C17" s="172"/>
      <c r="D17" s="22" t="s">
        <v>95</v>
      </c>
      <c r="E17" s="193"/>
      <c r="F17" s="194"/>
      <c r="G17" s="193"/>
      <c r="H17" s="194"/>
      <c r="I17" s="193"/>
      <c r="J17" s="194"/>
      <c r="K17" s="193">
        <v>0.5</v>
      </c>
      <c r="L17" s="194"/>
      <c r="M17" s="193"/>
      <c r="N17" s="194"/>
      <c r="O17" s="188"/>
      <c r="P17" s="189"/>
      <c r="Q17" s="188"/>
      <c r="R17" s="189"/>
      <c r="S17" s="12">
        <f t="shared" si="5"/>
        <v>0.5</v>
      </c>
      <c r="T17" s="12">
        <f t="shared" si="6"/>
        <v>0.5</v>
      </c>
      <c r="U17" s="14"/>
      <c r="V17" s="14"/>
    </row>
    <row r="18" spans="1:22" x14ac:dyDescent="0.25">
      <c r="A18" s="171">
        <v>3600</v>
      </c>
      <c r="B18" s="25"/>
      <c r="C18" s="171"/>
      <c r="D18" s="22" t="s">
        <v>93</v>
      </c>
      <c r="E18" s="175"/>
      <c r="F18" s="176"/>
      <c r="G18" s="175"/>
      <c r="H18" s="176"/>
      <c r="I18" s="175">
        <v>0.5</v>
      </c>
      <c r="J18" s="176"/>
      <c r="K18" s="175"/>
      <c r="L18" s="176"/>
      <c r="M18" s="175"/>
      <c r="N18" s="176"/>
      <c r="O18" s="188"/>
      <c r="P18" s="189"/>
      <c r="Q18" s="188"/>
      <c r="R18" s="189"/>
      <c r="S18" s="12">
        <f t="shared" si="2"/>
        <v>0.5</v>
      </c>
      <c r="T18" s="12">
        <f t="shared" ref="T18:T20" si="7">SUM(S18-U18-V18)</f>
        <v>0.5</v>
      </c>
      <c r="U18" s="14"/>
      <c r="V18" s="14"/>
    </row>
    <row r="19" spans="1:22" x14ac:dyDescent="0.25">
      <c r="A19" s="170">
        <v>3600</v>
      </c>
      <c r="B19" s="170"/>
      <c r="C19" s="170"/>
      <c r="D19" s="10" t="s">
        <v>62</v>
      </c>
      <c r="E19" s="193">
        <v>1</v>
      </c>
      <c r="F19" s="194"/>
      <c r="G19" s="193">
        <v>1</v>
      </c>
      <c r="H19" s="194"/>
      <c r="I19" s="193">
        <v>1</v>
      </c>
      <c r="J19" s="194"/>
      <c r="K19" s="193">
        <v>1</v>
      </c>
      <c r="L19" s="194"/>
      <c r="M19" s="193">
        <v>1</v>
      </c>
      <c r="N19" s="194"/>
      <c r="O19" s="188"/>
      <c r="P19" s="189"/>
      <c r="Q19" s="188"/>
      <c r="R19" s="189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93"/>
      <c r="F20" s="194"/>
      <c r="G20" s="193"/>
      <c r="H20" s="194"/>
      <c r="I20" s="193"/>
      <c r="J20" s="194"/>
      <c r="K20" s="193"/>
      <c r="L20" s="194"/>
      <c r="M20" s="193"/>
      <c r="N20" s="194"/>
      <c r="O20" s="188"/>
      <c r="P20" s="189"/>
      <c r="Q20" s="188"/>
      <c r="R20" s="189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93"/>
      <c r="F21" s="194"/>
      <c r="G21" s="193"/>
      <c r="H21" s="194"/>
      <c r="I21" s="193"/>
      <c r="J21" s="194"/>
      <c r="K21" s="193"/>
      <c r="L21" s="194"/>
      <c r="M21" s="193"/>
      <c r="N21" s="194"/>
      <c r="O21" s="188"/>
      <c r="P21" s="189"/>
      <c r="Q21" s="188"/>
      <c r="R21" s="189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93"/>
      <c r="F22" s="194"/>
      <c r="G22" s="188"/>
      <c r="H22" s="189"/>
      <c r="I22" s="188"/>
      <c r="J22" s="189"/>
      <c r="K22" s="188"/>
      <c r="L22" s="189"/>
      <c r="M22" s="188"/>
      <c r="N22" s="189"/>
      <c r="O22" s="188"/>
      <c r="P22" s="189"/>
      <c r="Q22" s="188"/>
      <c r="R22" s="189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95">
        <f>SUM(E4:E22)</f>
        <v>8</v>
      </c>
      <c r="F23" s="196"/>
      <c r="G23" s="195">
        <f>SUM(G4:G22)</f>
        <v>8</v>
      </c>
      <c r="H23" s="196"/>
      <c r="I23" s="195">
        <f>SUM(I4:I22)</f>
        <v>8</v>
      </c>
      <c r="J23" s="196"/>
      <c r="K23" s="195">
        <f>SUM(K4:K22)</f>
        <v>8</v>
      </c>
      <c r="L23" s="196"/>
      <c r="M23" s="195">
        <f>SUM(M4:M22)</f>
        <v>8</v>
      </c>
      <c r="N23" s="196"/>
      <c r="O23" s="195">
        <f>SUM(O4:O22)</f>
        <v>0</v>
      </c>
      <c r="P23" s="196"/>
      <c r="Q23" s="195">
        <f>SUM(Q4:Q22)</f>
        <v>0</v>
      </c>
      <c r="R23" s="196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6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zoomScale="90" zoomScaleNormal="90" workbookViewId="0">
      <selection activeCell="L36" sqref="L36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58</v>
      </c>
      <c r="B1" s="70"/>
      <c r="C1" s="70"/>
    </row>
    <row r="2" spans="1:22" s="75" customFormat="1" x14ac:dyDescent="0.25">
      <c r="A2" s="5" t="s">
        <v>81</v>
      </c>
      <c r="B2" s="167"/>
      <c r="C2" s="167"/>
      <c r="D2" s="111"/>
      <c r="E2" s="216" t="s">
        <v>13</v>
      </c>
      <c r="F2" s="216"/>
      <c r="G2" s="216" t="s">
        <v>14</v>
      </c>
      <c r="H2" s="216"/>
      <c r="I2" s="216" t="s">
        <v>15</v>
      </c>
      <c r="J2" s="216"/>
      <c r="K2" s="216" t="s">
        <v>16</v>
      </c>
      <c r="L2" s="216"/>
      <c r="M2" s="216" t="s">
        <v>17</v>
      </c>
      <c r="N2" s="216"/>
      <c r="O2" s="216" t="s">
        <v>18</v>
      </c>
      <c r="P2" s="216"/>
      <c r="Q2" s="216" t="s">
        <v>19</v>
      </c>
      <c r="R2" s="216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19">
        <v>8</v>
      </c>
      <c r="N3" s="119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62">
        <v>6801</v>
      </c>
      <c r="B4" s="162"/>
      <c r="C4" s="162">
        <v>4</v>
      </c>
      <c r="D4" s="22" t="s">
        <v>69</v>
      </c>
      <c r="E4" s="193"/>
      <c r="F4" s="194"/>
      <c r="G4" s="193">
        <v>3</v>
      </c>
      <c r="H4" s="194"/>
      <c r="I4" s="193">
        <v>1.5</v>
      </c>
      <c r="J4" s="194"/>
      <c r="K4" s="193"/>
      <c r="L4" s="194"/>
      <c r="M4" s="193"/>
      <c r="N4" s="194"/>
      <c r="O4" s="212"/>
      <c r="P4" s="213"/>
      <c r="Q4" s="212"/>
      <c r="R4" s="213"/>
      <c r="S4" s="79">
        <f t="shared" ref="S4:S24" si="0">E4+G4+I4+K4+M4+O4+Q4</f>
        <v>4.5</v>
      </c>
      <c r="T4" s="79">
        <f t="shared" ref="T4:T24" si="1">SUM(S4-U4-V4)</f>
        <v>4.5</v>
      </c>
      <c r="U4" s="83"/>
      <c r="V4" s="83"/>
    </row>
    <row r="5" spans="1:22" x14ac:dyDescent="0.25">
      <c r="A5" s="173">
        <v>6781</v>
      </c>
      <c r="B5" s="173"/>
      <c r="C5" s="173">
        <v>98</v>
      </c>
      <c r="D5" s="22" t="s">
        <v>79</v>
      </c>
      <c r="E5" s="193"/>
      <c r="F5" s="194"/>
      <c r="G5" s="193"/>
      <c r="H5" s="194"/>
      <c r="I5" s="193"/>
      <c r="J5" s="194"/>
      <c r="K5" s="193"/>
      <c r="L5" s="194"/>
      <c r="M5" s="193">
        <v>2.5</v>
      </c>
      <c r="N5" s="194"/>
      <c r="O5" s="212"/>
      <c r="P5" s="213"/>
      <c r="Q5" s="212"/>
      <c r="R5" s="213"/>
      <c r="S5" s="79">
        <f t="shared" si="0"/>
        <v>2.5</v>
      </c>
      <c r="T5" s="79">
        <f t="shared" si="1"/>
        <v>2.5</v>
      </c>
      <c r="U5" s="83"/>
      <c r="V5" s="83"/>
    </row>
    <row r="6" spans="1:22" ht="15" customHeight="1" x14ac:dyDescent="0.25">
      <c r="A6" s="158"/>
      <c r="B6" s="158"/>
      <c r="C6" s="158"/>
      <c r="D6" s="22"/>
      <c r="E6" s="193"/>
      <c r="F6" s="194"/>
      <c r="G6" s="193"/>
      <c r="H6" s="194"/>
      <c r="I6" s="193"/>
      <c r="J6" s="194"/>
      <c r="K6" s="193"/>
      <c r="L6" s="194"/>
      <c r="M6" s="193"/>
      <c r="N6" s="194"/>
      <c r="O6" s="212"/>
      <c r="P6" s="213"/>
      <c r="Q6" s="212"/>
      <c r="R6" s="213"/>
      <c r="S6" s="79">
        <f t="shared" si="0"/>
        <v>0</v>
      </c>
      <c r="T6" s="79">
        <f t="shared" si="1"/>
        <v>0</v>
      </c>
      <c r="U6" s="83"/>
      <c r="V6" s="83"/>
    </row>
    <row r="7" spans="1:22" x14ac:dyDescent="0.25">
      <c r="A7" s="164"/>
      <c r="B7" s="25"/>
      <c r="C7" s="164"/>
      <c r="D7" s="22"/>
      <c r="E7" s="193"/>
      <c r="F7" s="194"/>
      <c r="G7" s="193"/>
      <c r="H7" s="194"/>
      <c r="I7" s="193"/>
      <c r="J7" s="194"/>
      <c r="K7" s="193"/>
      <c r="L7" s="194"/>
      <c r="M7" s="193"/>
      <c r="N7" s="194"/>
      <c r="O7" s="212"/>
      <c r="P7" s="213"/>
      <c r="Q7" s="212"/>
      <c r="R7" s="213"/>
      <c r="S7" s="79">
        <f t="shared" si="0"/>
        <v>0</v>
      </c>
      <c r="T7" s="79">
        <f t="shared" si="1"/>
        <v>0</v>
      </c>
      <c r="U7" s="83"/>
      <c r="V7" s="83"/>
    </row>
    <row r="8" spans="1:22" x14ac:dyDescent="0.25">
      <c r="A8" s="165"/>
      <c r="B8" s="25"/>
      <c r="C8" s="165"/>
      <c r="D8" s="22"/>
      <c r="E8" s="193"/>
      <c r="F8" s="194"/>
      <c r="G8" s="193"/>
      <c r="H8" s="194"/>
      <c r="I8" s="193"/>
      <c r="J8" s="194"/>
      <c r="K8" s="193"/>
      <c r="L8" s="194"/>
      <c r="M8" s="193"/>
      <c r="N8" s="194"/>
      <c r="O8" s="212"/>
      <c r="P8" s="213"/>
      <c r="Q8" s="212"/>
      <c r="R8" s="213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157"/>
      <c r="B9" s="157"/>
      <c r="C9" s="157"/>
      <c r="D9" s="22"/>
      <c r="E9" s="193"/>
      <c r="F9" s="194"/>
      <c r="G9" s="193"/>
      <c r="H9" s="194"/>
      <c r="I9" s="193"/>
      <c r="J9" s="194"/>
      <c r="K9" s="193"/>
      <c r="L9" s="194"/>
      <c r="M9" s="193"/>
      <c r="N9" s="194"/>
      <c r="O9" s="212"/>
      <c r="P9" s="213"/>
      <c r="Q9" s="212"/>
      <c r="R9" s="213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25">
      <c r="A10" s="157"/>
      <c r="B10" s="157"/>
      <c r="C10" s="157"/>
      <c r="D10" s="22"/>
      <c r="E10" s="193"/>
      <c r="F10" s="194"/>
      <c r="G10" s="193"/>
      <c r="H10" s="194"/>
      <c r="I10" s="193"/>
      <c r="J10" s="194"/>
      <c r="K10" s="193"/>
      <c r="L10" s="194"/>
      <c r="M10" s="193"/>
      <c r="N10" s="194"/>
      <c r="O10" s="212"/>
      <c r="P10" s="213"/>
      <c r="Q10" s="212"/>
      <c r="R10" s="213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133"/>
      <c r="B11" s="133"/>
      <c r="C11" s="133"/>
      <c r="D11" s="22"/>
      <c r="E11" s="193"/>
      <c r="F11" s="194"/>
      <c r="G11" s="193"/>
      <c r="H11" s="194"/>
      <c r="I11" s="193"/>
      <c r="J11" s="194"/>
      <c r="K11" s="193"/>
      <c r="L11" s="194"/>
      <c r="M11" s="193"/>
      <c r="N11" s="194"/>
      <c r="O11" s="212"/>
      <c r="P11" s="213"/>
      <c r="Q11" s="212"/>
      <c r="R11" s="213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132"/>
      <c r="B12" s="132"/>
      <c r="C12" s="132"/>
      <c r="D12" s="22"/>
      <c r="E12" s="217"/>
      <c r="F12" s="218"/>
      <c r="G12" s="193"/>
      <c r="H12" s="194"/>
      <c r="I12" s="217"/>
      <c r="J12" s="218"/>
      <c r="K12" s="193"/>
      <c r="L12" s="194"/>
      <c r="M12" s="193"/>
      <c r="N12" s="194"/>
      <c r="O12" s="212"/>
      <c r="P12" s="213"/>
      <c r="Q12" s="212"/>
      <c r="R12" s="213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172">
        <v>3600</v>
      </c>
      <c r="B13" s="25"/>
      <c r="C13" s="172"/>
      <c r="D13" s="22" t="s">
        <v>95</v>
      </c>
      <c r="E13" s="193"/>
      <c r="F13" s="194"/>
      <c r="G13" s="193"/>
      <c r="H13" s="194"/>
      <c r="I13" s="193"/>
      <c r="J13" s="194"/>
      <c r="K13" s="193">
        <v>0.5</v>
      </c>
      <c r="L13" s="194"/>
      <c r="M13" s="193"/>
      <c r="N13" s="194"/>
      <c r="O13" s="212"/>
      <c r="P13" s="213"/>
      <c r="Q13" s="212"/>
      <c r="R13" s="213"/>
      <c r="S13" s="79">
        <f t="shared" ref="S13:S15" si="4">E13+G13+I13+K13+M13+O13+Q13</f>
        <v>0.5</v>
      </c>
      <c r="T13" s="79">
        <f t="shared" ref="T13:T15" si="5">SUM(S13-U13-V13)</f>
        <v>0.5</v>
      </c>
      <c r="U13" s="83"/>
      <c r="V13" s="83"/>
    </row>
    <row r="14" spans="1:22" x14ac:dyDescent="0.25">
      <c r="A14" s="6">
        <v>3600</v>
      </c>
      <c r="B14" s="6"/>
      <c r="C14" s="6"/>
      <c r="D14" s="22" t="s">
        <v>94</v>
      </c>
      <c r="E14" s="193"/>
      <c r="F14" s="194"/>
      <c r="G14" s="193"/>
      <c r="H14" s="194"/>
      <c r="I14" s="193">
        <v>2</v>
      </c>
      <c r="J14" s="194"/>
      <c r="K14" s="193"/>
      <c r="L14" s="194"/>
      <c r="M14" s="193"/>
      <c r="N14" s="194"/>
      <c r="O14" s="212"/>
      <c r="P14" s="213"/>
      <c r="Q14" s="212"/>
      <c r="R14" s="213"/>
      <c r="S14" s="79">
        <f t="shared" si="4"/>
        <v>2</v>
      </c>
      <c r="T14" s="79">
        <f t="shared" si="5"/>
        <v>2</v>
      </c>
      <c r="U14" s="83"/>
      <c r="V14" s="83"/>
    </row>
    <row r="15" spans="1:22" x14ac:dyDescent="0.25">
      <c r="A15" s="171">
        <v>3600</v>
      </c>
      <c r="B15" s="25"/>
      <c r="C15" s="171"/>
      <c r="D15" s="22" t="s">
        <v>93</v>
      </c>
      <c r="E15" s="193"/>
      <c r="F15" s="194"/>
      <c r="G15" s="193"/>
      <c r="H15" s="194"/>
      <c r="I15" s="193">
        <v>0.5</v>
      </c>
      <c r="J15" s="194"/>
      <c r="K15" s="193"/>
      <c r="L15" s="194"/>
      <c r="M15" s="193"/>
      <c r="N15" s="194"/>
      <c r="O15" s="212"/>
      <c r="P15" s="213"/>
      <c r="Q15" s="212"/>
      <c r="R15" s="213"/>
      <c r="S15" s="79">
        <f t="shared" si="4"/>
        <v>0.5</v>
      </c>
      <c r="T15" s="79">
        <f t="shared" si="5"/>
        <v>0.5</v>
      </c>
      <c r="U15" s="83"/>
      <c r="V15" s="83"/>
    </row>
    <row r="16" spans="1:22" x14ac:dyDescent="0.25">
      <c r="A16" s="147">
        <v>3600</v>
      </c>
      <c r="B16" s="147"/>
      <c r="C16" s="147"/>
      <c r="D16" s="22" t="s">
        <v>90</v>
      </c>
      <c r="E16" s="193"/>
      <c r="F16" s="194"/>
      <c r="G16" s="193">
        <v>1.5</v>
      </c>
      <c r="H16" s="194"/>
      <c r="I16" s="193"/>
      <c r="J16" s="194"/>
      <c r="K16" s="193"/>
      <c r="L16" s="194"/>
      <c r="M16" s="193"/>
      <c r="N16" s="194"/>
      <c r="O16" s="212"/>
      <c r="P16" s="213"/>
      <c r="Q16" s="212"/>
      <c r="R16" s="213"/>
      <c r="S16" s="79">
        <f t="shared" si="0"/>
        <v>1.5</v>
      </c>
      <c r="T16" s="79">
        <f t="shared" si="1"/>
        <v>1.5</v>
      </c>
      <c r="U16" s="83"/>
      <c r="V16" s="83"/>
    </row>
    <row r="17" spans="1:22" x14ac:dyDescent="0.25">
      <c r="A17" s="114">
        <v>3600</v>
      </c>
      <c r="B17" s="114"/>
      <c r="C17" s="114"/>
      <c r="D17" s="22" t="s">
        <v>91</v>
      </c>
      <c r="E17" s="193"/>
      <c r="F17" s="194"/>
      <c r="G17" s="193"/>
      <c r="H17" s="194"/>
      <c r="I17" s="193">
        <v>2</v>
      </c>
      <c r="J17" s="194"/>
      <c r="K17" s="193"/>
      <c r="L17" s="194"/>
      <c r="M17" s="193">
        <v>0.5</v>
      </c>
      <c r="N17" s="194"/>
      <c r="O17" s="212"/>
      <c r="P17" s="213"/>
      <c r="Q17" s="212"/>
      <c r="R17" s="213"/>
      <c r="S17" s="79">
        <f t="shared" si="0"/>
        <v>2.5</v>
      </c>
      <c r="T17" s="79">
        <f t="shared" si="1"/>
        <v>2.5</v>
      </c>
      <c r="U17" s="83"/>
      <c r="V17" s="83"/>
    </row>
    <row r="18" spans="1:22" x14ac:dyDescent="0.25">
      <c r="A18" s="150">
        <v>3600</v>
      </c>
      <c r="B18" s="25"/>
      <c r="C18" s="150"/>
      <c r="D18" s="22" t="s">
        <v>82</v>
      </c>
      <c r="E18" s="193">
        <v>4</v>
      </c>
      <c r="F18" s="194"/>
      <c r="G18" s="193"/>
      <c r="H18" s="194"/>
      <c r="I18" s="193"/>
      <c r="J18" s="194"/>
      <c r="K18" s="193"/>
      <c r="L18" s="194"/>
      <c r="M18" s="193"/>
      <c r="N18" s="194"/>
      <c r="O18" s="212"/>
      <c r="P18" s="213"/>
      <c r="Q18" s="212"/>
      <c r="R18" s="213"/>
      <c r="S18" s="79">
        <f t="shared" si="0"/>
        <v>4</v>
      </c>
      <c r="T18" s="79">
        <f t="shared" si="1"/>
        <v>4</v>
      </c>
      <c r="U18" s="83"/>
      <c r="V18" s="83"/>
    </row>
    <row r="19" spans="1:22" x14ac:dyDescent="0.25">
      <c r="A19" s="6">
        <v>3600</v>
      </c>
      <c r="B19" s="6"/>
      <c r="C19" s="6"/>
      <c r="D19" s="22" t="s">
        <v>66</v>
      </c>
      <c r="E19" s="193"/>
      <c r="F19" s="194"/>
      <c r="G19" s="193"/>
      <c r="H19" s="194"/>
      <c r="I19" s="193"/>
      <c r="J19" s="194"/>
      <c r="K19" s="193">
        <v>0.25</v>
      </c>
      <c r="L19" s="194"/>
      <c r="M19" s="193"/>
      <c r="N19" s="194"/>
      <c r="O19" s="212"/>
      <c r="P19" s="213"/>
      <c r="Q19" s="212"/>
      <c r="R19" s="213"/>
      <c r="S19" s="79">
        <f t="shared" ref="S19:S20" si="6">E19+G19+I19+K19+M19+O19+Q19</f>
        <v>0.25</v>
      </c>
      <c r="T19" s="79">
        <f t="shared" si="1"/>
        <v>0.25</v>
      </c>
      <c r="U19" s="83"/>
      <c r="V19" s="83"/>
    </row>
    <row r="20" spans="1:22" x14ac:dyDescent="0.25">
      <c r="A20" s="6">
        <v>3600</v>
      </c>
      <c r="B20" s="6"/>
      <c r="C20" s="6"/>
      <c r="D20" s="22" t="s">
        <v>63</v>
      </c>
      <c r="E20" s="193"/>
      <c r="F20" s="194"/>
      <c r="G20" s="193">
        <v>0.5</v>
      </c>
      <c r="H20" s="194"/>
      <c r="I20" s="193"/>
      <c r="J20" s="194"/>
      <c r="K20" s="193">
        <v>0.25</v>
      </c>
      <c r="L20" s="194"/>
      <c r="M20" s="193">
        <v>0.25</v>
      </c>
      <c r="N20" s="194"/>
      <c r="O20" s="212"/>
      <c r="P20" s="213"/>
      <c r="Q20" s="212"/>
      <c r="R20" s="213"/>
      <c r="S20" s="79">
        <f t="shared" si="6"/>
        <v>1</v>
      </c>
      <c r="T20" s="79">
        <f t="shared" si="1"/>
        <v>1</v>
      </c>
      <c r="U20" s="83"/>
      <c r="V20" s="83"/>
    </row>
    <row r="21" spans="1:22" x14ac:dyDescent="0.25">
      <c r="A21" s="81">
        <v>3600</v>
      </c>
      <c r="B21" s="81"/>
      <c r="C21" s="81"/>
      <c r="D21" s="22" t="s">
        <v>64</v>
      </c>
      <c r="E21" s="193">
        <v>3.25</v>
      </c>
      <c r="F21" s="194"/>
      <c r="G21" s="193">
        <v>3.25</v>
      </c>
      <c r="H21" s="194"/>
      <c r="I21" s="193">
        <v>2.25</v>
      </c>
      <c r="J21" s="194"/>
      <c r="K21" s="193">
        <v>7.25</v>
      </c>
      <c r="L21" s="194"/>
      <c r="M21" s="193">
        <v>5</v>
      </c>
      <c r="N21" s="194"/>
      <c r="O21" s="212"/>
      <c r="P21" s="213"/>
      <c r="Q21" s="212"/>
      <c r="R21" s="213"/>
      <c r="S21" s="79">
        <f t="shared" si="0"/>
        <v>21</v>
      </c>
      <c r="T21" s="79">
        <f t="shared" si="1"/>
        <v>18.5</v>
      </c>
      <c r="U21" s="83">
        <v>2.5</v>
      </c>
      <c r="V21" s="83"/>
    </row>
    <row r="22" spans="1:22" ht="15.75" customHeight="1" x14ac:dyDescent="0.25">
      <c r="A22" s="81">
        <v>3600</v>
      </c>
      <c r="B22" s="84"/>
      <c r="C22" s="81"/>
      <c r="D22" s="3" t="s">
        <v>83</v>
      </c>
      <c r="E22" s="193">
        <v>1</v>
      </c>
      <c r="F22" s="194"/>
      <c r="G22" s="193"/>
      <c r="H22" s="194"/>
      <c r="I22" s="193"/>
      <c r="J22" s="194"/>
      <c r="K22" s="193"/>
      <c r="L22" s="194"/>
      <c r="M22" s="193"/>
      <c r="N22" s="194"/>
      <c r="O22" s="212"/>
      <c r="P22" s="213"/>
      <c r="Q22" s="212"/>
      <c r="R22" s="213"/>
      <c r="S22" s="79">
        <f t="shared" si="0"/>
        <v>1</v>
      </c>
      <c r="T22" s="79">
        <f t="shared" si="1"/>
        <v>1</v>
      </c>
      <c r="U22" s="83"/>
      <c r="V22" s="83"/>
    </row>
    <row r="23" spans="1:22" x14ac:dyDescent="0.25">
      <c r="A23" s="81">
        <v>3600</v>
      </c>
      <c r="B23" s="81"/>
      <c r="C23" s="81"/>
      <c r="D23" s="82" t="s">
        <v>65</v>
      </c>
      <c r="E23" s="193">
        <v>0.25</v>
      </c>
      <c r="F23" s="194"/>
      <c r="G23" s="193">
        <v>0.25</v>
      </c>
      <c r="H23" s="194"/>
      <c r="I23" s="193">
        <v>0.25</v>
      </c>
      <c r="J23" s="194"/>
      <c r="K23" s="193">
        <v>0.25</v>
      </c>
      <c r="L23" s="194"/>
      <c r="M23" s="193">
        <v>0.25</v>
      </c>
      <c r="N23" s="194"/>
      <c r="O23" s="212"/>
      <c r="P23" s="213"/>
      <c r="Q23" s="212"/>
      <c r="R23" s="213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25">
      <c r="A24" s="6"/>
      <c r="B24" s="6"/>
      <c r="C24" s="6"/>
      <c r="D24" s="10"/>
      <c r="E24" s="193"/>
      <c r="F24" s="194"/>
      <c r="G24" s="193"/>
      <c r="H24" s="194"/>
      <c r="I24" s="193"/>
      <c r="J24" s="194"/>
      <c r="K24" s="193"/>
      <c r="L24" s="194"/>
      <c r="M24" s="193"/>
      <c r="N24" s="194"/>
      <c r="O24" s="212"/>
      <c r="P24" s="213"/>
      <c r="Q24" s="212"/>
      <c r="R24" s="213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93"/>
      <c r="F25" s="194"/>
      <c r="G25" s="193"/>
      <c r="H25" s="194"/>
      <c r="I25" s="193"/>
      <c r="J25" s="194"/>
      <c r="K25" s="193"/>
      <c r="L25" s="194"/>
      <c r="M25" s="193"/>
      <c r="N25" s="194"/>
      <c r="O25" s="212"/>
      <c r="P25" s="213"/>
      <c r="Q25" s="212"/>
      <c r="R25" s="213"/>
      <c r="S25" s="79">
        <f>E25+G25+I25+K25+M25+O25+Q25</f>
        <v>0</v>
      </c>
      <c r="T25" s="79"/>
      <c r="U25" s="85"/>
      <c r="V25" s="83"/>
    </row>
    <row r="26" spans="1:22" x14ac:dyDescent="0.25">
      <c r="A26" s="76" t="s">
        <v>36</v>
      </c>
      <c r="B26" s="76"/>
      <c r="C26" s="76"/>
      <c r="D26" s="76"/>
      <c r="E26" s="193"/>
      <c r="F26" s="194"/>
      <c r="G26" s="193"/>
      <c r="H26" s="194"/>
      <c r="I26" s="193"/>
      <c r="J26" s="194"/>
      <c r="K26" s="193"/>
      <c r="L26" s="194"/>
      <c r="M26" s="193"/>
      <c r="N26" s="194"/>
      <c r="O26" s="212"/>
      <c r="P26" s="213"/>
      <c r="Q26" s="212"/>
      <c r="R26" s="213"/>
      <c r="S26" s="79">
        <f>E26+G26+I26+K26+M26+O26+Q26</f>
        <v>0</v>
      </c>
      <c r="T26" s="79"/>
      <c r="U26" s="85"/>
      <c r="V26" s="83"/>
    </row>
    <row r="27" spans="1:22" x14ac:dyDescent="0.25">
      <c r="A27" s="85" t="s">
        <v>6</v>
      </c>
      <c r="B27" s="85"/>
      <c r="C27" s="85"/>
      <c r="D27" s="85"/>
      <c r="E27" s="214">
        <f>SUM(E4:E26)</f>
        <v>8.5</v>
      </c>
      <c r="F27" s="215"/>
      <c r="G27" s="214">
        <f>SUM(G4:G26)</f>
        <v>8.5</v>
      </c>
      <c r="H27" s="215"/>
      <c r="I27" s="214">
        <f>SUM(I4:I26)</f>
        <v>8.5</v>
      </c>
      <c r="J27" s="215"/>
      <c r="K27" s="214">
        <f>SUM(K4:K26)</f>
        <v>8.5</v>
      </c>
      <c r="L27" s="215"/>
      <c r="M27" s="214">
        <f t="shared" ref="M27" si="7">SUM(M4:M26)</f>
        <v>8.5</v>
      </c>
      <c r="N27" s="215"/>
      <c r="O27" s="214">
        <f>SUM(O4:O26)</f>
        <v>0</v>
      </c>
      <c r="P27" s="215"/>
      <c r="Q27" s="214">
        <f>SUM(Q4:Q26)</f>
        <v>0</v>
      </c>
      <c r="R27" s="215"/>
      <c r="S27" s="79">
        <f>SUM(S4:S26)</f>
        <v>42.5</v>
      </c>
      <c r="T27" s="79"/>
      <c r="U27" s="85"/>
      <c r="V27" s="83"/>
    </row>
    <row r="28" spans="1:22" x14ac:dyDescent="0.25">
      <c r="A28" s="85" t="s">
        <v>2</v>
      </c>
      <c r="B28" s="85"/>
      <c r="C28" s="85"/>
      <c r="D28" s="85"/>
      <c r="E28" s="79"/>
      <c r="F28" s="86">
        <v>8</v>
      </c>
      <c r="G28" s="79"/>
      <c r="H28" s="86">
        <v>8</v>
      </c>
      <c r="I28" s="79"/>
      <c r="J28" s="86">
        <v>8</v>
      </c>
      <c r="K28" s="79"/>
      <c r="L28" s="86">
        <v>8</v>
      </c>
      <c r="M28" s="79"/>
      <c r="N28" s="86">
        <v>8</v>
      </c>
      <c r="O28" s="79"/>
      <c r="P28" s="86"/>
      <c r="Q28" s="79"/>
      <c r="R28" s="86"/>
      <c r="S28" s="79">
        <f>SUM(E28:R28)</f>
        <v>40</v>
      </c>
      <c r="T28" s="79">
        <f>SUM(T4:T25)</f>
        <v>40</v>
      </c>
      <c r="U28" s="83"/>
      <c r="V28" s="83"/>
    </row>
    <row r="29" spans="1:22" x14ac:dyDescent="0.25">
      <c r="A29" s="85" t="s">
        <v>39</v>
      </c>
      <c r="B29" s="85"/>
      <c r="C29" s="85"/>
      <c r="D29" s="85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7">
        <f>SUM(T28)</f>
        <v>40</v>
      </c>
      <c r="I32" s="69">
        <v>3600</v>
      </c>
    </row>
    <row r="33" spans="1:9" x14ac:dyDescent="0.25">
      <c r="A33" s="71" t="s">
        <v>24</v>
      </c>
      <c r="C33" s="87">
        <f>U29</f>
        <v>2.5</v>
      </c>
      <c r="D33" s="87"/>
      <c r="I33" s="88">
        <v>35.5</v>
      </c>
    </row>
    <row r="34" spans="1:9" x14ac:dyDescent="0.25">
      <c r="A34" s="71" t="s">
        <v>25</v>
      </c>
      <c r="C34" s="87">
        <f>V29</f>
        <v>0</v>
      </c>
    </row>
    <row r="35" spans="1:9" x14ac:dyDescent="0.25">
      <c r="A35" s="71" t="s">
        <v>26</v>
      </c>
      <c r="C35" s="87">
        <f>S25</f>
        <v>0</v>
      </c>
      <c r="I35" s="87"/>
    </row>
    <row r="36" spans="1:9" x14ac:dyDescent="0.25">
      <c r="A36" s="71" t="s">
        <v>4</v>
      </c>
      <c r="C36" s="87">
        <f>S26</f>
        <v>0</v>
      </c>
    </row>
    <row r="37" spans="1:9" ht="16.5" thickBot="1" x14ac:dyDescent="0.3">
      <c r="A37" s="72" t="s">
        <v>6</v>
      </c>
      <c r="C37" s="89">
        <f>SUM(C32:C36)</f>
        <v>42.5</v>
      </c>
      <c r="E37" s="72" t="s">
        <v>40</v>
      </c>
      <c r="F37" s="72"/>
      <c r="G37" s="90">
        <f>S27-C37</f>
        <v>0</v>
      </c>
    </row>
    <row r="38" spans="1:9" ht="16.5" thickTop="1" x14ac:dyDescent="0.25">
      <c r="A38" s="71" t="s">
        <v>27</v>
      </c>
      <c r="C38" s="91">
        <v>0</v>
      </c>
      <c r="D38" s="91"/>
    </row>
    <row r="39" spans="1:9" x14ac:dyDescent="0.25">
      <c r="A39" s="71" t="s">
        <v>34</v>
      </c>
      <c r="C39" s="91">
        <v>0</v>
      </c>
      <c r="D39" s="91"/>
    </row>
    <row r="40" spans="1:9" ht="13.5" customHeight="1" x14ac:dyDescent="0.25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O41" sqref="O41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zoomScale="90" zoomScaleNormal="90" workbookViewId="0">
      <selection activeCell="G16" sqref="G16:H1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81</v>
      </c>
      <c r="B2" s="111"/>
      <c r="C2" s="111"/>
      <c r="D2" s="111"/>
      <c r="E2" s="187" t="s">
        <v>13</v>
      </c>
      <c r="F2" s="187"/>
      <c r="G2" s="187" t="s">
        <v>14</v>
      </c>
      <c r="H2" s="187"/>
      <c r="I2" s="187" t="s">
        <v>15</v>
      </c>
      <c r="J2" s="187"/>
      <c r="K2" s="187" t="s">
        <v>16</v>
      </c>
      <c r="L2" s="187"/>
      <c r="M2" s="187" t="s">
        <v>17</v>
      </c>
      <c r="N2" s="187"/>
      <c r="O2" s="187" t="s">
        <v>18</v>
      </c>
      <c r="P2" s="187"/>
      <c r="Q2" s="187" t="s">
        <v>19</v>
      </c>
      <c r="R2" s="18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8">
        <v>8</v>
      </c>
      <c r="F3" s="119">
        <v>16.3</v>
      </c>
      <c r="G3" s="118">
        <v>8</v>
      </c>
      <c r="H3" s="119">
        <v>16.3</v>
      </c>
      <c r="I3" s="118">
        <v>8</v>
      </c>
      <c r="J3" s="119">
        <v>16.3</v>
      </c>
      <c r="K3" s="118">
        <v>8</v>
      </c>
      <c r="L3" s="119">
        <v>16.3</v>
      </c>
      <c r="M3" s="131"/>
      <c r="N3" s="169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8">
        <v>6821</v>
      </c>
      <c r="B4" s="25"/>
      <c r="C4" s="168">
        <v>43</v>
      </c>
      <c r="D4" s="22" t="s">
        <v>74</v>
      </c>
      <c r="E4" s="177">
        <v>8</v>
      </c>
      <c r="F4" s="177"/>
      <c r="G4" s="177"/>
      <c r="H4" s="177"/>
      <c r="I4" s="177"/>
      <c r="J4" s="177"/>
      <c r="K4" s="177"/>
      <c r="L4" s="177"/>
      <c r="M4" s="185"/>
      <c r="N4" s="185"/>
      <c r="O4" s="180"/>
      <c r="P4" s="181"/>
      <c r="Q4" s="180"/>
      <c r="R4" s="181"/>
      <c r="S4" s="58">
        <f t="shared" ref="S4:S22" si="0">E4+G4+I4+K4+M4+O4+Q4</f>
        <v>8</v>
      </c>
      <c r="T4" s="58">
        <f t="shared" ref="T4:T11" si="1">SUM(S4-U4-V4)</f>
        <v>8</v>
      </c>
      <c r="U4" s="60"/>
      <c r="V4" s="60"/>
    </row>
    <row r="5" spans="1:22" x14ac:dyDescent="0.25">
      <c r="A5" s="162">
        <v>6801</v>
      </c>
      <c r="B5" s="25"/>
      <c r="C5" s="162">
        <v>3</v>
      </c>
      <c r="D5" s="22" t="s">
        <v>69</v>
      </c>
      <c r="E5" s="184"/>
      <c r="F5" s="177"/>
      <c r="G5" s="184">
        <v>7</v>
      </c>
      <c r="H5" s="177"/>
      <c r="I5" s="184">
        <v>6</v>
      </c>
      <c r="J5" s="177"/>
      <c r="K5" s="184">
        <v>1.75</v>
      </c>
      <c r="L5" s="177"/>
      <c r="M5" s="186"/>
      <c r="N5" s="185"/>
      <c r="O5" s="180"/>
      <c r="P5" s="181"/>
      <c r="Q5" s="180"/>
      <c r="R5" s="181"/>
      <c r="S5" s="58">
        <f t="shared" si="0"/>
        <v>14.75</v>
      </c>
      <c r="T5" s="58">
        <f t="shared" si="1"/>
        <v>14.75</v>
      </c>
      <c r="U5" s="60"/>
      <c r="V5" s="60"/>
    </row>
    <row r="6" spans="1:22" x14ac:dyDescent="0.25">
      <c r="A6" s="172">
        <v>6801</v>
      </c>
      <c r="B6" s="25"/>
      <c r="C6" s="172">
        <v>2</v>
      </c>
      <c r="D6" s="22" t="s">
        <v>69</v>
      </c>
      <c r="E6" s="177"/>
      <c r="F6" s="177"/>
      <c r="G6" s="177"/>
      <c r="H6" s="177"/>
      <c r="I6" s="177"/>
      <c r="J6" s="177"/>
      <c r="K6" s="177">
        <v>5.5</v>
      </c>
      <c r="L6" s="177"/>
      <c r="M6" s="185"/>
      <c r="N6" s="185"/>
      <c r="O6" s="180"/>
      <c r="P6" s="181"/>
      <c r="Q6" s="180"/>
      <c r="R6" s="181"/>
      <c r="S6" s="58">
        <f t="shared" si="0"/>
        <v>5.5</v>
      </c>
      <c r="T6" s="58">
        <f t="shared" si="1"/>
        <v>5.5</v>
      </c>
      <c r="U6" s="60"/>
      <c r="V6" s="60"/>
    </row>
    <row r="7" spans="1:22" x14ac:dyDescent="0.25">
      <c r="A7" s="165"/>
      <c r="B7" s="165"/>
      <c r="C7" s="165"/>
      <c r="D7" s="22"/>
      <c r="E7" s="175"/>
      <c r="F7" s="176"/>
      <c r="G7" s="175"/>
      <c r="H7" s="176"/>
      <c r="I7" s="175"/>
      <c r="J7" s="176"/>
      <c r="K7" s="175"/>
      <c r="L7" s="176"/>
      <c r="M7" s="178"/>
      <c r="N7" s="179"/>
      <c r="O7" s="180"/>
      <c r="P7" s="181"/>
      <c r="Q7" s="180"/>
      <c r="R7" s="181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165"/>
      <c r="B8" s="165"/>
      <c r="C8" s="165"/>
      <c r="D8" s="22"/>
      <c r="E8" s="175"/>
      <c r="F8" s="176"/>
      <c r="G8" s="175"/>
      <c r="H8" s="176"/>
      <c r="I8" s="175"/>
      <c r="J8" s="176"/>
      <c r="K8" s="175"/>
      <c r="L8" s="176"/>
      <c r="M8" s="178"/>
      <c r="N8" s="179"/>
      <c r="O8" s="180"/>
      <c r="P8" s="181"/>
      <c r="Q8" s="180"/>
      <c r="R8" s="181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150"/>
      <c r="B9" s="150"/>
      <c r="C9" s="150"/>
      <c r="D9" s="22"/>
      <c r="E9" s="175"/>
      <c r="F9" s="176"/>
      <c r="G9" s="175"/>
      <c r="H9" s="176"/>
      <c r="I9" s="175"/>
      <c r="J9" s="176"/>
      <c r="K9" s="175"/>
      <c r="L9" s="176"/>
      <c r="M9" s="178"/>
      <c r="N9" s="179"/>
      <c r="O9" s="180"/>
      <c r="P9" s="181"/>
      <c r="Q9" s="180"/>
      <c r="R9" s="181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56"/>
      <c r="B10" s="156"/>
      <c r="C10" s="156"/>
      <c r="D10" s="22"/>
      <c r="E10" s="175"/>
      <c r="F10" s="176"/>
      <c r="G10" s="175"/>
      <c r="H10" s="176"/>
      <c r="I10" s="175"/>
      <c r="J10" s="176"/>
      <c r="K10" s="175"/>
      <c r="L10" s="176"/>
      <c r="M10" s="178"/>
      <c r="N10" s="179"/>
      <c r="O10" s="180"/>
      <c r="P10" s="181"/>
      <c r="Q10" s="180"/>
      <c r="R10" s="18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57"/>
      <c r="B11" s="157"/>
      <c r="C11" s="157"/>
      <c r="D11" s="22"/>
      <c r="E11" s="175"/>
      <c r="F11" s="176"/>
      <c r="G11" s="175"/>
      <c r="H11" s="176"/>
      <c r="I11" s="175"/>
      <c r="J11" s="176"/>
      <c r="K11" s="175"/>
      <c r="L11" s="176"/>
      <c r="M11" s="178"/>
      <c r="N11" s="179"/>
      <c r="O11" s="180"/>
      <c r="P11" s="181"/>
      <c r="Q11" s="180"/>
      <c r="R11" s="18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57"/>
      <c r="B12" s="157"/>
      <c r="C12" s="157"/>
      <c r="D12" s="22"/>
      <c r="E12" s="175"/>
      <c r="F12" s="176"/>
      <c r="G12" s="175"/>
      <c r="H12" s="176"/>
      <c r="I12" s="175"/>
      <c r="J12" s="176"/>
      <c r="K12" s="175"/>
      <c r="L12" s="176"/>
      <c r="M12" s="178"/>
      <c r="N12" s="179"/>
      <c r="O12" s="180"/>
      <c r="P12" s="181"/>
      <c r="Q12" s="180"/>
      <c r="R12" s="181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157"/>
      <c r="B13" s="157"/>
      <c r="C13" s="157"/>
      <c r="D13" s="22"/>
      <c r="E13" s="175"/>
      <c r="F13" s="176"/>
      <c r="G13" s="175"/>
      <c r="H13" s="176"/>
      <c r="I13" s="175"/>
      <c r="J13" s="176"/>
      <c r="K13" s="175"/>
      <c r="L13" s="176"/>
      <c r="M13" s="178"/>
      <c r="N13" s="179"/>
      <c r="O13" s="180"/>
      <c r="P13" s="181"/>
      <c r="Q13" s="180"/>
      <c r="R13" s="181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25">
      <c r="A14" s="157"/>
      <c r="B14" s="157"/>
      <c r="C14" s="157"/>
      <c r="D14" s="22"/>
      <c r="E14" s="175"/>
      <c r="F14" s="176"/>
      <c r="G14" s="175"/>
      <c r="H14" s="176"/>
      <c r="I14" s="175"/>
      <c r="J14" s="176"/>
      <c r="K14" s="175"/>
      <c r="L14" s="176"/>
      <c r="M14" s="178"/>
      <c r="N14" s="179"/>
      <c r="O14" s="180"/>
      <c r="P14" s="181"/>
      <c r="Q14" s="180"/>
      <c r="R14" s="181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157"/>
      <c r="B15" s="157"/>
      <c r="C15" s="157"/>
      <c r="D15" s="22"/>
      <c r="E15" s="175"/>
      <c r="F15" s="176"/>
      <c r="G15" s="175"/>
      <c r="H15" s="176"/>
      <c r="I15" s="175"/>
      <c r="J15" s="176"/>
      <c r="K15" s="175"/>
      <c r="L15" s="176"/>
      <c r="M15" s="178"/>
      <c r="N15" s="179"/>
      <c r="O15" s="180"/>
      <c r="P15" s="181"/>
      <c r="Q15" s="180"/>
      <c r="R15" s="181"/>
      <c r="S15" s="121">
        <f t="shared" ref="S15" si="4">E15+G15+I15+K15+M15+O15+Q15</f>
        <v>0</v>
      </c>
      <c r="T15" s="121">
        <f t="shared" ref="T15" si="5">SUM(S15-U15-V15)</f>
        <v>0</v>
      </c>
      <c r="U15" s="60"/>
      <c r="V15" s="60"/>
    </row>
    <row r="16" spans="1:22" ht="15.75" customHeight="1" x14ac:dyDescent="0.25">
      <c r="A16" s="115"/>
      <c r="B16" s="115"/>
      <c r="C16" s="115"/>
      <c r="D16" s="22"/>
      <c r="E16" s="175"/>
      <c r="F16" s="176"/>
      <c r="G16" s="175"/>
      <c r="H16" s="176"/>
      <c r="I16" s="175"/>
      <c r="J16" s="176"/>
      <c r="K16" s="175"/>
      <c r="L16" s="176"/>
      <c r="M16" s="178"/>
      <c r="N16" s="179"/>
      <c r="O16" s="180"/>
      <c r="P16" s="181"/>
      <c r="Q16" s="180"/>
      <c r="R16" s="181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122">
        <v>3600</v>
      </c>
      <c r="B17" s="25"/>
      <c r="C17" s="122"/>
      <c r="D17" s="22" t="s">
        <v>95</v>
      </c>
      <c r="E17" s="175"/>
      <c r="F17" s="176"/>
      <c r="G17" s="175"/>
      <c r="H17" s="176"/>
      <c r="I17" s="175"/>
      <c r="J17" s="176"/>
      <c r="K17" s="175">
        <v>0.5</v>
      </c>
      <c r="L17" s="176"/>
      <c r="M17" s="178"/>
      <c r="N17" s="179"/>
      <c r="O17" s="180"/>
      <c r="P17" s="181"/>
      <c r="Q17" s="180"/>
      <c r="R17" s="181"/>
      <c r="S17" s="58">
        <f t="shared" si="0"/>
        <v>0.5</v>
      </c>
      <c r="T17" s="58">
        <f t="shared" ref="T17" si="6">SUM(S17-U17-V17)</f>
        <v>0.5</v>
      </c>
      <c r="U17" s="60"/>
      <c r="V17" s="60"/>
    </row>
    <row r="18" spans="1:22" ht="15.75" customHeight="1" x14ac:dyDescent="0.25">
      <c r="A18" s="171">
        <v>3600</v>
      </c>
      <c r="B18" s="25"/>
      <c r="C18" s="171"/>
      <c r="D18" s="22" t="s">
        <v>93</v>
      </c>
      <c r="E18" s="175"/>
      <c r="F18" s="176"/>
      <c r="G18" s="175"/>
      <c r="H18" s="176"/>
      <c r="I18" s="175">
        <v>0.5</v>
      </c>
      <c r="J18" s="176"/>
      <c r="K18" s="175"/>
      <c r="L18" s="176"/>
      <c r="M18" s="178"/>
      <c r="N18" s="179"/>
      <c r="O18" s="180"/>
      <c r="P18" s="181"/>
      <c r="Q18" s="180"/>
      <c r="R18" s="181"/>
      <c r="S18" s="58">
        <f t="shared" si="0"/>
        <v>0.5</v>
      </c>
      <c r="T18" s="58">
        <f t="shared" si="3"/>
        <v>0.5</v>
      </c>
      <c r="U18" s="60"/>
      <c r="V18" s="60"/>
    </row>
    <row r="19" spans="1:22" x14ac:dyDescent="0.25">
      <c r="A19" s="171">
        <v>3600</v>
      </c>
      <c r="B19" s="171"/>
      <c r="C19" s="171"/>
      <c r="D19" s="22" t="s">
        <v>91</v>
      </c>
      <c r="E19" s="175"/>
      <c r="F19" s="176"/>
      <c r="G19" s="175"/>
      <c r="H19" s="176"/>
      <c r="I19" s="175">
        <v>1.5</v>
      </c>
      <c r="J19" s="176"/>
      <c r="K19" s="175">
        <v>0.25</v>
      </c>
      <c r="L19" s="176"/>
      <c r="M19" s="178"/>
      <c r="N19" s="179"/>
      <c r="O19" s="180"/>
      <c r="P19" s="181"/>
      <c r="Q19" s="180"/>
      <c r="R19" s="181"/>
      <c r="S19" s="58">
        <f t="shared" si="0"/>
        <v>1.75</v>
      </c>
      <c r="T19" s="58">
        <f t="shared" ref="T19" si="7">SUM(S19-U19-V19)</f>
        <v>1.75</v>
      </c>
      <c r="U19" s="60"/>
      <c r="V19" s="60"/>
    </row>
    <row r="20" spans="1:22" x14ac:dyDescent="0.25">
      <c r="A20" s="141">
        <v>3600</v>
      </c>
      <c r="B20" s="25"/>
      <c r="C20" s="141"/>
      <c r="D20" s="22" t="s">
        <v>87</v>
      </c>
      <c r="E20" s="175"/>
      <c r="F20" s="176"/>
      <c r="G20" s="175">
        <v>1</v>
      </c>
      <c r="H20" s="176"/>
      <c r="I20" s="184"/>
      <c r="J20" s="184"/>
      <c r="K20" s="175"/>
      <c r="L20" s="176"/>
      <c r="M20" s="178"/>
      <c r="N20" s="179"/>
      <c r="O20" s="180"/>
      <c r="P20" s="181"/>
      <c r="Q20" s="180"/>
      <c r="R20" s="181"/>
      <c r="S20" s="58">
        <f t="shared" si="0"/>
        <v>1</v>
      </c>
      <c r="T20" s="58">
        <f>SUM(S20-U20-V20)</f>
        <v>1</v>
      </c>
      <c r="U20" s="60"/>
      <c r="V20" s="60"/>
    </row>
    <row r="21" spans="1:22" x14ac:dyDescent="0.25">
      <c r="A21" s="81"/>
      <c r="B21" s="81"/>
      <c r="C21" s="81"/>
      <c r="D21" s="22"/>
      <c r="E21" s="175"/>
      <c r="F21" s="176"/>
      <c r="G21" s="175"/>
      <c r="H21" s="176"/>
      <c r="I21" s="175"/>
      <c r="J21" s="176"/>
      <c r="K21" s="175"/>
      <c r="L21" s="176"/>
      <c r="M21" s="178"/>
      <c r="N21" s="179"/>
      <c r="O21" s="180"/>
      <c r="P21" s="181"/>
      <c r="Q21" s="180"/>
      <c r="R21" s="181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75"/>
      <c r="F22" s="176"/>
      <c r="G22" s="175"/>
      <c r="H22" s="176"/>
      <c r="I22" s="175"/>
      <c r="J22" s="176"/>
      <c r="K22" s="175"/>
      <c r="L22" s="176"/>
      <c r="M22" s="178">
        <v>8</v>
      </c>
      <c r="N22" s="179"/>
      <c r="O22" s="180"/>
      <c r="P22" s="181"/>
      <c r="Q22" s="180"/>
      <c r="R22" s="181"/>
      <c r="S22" s="58">
        <f t="shared" si="0"/>
        <v>8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75"/>
      <c r="F23" s="176"/>
      <c r="G23" s="175"/>
      <c r="H23" s="176"/>
      <c r="I23" s="175"/>
      <c r="J23" s="176"/>
      <c r="K23" s="175"/>
      <c r="L23" s="176"/>
      <c r="M23" s="175"/>
      <c r="N23" s="176"/>
      <c r="O23" s="180"/>
      <c r="P23" s="181"/>
      <c r="Q23" s="180"/>
      <c r="R23" s="181"/>
      <c r="S23" s="58">
        <f t="shared" ref="S23:S24" si="8">E23+G23+I23+K23+M23+O23+Q23</f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82">
        <f>SUM(E4:E23)</f>
        <v>8</v>
      </c>
      <c r="F24" s="183"/>
      <c r="G24" s="182">
        <f>SUM(G4:G23)</f>
        <v>8</v>
      </c>
      <c r="H24" s="183"/>
      <c r="I24" s="182">
        <f>SUM(I4:I23)</f>
        <v>8</v>
      </c>
      <c r="J24" s="183"/>
      <c r="K24" s="182">
        <f>SUM(K4:K23)</f>
        <v>8</v>
      </c>
      <c r="L24" s="183"/>
      <c r="M24" s="182">
        <f>SUM(M4:M23)</f>
        <v>8</v>
      </c>
      <c r="N24" s="183"/>
      <c r="O24" s="182">
        <f>SUM(O4:O23)</f>
        <v>0</v>
      </c>
      <c r="P24" s="183"/>
      <c r="Q24" s="182">
        <f>SUM(Q4:Q23)</f>
        <v>0</v>
      </c>
      <c r="R24" s="183"/>
      <c r="S24" s="58">
        <f t="shared" si="8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2">
        <v>8</v>
      </c>
      <c r="G25" s="58"/>
      <c r="H25" s="112">
        <v>8</v>
      </c>
      <c r="I25" s="58"/>
      <c r="J25" s="112">
        <v>8</v>
      </c>
      <c r="K25" s="58"/>
      <c r="L25" s="112">
        <v>8</v>
      </c>
      <c r="M25" s="58"/>
      <c r="N25" s="112">
        <v>8</v>
      </c>
      <c r="O25" s="58"/>
      <c r="P25" s="112"/>
      <c r="Q25" s="58"/>
      <c r="R25" s="112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3.25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8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I21" sqref="I21:J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60</v>
      </c>
      <c r="B1" s="49"/>
      <c r="C1" s="49"/>
    </row>
    <row r="2" spans="1:22" s="54" customFormat="1" x14ac:dyDescent="0.25">
      <c r="A2" s="5" t="s">
        <v>81</v>
      </c>
      <c r="B2" s="167"/>
      <c r="C2" s="167"/>
      <c r="D2" s="111"/>
      <c r="E2" s="187" t="s">
        <v>13</v>
      </c>
      <c r="F2" s="187"/>
      <c r="G2" s="187" t="s">
        <v>14</v>
      </c>
      <c r="H2" s="187"/>
      <c r="I2" s="187" t="s">
        <v>15</v>
      </c>
      <c r="J2" s="187"/>
      <c r="K2" s="187" t="s">
        <v>16</v>
      </c>
      <c r="L2" s="187"/>
      <c r="M2" s="187" t="s">
        <v>17</v>
      </c>
      <c r="N2" s="187"/>
      <c r="O2" s="187" t="s">
        <v>18</v>
      </c>
      <c r="P2" s="187"/>
      <c r="Q2" s="187" t="s">
        <v>19</v>
      </c>
      <c r="R2" s="18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19">
        <v>8</v>
      </c>
      <c r="N3" s="119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50">
        <v>6821</v>
      </c>
      <c r="B4" s="150"/>
      <c r="C4" s="150">
        <v>51</v>
      </c>
      <c r="D4" s="22" t="s">
        <v>84</v>
      </c>
      <c r="E4" s="177">
        <v>1.5</v>
      </c>
      <c r="F4" s="177"/>
      <c r="G4" s="177"/>
      <c r="H4" s="177"/>
      <c r="I4" s="177"/>
      <c r="J4" s="177"/>
      <c r="K4" s="177"/>
      <c r="L4" s="177"/>
      <c r="M4" s="177">
        <v>0.5</v>
      </c>
      <c r="N4" s="177"/>
      <c r="O4" s="180"/>
      <c r="P4" s="181"/>
      <c r="Q4" s="180"/>
      <c r="R4" s="181"/>
      <c r="S4" s="58">
        <f>E4+G4+I4+K4+M4+O4+Q4</f>
        <v>2</v>
      </c>
      <c r="T4" s="58">
        <f t="shared" ref="T4:T21" si="0">SUM(S4-U4-V4)</f>
        <v>2</v>
      </c>
      <c r="U4" s="60"/>
      <c r="V4" s="60"/>
    </row>
    <row r="5" spans="1:22" x14ac:dyDescent="0.25">
      <c r="A5" s="158">
        <v>6821</v>
      </c>
      <c r="B5" s="150"/>
      <c r="C5" s="150">
        <v>52</v>
      </c>
      <c r="D5" s="22" t="s">
        <v>85</v>
      </c>
      <c r="E5" s="177">
        <v>6.5</v>
      </c>
      <c r="F5" s="177"/>
      <c r="G5" s="177"/>
      <c r="H5" s="177"/>
      <c r="I5" s="177"/>
      <c r="J5" s="177"/>
      <c r="K5" s="177"/>
      <c r="L5" s="177"/>
      <c r="M5" s="177"/>
      <c r="N5" s="177"/>
      <c r="O5" s="180"/>
      <c r="P5" s="181"/>
      <c r="Q5" s="180"/>
      <c r="R5" s="181"/>
      <c r="S5" s="58">
        <f>E5+G5+I5+K5+M5+O5+Q5</f>
        <v>6.5</v>
      </c>
      <c r="T5" s="58">
        <f t="shared" si="0"/>
        <v>6.5</v>
      </c>
      <c r="U5" s="60"/>
      <c r="V5" s="60"/>
    </row>
    <row r="6" spans="1:22" x14ac:dyDescent="0.25">
      <c r="A6" s="170">
        <v>6801</v>
      </c>
      <c r="B6" s="25"/>
      <c r="C6" s="170">
        <v>3</v>
      </c>
      <c r="D6" s="22" t="s">
        <v>69</v>
      </c>
      <c r="E6" s="177"/>
      <c r="F6" s="177"/>
      <c r="G6" s="177">
        <v>8</v>
      </c>
      <c r="H6" s="177"/>
      <c r="I6" s="177">
        <v>5</v>
      </c>
      <c r="J6" s="177"/>
      <c r="K6" s="177">
        <v>7</v>
      </c>
      <c r="L6" s="177"/>
      <c r="M6" s="177">
        <v>5.5</v>
      </c>
      <c r="N6" s="177"/>
      <c r="O6" s="180"/>
      <c r="P6" s="181"/>
      <c r="Q6" s="180"/>
      <c r="R6" s="181"/>
      <c r="S6" s="58">
        <f t="shared" ref="S6:S26" si="1">E6+G6+I6+K6+M6+O6+Q6</f>
        <v>25.5</v>
      </c>
      <c r="T6" s="58">
        <f t="shared" si="0"/>
        <v>25.5</v>
      </c>
      <c r="U6" s="60"/>
      <c r="V6" s="60"/>
    </row>
    <row r="7" spans="1:22" x14ac:dyDescent="0.25">
      <c r="A7" s="171">
        <v>6801</v>
      </c>
      <c r="B7" s="25"/>
      <c r="C7" s="171">
        <v>2</v>
      </c>
      <c r="D7" s="22" t="s">
        <v>69</v>
      </c>
      <c r="E7" s="177"/>
      <c r="F7" s="177"/>
      <c r="G7" s="177"/>
      <c r="H7" s="177"/>
      <c r="I7" s="177">
        <v>1</v>
      </c>
      <c r="J7" s="177"/>
      <c r="K7" s="177"/>
      <c r="L7" s="177"/>
      <c r="M7" s="177"/>
      <c r="N7" s="177"/>
      <c r="O7" s="180"/>
      <c r="P7" s="181"/>
      <c r="Q7" s="180"/>
      <c r="R7" s="181"/>
      <c r="S7" s="58">
        <f t="shared" si="1"/>
        <v>1</v>
      </c>
      <c r="T7" s="58">
        <f t="shared" si="0"/>
        <v>1</v>
      </c>
      <c r="U7" s="60"/>
      <c r="V7" s="60"/>
    </row>
    <row r="8" spans="1:22" x14ac:dyDescent="0.25">
      <c r="A8" s="173">
        <v>6801</v>
      </c>
      <c r="B8" s="25"/>
      <c r="C8" s="173">
        <v>5</v>
      </c>
      <c r="D8" s="22" t="s">
        <v>69</v>
      </c>
      <c r="E8" s="175"/>
      <c r="F8" s="176"/>
      <c r="G8" s="175"/>
      <c r="H8" s="176"/>
      <c r="I8" s="175"/>
      <c r="J8" s="176"/>
      <c r="K8" s="175"/>
      <c r="L8" s="176"/>
      <c r="M8" s="175">
        <v>2</v>
      </c>
      <c r="N8" s="176"/>
      <c r="O8" s="180"/>
      <c r="P8" s="181"/>
      <c r="Q8" s="180"/>
      <c r="R8" s="181"/>
      <c r="S8" s="58">
        <f t="shared" si="1"/>
        <v>2</v>
      </c>
      <c r="T8" s="58">
        <f t="shared" si="0"/>
        <v>2</v>
      </c>
      <c r="U8" s="60"/>
      <c r="V8" s="60"/>
    </row>
    <row r="9" spans="1:22" x14ac:dyDescent="0.25">
      <c r="A9" s="157"/>
      <c r="B9" s="157"/>
      <c r="C9" s="157"/>
      <c r="D9" s="22"/>
      <c r="E9" s="175"/>
      <c r="F9" s="176"/>
      <c r="G9" s="175"/>
      <c r="H9" s="176"/>
      <c r="I9" s="175"/>
      <c r="J9" s="176"/>
      <c r="K9" s="175"/>
      <c r="L9" s="176"/>
      <c r="M9" s="175"/>
      <c r="N9" s="176"/>
      <c r="O9" s="180"/>
      <c r="P9" s="181"/>
      <c r="Q9" s="180"/>
      <c r="R9" s="18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47"/>
      <c r="B10" s="140"/>
      <c r="C10" s="147"/>
      <c r="D10" s="22"/>
      <c r="E10" s="175"/>
      <c r="F10" s="176"/>
      <c r="G10" s="175"/>
      <c r="H10" s="176"/>
      <c r="I10" s="175"/>
      <c r="J10" s="176"/>
      <c r="K10" s="175"/>
      <c r="L10" s="176"/>
      <c r="M10" s="175"/>
      <c r="N10" s="176"/>
      <c r="O10" s="180"/>
      <c r="P10" s="181"/>
      <c r="Q10" s="180"/>
      <c r="R10" s="18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47"/>
      <c r="B11" s="140"/>
      <c r="C11" s="147"/>
      <c r="D11" s="22"/>
      <c r="E11" s="175"/>
      <c r="F11" s="176"/>
      <c r="G11" s="175"/>
      <c r="H11" s="176"/>
      <c r="I11" s="175"/>
      <c r="J11" s="176"/>
      <c r="K11" s="175"/>
      <c r="L11" s="176"/>
      <c r="M11" s="175"/>
      <c r="N11" s="176"/>
      <c r="O11" s="180"/>
      <c r="P11" s="181"/>
      <c r="Q11" s="180"/>
      <c r="R11" s="18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48"/>
      <c r="B12" s="148"/>
      <c r="C12" s="148"/>
      <c r="D12" s="22"/>
      <c r="E12" s="175"/>
      <c r="F12" s="176"/>
      <c r="G12" s="175"/>
      <c r="H12" s="176"/>
      <c r="I12" s="175"/>
      <c r="J12" s="176"/>
      <c r="K12" s="175"/>
      <c r="L12" s="176"/>
      <c r="M12" s="175"/>
      <c r="N12" s="176"/>
      <c r="O12" s="180"/>
      <c r="P12" s="181"/>
      <c r="Q12" s="180"/>
      <c r="R12" s="18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48"/>
      <c r="B13" s="148"/>
      <c r="C13" s="148"/>
      <c r="D13" s="22"/>
      <c r="E13" s="175"/>
      <c r="F13" s="176"/>
      <c r="G13" s="175"/>
      <c r="H13" s="176"/>
      <c r="I13" s="175"/>
      <c r="J13" s="176"/>
      <c r="K13" s="175"/>
      <c r="L13" s="176"/>
      <c r="M13" s="175"/>
      <c r="N13" s="176"/>
      <c r="O13" s="180"/>
      <c r="P13" s="181"/>
      <c r="Q13" s="180"/>
      <c r="R13" s="181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148"/>
      <c r="B14" s="148"/>
      <c r="C14" s="148"/>
      <c r="D14" s="22"/>
      <c r="E14" s="175"/>
      <c r="F14" s="176"/>
      <c r="G14" s="175"/>
      <c r="H14" s="176"/>
      <c r="I14" s="175"/>
      <c r="J14" s="176"/>
      <c r="K14" s="175"/>
      <c r="L14" s="176"/>
      <c r="M14" s="175"/>
      <c r="N14" s="176"/>
      <c r="O14" s="180"/>
      <c r="P14" s="181"/>
      <c r="Q14" s="180"/>
      <c r="R14" s="181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148"/>
      <c r="B15" s="148"/>
      <c r="C15" s="148"/>
      <c r="D15" s="22"/>
      <c r="E15" s="175"/>
      <c r="F15" s="176"/>
      <c r="G15" s="175"/>
      <c r="H15" s="176"/>
      <c r="I15" s="175"/>
      <c r="J15" s="176"/>
      <c r="K15" s="175"/>
      <c r="L15" s="176"/>
      <c r="M15" s="175"/>
      <c r="N15" s="176"/>
      <c r="O15" s="180"/>
      <c r="P15" s="181"/>
      <c r="Q15" s="180"/>
      <c r="R15" s="181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75"/>
      <c r="F16" s="176"/>
      <c r="G16" s="175"/>
      <c r="H16" s="176"/>
      <c r="I16" s="175"/>
      <c r="J16" s="176"/>
      <c r="K16" s="175"/>
      <c r="L16" s="176"/>
      <c r="M16" s="175"/>
      <c r="N16" s="176"/>
      <c r="O16" s="180"/>
      <c r="P16" s="181"/>
      <c r="Q16" s="180"/>
      <c r="R16" s="181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75"/>
      <c r="F17" s="176"/>
      <c r="G17" s="175"/>
      <c r="H17" s="176"/>
      <c r="I17" s="175"/>
      <c r="J17" s="176"/>
      <c r="K17" s="175"/>
      <c r="L17" s="176"/>
      <c r="M17" s="175"/>
      <c r="N17" s="176"/>
      <c r="O17" s="180"/>
      <c r="P17" s="181"/>
      <c r="Q17" s="180"/>
      <c r="R17" s="181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75"/>
      <c r="F18" s="176"/>
      <c r="G18" s="175"/>
      <c r="H18" s="176"/>
      <c r="I18" s="175"/>
      <c r="J18" s="176"/>
      <c r="K18" s="175"/>
      <c r="L18" s="176"/>
      <c r="M18" s="175"/>
      <c r="N18" s="176"/>
      <c r="O18" s="180"/>
      <c r="P18" s="181"/>
      <c r="Q18" s="180"/>
      <c r="R18" s="181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23">
        <v>3600</v>
      </c>
      <c r="B19" s="25"/>
      <c r="C19" s="123"/>
      <c r="D19" s="22" t="s">
        <v>95</v>
      </c>
      <c r="E19" s="175"/>
      <c r="F19" s="176"/>
      <c r="G19" s="175"/>
      <c r="H19" s="176"/>
      <c r="I19" s="175"/>
      <c r="J19" s="176"/>
      <c r="K19" s="175">
        <v>0.5</v>
      </c>
      <c r="L19" s="176"/>
      <c r="M19" s="175"/>
      <c r="N19" s="176"/>
      <c r="O19" s="180"/>
      <c r="P19" s="181"/>
      <c r="Q19" s="180"/>
      <c r="R19" s="181"/>
      <c r="S19" s="58">
        <f t="shared" si="1"/>
        <v>0.5</v>
      </c>
      <c r="T19" s="58">
        <f t="shared" si="0"/>
        <v>0.5</v>
      </c>
      <c r="U19" s="60"/>
      <c r="V19" s="60"/>
    </row>
    <row r="20" spans="1:22" ht="15.75" customHeight="1" x14ac:dyDescent="0.25">
      <c r="A20" s="172">
        <v>3600</v>
      </c>
      <c r="B20" s="25"/>
      <c r="C20" s="172"/>
      <c r="D20" s="22" t="s">
        <v>92</v>
      </c>
      <c r="E20" s="175"/>
      <c r="F20" s="176"/>
      <c r="G20" s="175"/>
      <c r="H20" s="176"/>
      <c r="I20" s="175"/>
      <c r="J20" s="176"/>
      <c r="K20" s="175">
        <v>0.5</v>
      </c>
      <c r="L20" s="176"/>
      <c r="M20" s="175"/>
      <c r="N20" s="176"/>
      <c r="O20" s="180"/>
      <c r="P20" s="181"/>
      <c r="Q20" s="180"/>
      <c r="R20" s="181"/>
      <c r="S20" s="58">
        <f t="shared" si="1"/>
        <v>0.5</v>
      </c>
      <c r="T20" s="58">
        <f t="shared" si="0"/>
        <v>0.5</v>
      </c>
      <c r="U20" s="60"/>
      <c r="V20" s="60"/>
    </row>
    <row r="21" spans="1:22" x14ac:dyDescent="0.25">
      <c r="A21" s="171">
        <v>3600</v>
      </c>
      <c r="B21" s="25"/>
      <c r="C21" s="171"/>
      <c r="D21" s="22" t="s">
        <v>93</v>
      </c>
      <c r="E21" s="175"/>
      <c r="F21" s="176"/>
      <c r="G21" s="175"/>
      <c r="H21" s="176"/>
      <c r="I21" s="175">
        <v>0.5</v>
      </c>
      <c r="J21" s="176"/>
      <c r="K21" s="175"/>
      <c r="L21" s="176"/>
      <c r="M21" s="175"/>
      <c r="N21" s="176"/>
      <c r="O21" s="180"/>
      <c r="P21" s="181"/>
      <c r="Q21" s="180"/>
      <c r="R21" s="181"/>
      <c r="S21" s="58">
        <f t="shared" si="1"/>
        <v>0.5</v>
      </c>
      <c r="T21" s="58">
        <f t="shared" si="0"/>
        <v>0.5</v>
      </c>
      <c r="U21" s="60"/>
      <c r="V21" s="60"/>
    </row>
    <row r="22" spans="1:22" x14ac:dyDescent="0.25">
      <c r="A22" s="171">
        <v>3600</v>
      </c>
      <c r="B22" s="171"/>
      <c r="C22" s="171"/>
      <c r="D22" s="22" t="s">
        <v>91</v>
      </c>
      <c r="E22" s="175"/>
      <c r="F22" s="176"/>
      <c r="G22" s="175"/>
      <c r="H22" s="176"/>
      <c r="I22" s="175">
        <v>1.5</v>
      </c>
      <c r="J22" s="176"/>
      <c r="K22" s="175"/>
      <c r="L22" s="176"/>
      <c r="M22" s="175"/>
      <c r="N22" s="176"/>
      <c r="O22" s="180"/>
      <c r="P22" s="181"/>
      <c r="Q22" s="180"/>
      <c r="R22" s="181"/>
      <c r="S22" s="58">
        <f>E22+G22+I22+K22+M22+O22+Q22</f>
        <v>1.5</v>
      </c>
      <c r="T22" s="58">
        <f>SUM(S22-U22-V22)</f>
        <v>1.5</v>
      </c>
      <c r="U22" s="60"/>
      <c r="V22" s="60"/>
    </row>
    <row r="23" spans="1:22" x14ac:dyDescent="0.25">
      <c r="A23" s="81"/>
      <c r="B23" s="81"/>
      <c r="C23" s="81"/>
      <c r="D23" s="22"/>
      <c r="E23" s="175"/>
      <c r="F23" s="176"/>
      <c r="G23" s="175"/>
      <c r="H23" s="176"/>
      <c r="I23" s="175"/>
      <c r="J23" s="176"/>
      <c r="K23" s="175"/>
      <c r="L23" s="176"/>
      <c r="M23" s="175"/>
      <c r="N23" s="176"/>
      <c r="O23" s="180"/>
      <c r="P23" s="181"/>
      <c r="Q23" s="180"/>
      <c r="R23" s="18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75"/>
      <c r="F24" s="176"/>
      <c r="G24" s="175"/>
      <c r="H24" s="176"/>
      <c r="I24" s="175"/>
      <c r="J24" s="176"/>
      <c r="K24" s="175"/>
      <c r="L24" s="176"/>
      <c r="M24" s="175"/>
      <c r="N24" s="176"/>
      <c r="O24" s="180"/>
      <c r="P24" s="181"/>
      <c r="Q24" s="180"/>
      <c r="R24" s="181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75"/>
      <c r="F25" s="176"/>
      <c r="G25" s="180"/>
      <c r="H25" s="181"/>
      <c r="I25" s="180"/>
      <c r="J25" s="181"/>
      <c r="K25" s="180"/>
      <c r="L25" s="181"/>
      <c r="M25" s="180"/>
      <c r="N25" s="181"/>
      <c r="O25" s="180"/>
      <c r="P25" s="181"/>
      <c r="Q25" s="180"/>
      <c r="R25" s="181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82">
        <f>SUM(E4:E25)</f>
        <v>8</v>
      </c>
      <c r="F26" s="183"/>
      <c r="G26" s="182">
        <f>SUM(G4:G25)</f>
        <v>8</v>
      </c>
      <c r="H26" s="183"/>
      <c r="I26" s="182">
        <f>SUM(I4:I25)</f>
        <v>8</v>
      </c>
      <c r="J26" s="183"/>
      <c r="K26" s="182">
        <f>SUM(K4:K25)</f>
        <v>8</v>
      </c>
      <c r="L26" s="183"/>
      <c r="M26" s="182">
        <f>SUM(M4:M25)</f>
        <v>8</v>
      </c>
      <c r="N26" s="183"/>
      <c r="O26" s="182">
        <f>SUM(O4:O25)</f>
        <v>0</v>
      </c>
      <c r="P26" s="183"/>
      <c r="Q26" s="182">
        <f>SUM(Q4:Q25)</f>
        <v>0</v>
      </c>
      <c r="R26" s="183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2">
        <v>8</v>
      </c>
      <c r="G27" s="58"/>
      <c r="H27" s="112">
        <v>8</v>
      </c>
      <c r="I27" s="58"/>
      <c r="J27" s="112">
        <v>8</v>
      </c>
      <c r="K27" s="58"/>
      <c r="L27" s="112">
        <v>8</v>
      </c>
      <c r="M27" s="58"/>
      <c r="N27" s="112">
        <v>8</v>
      </c>
      <c r="O27" s="58"/>
      <c r="P27" s="112"/>
      <c r="Q27" s="58"/>
      <c r="R27" s="112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3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M12" sqref="M12:N1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81</v>
      </c>
      <c r="B2" s="167"/>
      <c r="C2" s="167"/>
      <c r="D2" s="111"/>
      <c r="E2" s="187" t="s">
        <v>13</v>
      </c>
      <c r="F2" s="187"/>
      <c r="G2" s="187" t="s">
        <v>14</v>
      </c>
      <c r="H2" s="187"/>
      <c r="I2" s="187" t="s">
        <v>15</v>
      </c>
      <c r="J2" s="187"/>
      <c r="K2" s="187" t="s">
        <v>16</v>
      </c>
      <c r="L2" s="187"/>
      <c r="M2" s="187" t="s">
        <v>17</v>
      </c>
      <c r="N2" s="187"/>
      <c r="O2" s="187" t="s">
        <v>18</v>
      </c>
      <c r="P2" s="187"/>
      <c r="Q2" s="187" t="s">
        <v>19</v>
      </c>
      <c r="R2" s="18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8">
        <v>6821</v>
      </c>
      <c r="B4" s="168"/>
      <c r="C4" s="168">
        <v>50</v>
      </c>
      <c r="D4" s="22" t="s">
        <v>77</v>
      </c>
      <c r="E4" s="175">
        <v>8</v>
      </c>
      <c r="F4" s="176"/>
      <c r="G4" s="175">
        <v>8</v>
      </c>
      <c r="H4" s="176"/>
      <c r="I4" s="175">
        <v>7.5</v>
      </c>
      <c r="J4" s="176"/>
      <c r="K4" s="175">
        <v>7.5</v>
      </c>
      <c r="L4" s="176"/>
      <c r="M4" s="175">
        <v>8</v>
      </c>
      <c r="N4" s="176"/>
      <c r="O4" s="180"/>
      <c r="P4" s="181"/>
      <c r="Q4" s="180"/>
      <c r="R4" s="181"/>
      <c r="S4" s="58">
        <f>E4+G4+I4+K4+M4+O4+Q4</f>
        <v>39</v>
      </c>
      <c r="T4" s="58">
        <f t="shared" ref="T4:T12" si="0">SUM(S4-U4-V4)</f>
        <v>39</v>
      </c>
      <c r="U4" s="60"/>
      <c r="V4" s="60"/>
    </row>
    <row r="5" spans="1:22" x14ac:dyDescent="0.25">
      <c r="A5" s="153"/>
      <c r="B5" s="145"/>
      <c r="C5" s="145"/>
      <c r="D5" s="22"/>
      <c r="E5" s="175"/>
      <c r="F5" s="176"/>
      <c r="G5" s="175"/>
      <c r="H5" s="176"/>
      <c r="I5" s="175"/>
      <c r="J5" s="176"/>
      <c r="K5" s="175"/>
      <c r="L5" s="176"/>
      <c r="M5" s="175"/>
      <c r="N5" s="176"/>
      <c r="O5" s="180"/>
      <c r="P5" s="181"/>
      <c r="Q5" s="180"/>
      <c r="R5" s="181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162"/>
      <c r="B6" s="155"/>
      <c r="C6" s="155"/>
      <c r="D6" s="22"/>
      <c r="E6" s="175"/>
      <c r="F6" s="176"/>
      <c r="G6" s="175"/>
      <c r="H6" s="176"/>
      <c r="I6" s="175"/>
      <c r="J6" s="176"/>
      <c r="K6" s="175"/>
      <c r="L6" s="176"/>
      <c r="M6" s="175"/>
      <c r="N6" s="176"/>
      <c r="O6" s="180"/>
      <c r="P6" s="181"/>
      <c r="Q6" s="180"/>
      <c r="R6" s="18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65"/>
      <c r="B7" s="25"/>
      <c r="C7" s="165"/>
      <c r="D7" s="22"/>
      <c r="E7" s="175"/>
      <c r="F7" s="176"/>
      <c r="G7" s="175"/>
      <c r="H7" s="176"/>
      <c r="I7" s="175"/>
      <c r="J7" s="176"/>
      <c r="K7" s="175"/>
      <c r="L7" s="176"/>
      <c r="M7" s="175"/>
      <c r="N7" s="176"/>
      <c r="O7" s="180"/>
      <c r="P7" s="181"/>
      <c r="Q7" s="180"/>
      <c r="R7" s="18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65"/>
      <c r="B8" s="145"/>
      <c r="C8" s="145"/>
      <c r="D8" s="22"/>
      <c r="E8" s="175"/>
      <c r="F8" s="176"/>
      <c r="G8" s="175"/>
      <c r="H8" s="176"/>
      <c r="I8" s="175"/>
      <c r="J8" s="176"/>
      <c r="K8" s="175"/>
      <c r="L8" s="176"/>
      <c r="M8" s="175"/>
      <c r="N8" s="176"/>
      <c r="O8" s="180"/>
      <c r="P8" s="181"/>
      <c r="Q8" s="180"/>
      <c r="R8" s="18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65"/>
      <c r="B9" s="145"/>
      <c r="C9" s="145"/>
      <c r="D9" s="22"/>
      <c r="E9" s="175"/>
      <c r="F9" s="176"/>
      <c r="G9" s="175"/>
      <c r="H9" s="176"/>
      <c r="I9" s="175"/>
      <c r="J9" s="176"/>
      <c r="K9" s="175"/>
      <c r="L9" s="176"/>
      <c r="M9" s="175"/>
      <c r="N9" s="176"/>
      <c r="O9" s="180"/>
      <c r="P9" s="181"/>
      <c r="Q9" s="180"/>
      <c r="R9" s="18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45"/>
      <c r="B10" s="145"/>
      <c r="C10" s="145"/>
      <c r="D10" s="22"/>
      <c r="E10" s="175"/>
      <c r="F10" s="176"/>
      <c r="G10" s="175"/>
      <c r="H10" s="176"/>
      <c r="I10" s="175"/>
      <c r="J10" s="176"/>
      <c r="K10" s="175"/>
      <c r="L10" s="176"/>
      <c r="M10" s="175"/>
      <c r="N10" s="176"/>
      <c r="O10" s="180"/>
      <c r="P10" s="181"/>
      <c r="Q10" s="180"/>
      <c r="R10" s="18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45"/>
      <c r="B11" s="145"/>
      <c r="C11" s="145"/>
      <c r="D11" s="22"/>
      <c r="E11" s="175"/>
      <c r="F11" s="176"/>
      <c r="G11" s="175"/>
      <c r="H11" s="176"/>
      <c r="I11" s="175"/>
      <c r="J11" s="176"/>
      <c r="K11" s="175"/>
      <c r="L11" s="176"/>
      <c r="M11" s="175"/>
      <c r="N11" s="176"/>
      <c r="O11" s="180"/>
      <c r="P11" s="181"/>
      <c r="Q11" s="180"/>
      <c r="R11" s="18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45"/>
      <c r="B12" s="145"/>
      <c r="C12" s="145"/>
      <c r="D12" s="22"/>
      <c r="E12" s="175"/>
      <c r="F12" s="176"/>
      <c r="G12" s="175"/>
      <c r="H12" s="176"/>
      <c r="I12" s="175"/>
      <c r="J12" s="176"/>
      <c r="K12" s="175"/>
      <c r="L12" s="176"/>
      <c r="M12" s="175"/>
      <c r="N12" s="176"/>
      <c r="O12" s="180"/>
      <c r="P12" s="181"/>
      <c r="Q12" s="180"/>
      <c r="R12" s="18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44"/>
      <c r="B13" s="144"/>
      <c r="C13" s="144"/>
      <c r="D13" s="22"/>
      <c r="E13" s="175"/>
      <c r="F13" s="176"/>
      <c r="G13" s="175"/>
      <c r="H13" s="176"/>
      <c r="I13" s="175"/>
      <c r="J13" s="176"/>
      <c r="K13" s="175"/>
      <c r="L13" s="176"/>
      <c r="M13" s="175"/>
      <c r="N13" s="176"/>
      <c r="O13" s="180"/>
      <c r="P13" s="181"/>
      <c r="Q13" s="180"/>
      <c r="R13" s="18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1"/>
      <c r="D14" s="22"/>
      <c r="E14" s="175"/>
      <c r="F14" s="176"/>
      <c r="G14" s="175"/>
      <c r="H14" s="176"/>
      <c r="I14" s="175"/>
      <c r="J14" s="176"/>
      <c r="K14" s="175"/>
      <c r="L14" s="176"/>
      <c r="M14" s="175"/>
      <c r="N14" s="176"/>
      <c r="O14" s="180"/>
      <c r="P14" s="181"/>
      <c r="Q14" s="180"/>
      <c r="R14" s="18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1"/>
      <c r="B15" s="61"/>
      <c r="C15" s="111"/>
      <c r="D15" s="22"/>
      <c r="E15" s="175"/>
      <c r="F15" s="176"/>
      <c r="G15" s="175"/>
      <c r="H15" s="176"/>
      <c r="I15" s="175"/>
      <c r="J15" s="176"/>
      <c r="K15" s="175"/>
      <c r="L15" s="176"/>
      <c r="M15" s="175"/>
      <c r="N15" s="176"/>
      <c r="O15" s="180"/>
      <c r="P15" s="181"/>
      <c r="Q15" s="180"/>
      <c r="R15" s="18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72">
        <v>3600</v>
      </c>
      <c r="B16" s="25"/>
      <c r="C16" s="172"/>
      <c r="D16" s="22" t="s">
        <v>95</v>
      </c>
      <c r="E16" s="175"/>
      <c r="F16" s="176"/>
      <c r="G16" s="175"/>
      <c r="H16" s="176"/>
      <c r="I16" s="175"/>
      <c r="J16" s="176"/>
      <c r="K16" s="175">
        <v>0.5</v>
      </c>
      <c r="L16" s="176"/>
      <c r="M16" s="175"/>
      <c r="N16" s="176"/>
      <c r="O16" s="180"/>
      <c r="P16" s="181"/>
      <c r="Q16" s="180"/>
      <c r="R16" s="181"/>
      <c r="S16" s="58">
        <f t="shared" si="2"/>
        <v>0.5</v>
      </c>
      <c r="T16" s="58">
        <f t="shared" si="3"/>
        <v>0.5</v>
      </c>
      <c r="U16" s="60"/>
      <c r="V16" s="60"/>
    </row>
    <row r="17" spans="1:22" x14ac:dyDescent="0.25">
      <c r="A17" s="171">
        <v>3600</v>
      </c>
      <c r="B17" s="25"/>
      <c r="C17" s="171"/>
      <c r="D17" s="22" t="s">
        <v>93</v>
      </c>
      <c r="E17" s="175"/>
      <c r="F17" s="176"/>
      <c r="G17" s="175"/>
      <c r="H17" s="176"/>
      <c r="I17" s="175">
        <v>0.5</v>
      </c>
      <c r="J17" s="176"/>
      <c r="K17" s="175"/>
      <c r="L17" s="176"/>
      <c r="M17" s="175"/>
      <c r="N17" s="176"/>
      <c r="O17" s="180"/>
      <c r="P17" s="181"/>
      <c r="Q17" s="180"/>
      <c r="R17" s="181"/>
      <c r="S17" s="58">
        <f t="shared" si="2"/>
        <v>0.5</v>
      </c>
      <c r="T17" s="58">
        <f t="shared" si="3"/>
        <v>0.5</v>
      </c>
      <c r="U17" s="60"/>
      <c r="V17" s="60"/>
    </row>
    <row r="18" spans="1:22" x14ac:dyDescent="0.25">
      <c r="A18" s="115"/>
      <c r="B18" s="25"/>
      <c r="C18" s="115"/>
      <c r="D18" s="22"/>
      <c r="E18" s="175"/>
      <c r="F18" s="176"/>
      <c r="G18" s="175"/>
      <c r="H18" s="176"/>
      <c r="I18" s="175"/>
      <c r="J18" s="176"/>
      <c r="K18" s="175"/>
      <c r="L18" s="176"/>
      <c r="M18" s="175"/>
      <c r="N18" s="176"/>
      <c r="O18" s="180"/>
      <c r="P18" s="181"/>
      <c r="Q18" s="180"/>
      <c r="R18" s="181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75"/>
      <c r="F19" s="176"/>
      <c r="G19" s="175"/>
      <c r="H19" s="176"/>
      <c r="I19" s="175"/>
      <c r="J19" s="176"/>
      <c r="K19" s="175"/>
      <c r="L19" s="176"/>
      <c r="M19" s="175"/>
      <c r="N19" s="176"/>
      <c r="O19" s="180"/>
      <c r="P19" s="181"/>
      <c r="Q19" s="180"/>
      <c r="R19" s="18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75"/>
      <c r="F20" s="176"/>
      <c r="G20" s="175"/>
      <c r="H20" s="176"/>
      <c r="I20" s="175"/>
      <c r="J20" s="176"/>
      <c r="K20" s="175"/>
      <c r="L20" s="176"/>
      <c r="M20" s="175"/>
      <c r="N20" s="176"/>
      <c r="O20" s="180"/>
      <c r="P20" s="181"/>
      <c r="Q20" s="180"/>
      <c r="R20" s="181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80"/>
      <c r="F21" s="181"/>
      <c r="G21" s="180"/>
      <c r="H21" s="181"/>
      <c r="I21" s="180"/>
      <c r="J21" s="181"/>
      <c r="K21" s="180"/>
      <c r="L21" s="181"/>
      <c r="M21" s="175"/>
      <c r="N21" s="176"/>
      <c r="O21" s="180"/>
      <c r="P21" s="181"/>
      <c r="Q21" s="180"/>
      <c r="R21" s="181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82">
        <f>SUM(E4:E21)</f>
        <v>8</v>
      </c>
      <c r="F22" s="183"/>
      <c r="G22" s="182">
        <f>SUM(G4:G21)</f>
        <v>8</v>
      </c>
      <c r="H22" s="183"/>
      <c r="I22" s="182">
        <f>SUM(I4:I21)</f>
        <v>8</v>
      </c>
      <c r="J22" s="183"/>
      <c r="K22" s="182">
        <f>SUM(K4:K21)</f>
        <v>8</v>
      </c>
      <c r="L22" s="183"/>
      <c r="M22" s="182">
        <f>SUM(M4:M21)</f>
        <v>8</v>
      </c>
      <c r="N22" s="183"/>
      <c r="O22" s="182">
        <f>SUM(O4:O21)</f>
        <v>0</v>
      </c>
      <c r="P22" s="183"/>
      <c r="Q22" s="182">
        <f>SUM(Q4:Q21)</f>
        <v>0</v>
      </c>
      <c r="R22" s="183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2">
        <v>8</v>
      </c>
      <c r="G23" s="58"/>
      <c r="H23" s="112">
        <v>8</v>
      </c>
      <c r="I23" s="58"/>
      <c r="J23" s="112">
        <v>8</v>
      </c>
      <c r="K23" s="58"/>
      <c r="L23" s="112">
        <v>8</v>
      </c>
      <c r="M23" s="58"/>
      <c r="N23" s="112">
        <v>8</v>
      </c>
      <c r="O23" s="58"/>
      <c r="P23" s="112"/>
      <c r="Q23" s="58"/>
      <c r="R23" s="112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A4" sqref="A4:D4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81</v>
      </c>
      <c r="B2" s="167"/>
      <c r="C2" s="167"/>
      <c r="D2" s="6"/>
      <c r="E2" s="190" t="s">
        <v>13</v>
      </c>
      <c r="F2" s="190"/>
      <c r="G2" s="190" t="s">
        <v>14</v>
      </c>
      <c r="H2" s="190"/>
      <c r="I2" s="190" t="s">
        <v>15</v>
      </c>
      <c r="J2" s="190"/>
      <c r="K2" s="190" t="s">
        <v>16</v>
      </c>
      <c r="L2" s="190"/>
      <c r="M2" s="190" t="s">
        <v>17</v>
      </c>
      <c r="N2" s="190"/>
      <c r="O2" s="190" t="s">
        <v>18</v>
      </c>
      <c r="P2" s="190"/>
      <c r="Q2" s="190" t="s">
        <v>19</v>
      </c>
      <c r="R2" s="19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31"/>
      <c r="F3" s="131"/>
      <c r="G3" s="118">
        <v>8</v>
      </c>
      <c r="H3" s="118">
        <v>16.3</v>
      </c>
      <c r="I3" s="118">
        <v>8</v>
      </c>
      <c r="J3" s="118">
        <v>13</v>
      </c>
      <c r="K3" s="118">
        <v>8</v>
      </c>
      <c r="L3" s="118">
        <v>16.3</v>
      </c>
      <c r="M3" s="118">
        <v>8</v>
      </c>
      <c r="N3" s="118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53">
        <v>6801</v>
      </c>
      <c r="B4" s="153"/>
      <c r="C4" s="153">
        <v>2</v>
      </c>
      <c r="D4" s="22" t="s">
        <v>69</v>
      </c>
      <c r="E4" s="186"/>
      <c r="F4" s="186"/>
      <c r="G4" s="184">
        <v>8</v>
      </c>
      <c r="H4" s="184"/>
      <c r="I4" s="184">
        <v>6.5</v>
      </c>
      <c r="J4" s="184"/>
      <c r="K4" s="184"/>
      <c r="L4" s="184"/>
      <c r="M4" s="184"/>
      <c r="N4" s="184"/>
      <c r="O4" s="188"/>
      <c r="P4" s="189"/>
      <c r="Q4" s="188"/>
      <c r="R4" s="189"/>
      <c r="S4" s="12">
        <f>E4+G4+I4+K4+M4+O4+Q4</f>
        <v>14.5</v>
      </c>
      <c r="T4" s="12">
        <f t="shared" ref="T4:T16" si="0">SUM(S4-U4-V4)</f>
        <v>14.5</v>
      </c>
      <c r="U4" s="14"/>
      <c r="V4" s="14"/>
    </row>
    <row r="5" spans="1:22" x14ac:dyDescent="0.25">
      <c r="A5" s="172">
        <v>6801</v>
      </c>
      <c r="B5" s="172"/>
      <c r="C5" s="172">
        <v>3</v>
      </c>
      <c r="D5" s="22" t="s">
        <v>69</v>
      </c>
      <c r="E5" s="186"/>
      <c r="F5" s="186"/>
      <c r="G5" s="184"/>
      <c r="H5" s="184"/>
      <c r="I5" s="184"/>
      <c r="J5" s="184"/>
      <c r="K5" s="184">
        <v>7.5</v>
      </c>
      <c r="L5" s="184"/>
      <c r="M5" s="184">
        <v>7.5</v>
      </c>
      <c r="N5" s="184"/>
      <c r="O5" s="188"/>
      <c r="P5" s="189"/>
      <c r="Q5" s="188"/>
      <c r="R5" s="189"/>
      <c r="S5" s="12">
        <f t="shared" ref="S5:S24" si="1">E5+G5+I5+K5+M5+O5+Q5</f>
        <v>15</v>
      </c>
      <c r="T5" s="12">
        <f t="shared" si="0"/>
        <v>15</v>
      </c>
      <c r="U5" s="14"/>
      <c r="V5" s="14"/>
    </row>
    <row r="6" spans="1:22" x14ac:dyDescent="0.25">
      <c r="A6" s="173">
        <v>6801</v>
      </c>
      <c r="B6" s="173"/>
      <c r="C6" s="173">
        <v>5</v>
      </c>
      <c r="D6" s="22" t="s">
        <v>69</v>
      </c>
      <c r="E6" s="186"/>
      <c r="F6" s="186"/>
      <c r="G6" s="184"/>
      <c r="H6" s="184"/>
      <c r="I6" s="184"/>
      <c r="J6" s="184"/>
      <c r="K6" s="184"/>
      <c r="L6" s="184"/>
      <c r="M6" s="184">
        <v>0.5</v>
      </c>
      <c r="N6" s="184"/>
      <c r="O6" s="188"/>
      <c r="P6" s="189"/>
      <c r="Q6" s="188"/>
      <c r="R6" s="189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165"/>
      <c r="B7" s="165"/>
      <c r="C7" s="165"/>
      <c r="D7" s="22"/>
      <c r="E7" s="186"/>
      <c r="F7" s="186"/>
      <c r="G7" s="184"/>
      <c r="H7" s="184"/>
      <c r="I7" s="184"/>
      <c r="J7" s="184"/>
      <c r="K7" s="184"/>
      <c r="L7" s="184"/>
      <c r="M7" s="184"/>
      <c r="N7" s="184"/>
      <c r="O7" s="188"/>
      <c r="P7" s="189"/>
      <c r="Q7" s="188"/>
      <c r="R7" s="18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165"/>
      <c r="B8" s="165"/>
      <c r="C8" s="165"/>
      <c r="D8" s="22"/>
      <c r="E8" s="186"/>
      <c r="F8" s="186"/>
      <c r="G8" s="184"/>
      <c r="H8" s="184"/>
      <c r="I8" s="184"/>
      <c r="J8" s="184"/>
      <c r="K8" s="184"/>
      <c r="L8" s="184"/>
      <c r="M8" s="184"/>
      <c r="N8" s="184"/>
      <c r="O8" s="188"/>
      <c r="P8" s="189"/>
      <c r="Q8" s="188"/>
      <c r="R8" s="18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165"/>
      <c r="B9" s="165"/>
      <c r="C9" s="165"/>
      <c r="D9" s="22"/>
      <c r="E9" s="186"/>
      <c r="F9" s="186"/>
      <c r="G9" s="184"/>
      <c r="H9" s="184"/>
      <c r="I9" s="184"/>
      <c r="J9" s="184"/>
      <c r="K9" s="184"/>
      <c r="L9" s="184"/>
      <c r="M9" s="184"/>
      <c r="N9" s="184"/>
      <c r="O9" s="188"/>
      <c r="P9" s="189"/>
      <c r="Q9" s="188"/>
      <c r="R9" s="18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65"/>
      <c r="B10" s="165"/>
      <c r="C10" s="165"/>
      <c r="D10" s="22"/>
      <c r="E10" s="186"/>
      <c r="F10" s="186"/>
      <c r="G10" s="184"/>
      <c r="H10" s="184"/>
      <c r="I10" s="184"/>
      <c r="J10" s="184"/>
      <c r="K10" s="184"/>
      <c r="L10" s="184"/>
      <c r="M10" s="184"/>
      <c r="N10" s="184"/>
      <c r="O10" s="188"/>
      <c r="P10" s="189"/>
      <c r="Q10" s="188"/>
      <c r="R10" s="18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65"/>
      <c r="B11" s="165"/>
      <c r="C11" s="165"/>
      <c r="D11" s="22"/>
      <c r="E11" s="186"/>
      <c r="F11" s="186"/>
      <c r="G11" s="184"/>
      <c r="H11" s="184"/>
      <c r="I11" s="184"/>
      <c r="J11" s="184"/>
      <c r="K11" s="184"/>
      <c r="L11" s="184"/>
      <c r="M11" s="184"/>
      <c r="N11" s="184"/>
      <c r="O11" s="188"/>
      <c r="P11" s="189"/>
      <c r="Q11" s="188"/>
      <c r="R11" s="18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65"/>
      <c r="B12" s="165"/>
      <c r="C12" s="165"/>
      <c r="D12" s="22"/>
      <c r="E12" s="186"/>
      <c r="F12" s="186"/>
      <c r="G12" s="184"/>
      <c r="H12" s="184"/>
      <c r="I12" s="184"/>
      <c r="J12" s="184"/>
      <c r="K12" s="184"/>
      <c r="L12" s="184"/>
      <c r="M12" s="184"/>
      <c r="N12" s="184"/>
      <c r="O12" s="188"/>
      <c r="P12" s="189"/>
      <c r="Q12" s="188"/>
      <c r="R12" s="18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66"/>
      <c r="B13" s="166"/>
      <c r="C13" s="166"/>
      <c r="D13" s="22"/>
      <c r="E13" s="186"/>
      <c r="F13" s="186"/>
      <c r="G13" s="184"/>
      <c r="H13" s="184"/>
      <c r="I13" s="184"/>
      <c r="J13" s="184"/>
      <c r="K13" s="184"/>
      <c r="L13" s="184"/>
      <c r="M13" s="184"/>
      <c r="N13" s="184"/>
      <c r="O13" s="188"/>
      <c r="P13" s="189"/>
      <c r="Q13" s="188"/>
      <c r="R13" s="18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65"/>
      <c r="B14" s="165"/>
      <c r="C14" s="165"/>
      <c r="D14" s="22"/>
      <c r="E14" s="186"/>
      <c r="F14" s="186"/>
      <c r="G14" s="184"/>
      <c r="H14" s="184"/>
      <c r="I14" s="184"/>
      <c r="J14" s="184"/>
      <c r="K14" s="184"/>
      <c r="L14" s="184"/>
      <c r="M14" s="184"/>
      <c r="N14" s="184"/>
      <c r="O14" s="188"/>
      <c r="P14" s="189"/>
      <c r="Q14" s="188"/>
      <c r="R14" s="18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41"/>
      <c r="B15" s="141"/>
      <c r="C15" s="141"/>
      <c r="D15" s="22"/>
      <c r="E15" s="186"/>
      <c r="F15" s="186"/>
      <c r="G15" s="184"/>
      <c r="H15" s="184"/>
      <c r="I15" s="184"/>
      <c r="J15" s="184"/>
      <c r="K15" s="184"/>
      <c r="L15" s="184"/>
      <c r="M15" s="184"/>
      <c r="N15" s="184"/>
      <c r="O15" s="188"/>
      <c r="P15" s="189"/>
      <c r="Q15" s="188"/>
      <c r="R15" s="18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41"/>
      <c r="B16" s="141"/>
      <c r="C16" s="141"/>
      <c r="D16" s="22"/>
      <c r="E16" s="186"/>
      <c r="F16" s="186"/>
      <c r="G16" s="184"/>
      <c r="H16" s="184"/>
      <c r="I16" s="184"/>
      <c r="J16" s="184"/>
      <c r="K16" s="184"/>
      <c r="L16" s="184"/>
      <c r="M16" s="184"/>
      <c r="N16" s="184"/>
      <c r="O16" s="188"/>
      <c r="P16" s="189"/>
      <c r="Q16" s="188"/>
      <c r="R16" s="189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86"/>
      <c r="F17" s="186"/>
      <c r="G17" s="184"/>
      <c r="H17" s="184"/>
      <c r="I17" s="184"/>
      <c r="J17" s="184"/>
      <c r="K17" s="184"/>
      <c r="L17" s="184"/>
      <c r="M17" s="184"/>
      <c r="N17" s="184"/>
      <c r="O17" s="188"/>
      <c r="P17" s="189"/>
      <c r="Q17" s="188"/>
      <c r="R17" s="189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172">
        <v>3600</v>
      </c>
      <c r="B18" s="25"/>
      <c r="C18" s="172"/>
      <c r="D18" s="22" t="s">
        <v>95</v>
      </c>
      <c r="E18" s="186"/>
      <c r="F18" s="186"/>
      <c r="G18" s="184"/>
      <c r="H18" s="184"/>
      <c r="I18" s="184"/>
      <c r="J18" s="184"/>
      <c r="K18" s="184">
        <v>0.5</v>
      </c>
      <c r="L18" s="184"/>
      <c r="M18" s="184"/>
      <c r="N18" s="184"/>
      <c r="O18" s="188"/>
      <c r="P18" s="189"/>
      <c r="Q18" s="188"/>
      <c r="R18" s="189"/>
      <c r="S18" s="12">
        <f t="shared" ref="S18" si="4">E18+G18+I18+K18+M18+O18+Q18</f>
        <v>0.5</v>
      </c>
      <c r="T18" s="12">
        <f t="shared" ref="T18" si="5">SUM(S18-U18-V18)</f>
        <v>0.5</v>
      </c>
      <c r="U18" s="14"/>
      <c r="V18" s="14"/>
    </row>
    <row r="19" spans="1:22" ht="15.75" customHeight="1" x14ac:dyDescent="0.25">
      <c r="A19" s="171">
        <v>3600</v>
      </c>
      <c r="B19" s="25"/>
      <c r="C19" s="171"/>
      <c r="D19" s="22" t="s">
        <v>93</v>
      </c>
      <c r="E19" s="186"/>
      <c r="F19" s="186"/>
      <c r="G19" s="184"/>
      <c r="H19" s="184"/>
      <c r="I19" s="184">
        <v>0.5</v>
      </c>
      <c r="J19" s="184"/>
      <c r="K19" s="184"/>
      <c r="L19" s="184"/>
      <c r="M19" s="184"/>
      <c r="N19" s="184"/>
      <c r="O19" s="188"/>
      <c r="P19" s="189"/>
      <c r="Q19" s="188"/>
      <c r="R19" s="189"/>
      <c r="S19" s="12">
        <f t="shared" si="2"/>
        <v>0.5</v>
      </c>
      <c r="T19" s="12">
        <f t="shared" si="3"/>
        <v>0.5</v>
      </c>
      <c r="U19" s="14"/>
      <c r="V19" s="14"/>
    </row>
    <row r="20" spans="1:22" ht="15.75" customHeight="1" x14ac:dyDescent="0.25">
      <c r="A20" s="115">
        <v>3600</v>
      </c>
      <c r="B20" s="25"/>
      <c r="C20" s="115"/>
      <c r="D20" s="22" t="s">
        <v>92</v>
      </c>
      <c r="E20" s="186"/>
      <c r="F20" s="186"/>
      <c r="G20" s="184"/>
      <c r="H20" s="184"/>
      <c r="I20" s="184">
        <v>1</v>
      </c>
      <c r="J20" s="184"/>
      <c r="K20" s="184"/>
      <c r="L20" s="184"/>
      <c r="M20" s="184"/>
      <c r="N20" s="184"/>
      <c r="O20" s="188"/>
      <c r="P20" s="189"/>
      <c r="Q20" s="188"/>
      <c r="R20" s="189"/>
      <c r="S20" s="12">
        <f>E20+G20+I20+K20+M20+O20+Q20</f>
        <v>1</v>
      </c>
      <c r="T20" s="12">
        <f>SUM(S20-U20-V20)</f>
        <v>1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86"/>
      <c r="F21" s="186"/>
      <c r="G21" s="184"/>
      <c r="H21" s="184"/>
      <c r="I21" s="184"/>
      <c r="J21" s="184"/>
      <c r="K21" s="184"/>
      <c r="L21" s="184"/>
      <c r="M21" s="184"/>
      <c r="N21" s="184"/>
      <c r="O21" s="188"/>
      <c r="P21" s="189"/>
      <c r="Q21" s="188"/>
      <c r="R21" s="189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91">
        <v>8</v>
      </c>
      <c r="F22" s="192"/>
      <c r="G22" s="193"/>
      <c r="H22" s="194"/>
      <c r="I22" s="193"/>
      <c r="J22" s="194"/>
      <c r="K22" s="193"/>
      <c r="L22" s="194"/>
      <c r="M22" s="193"/>
      <c r="N22" s="194"/>
      <c r="O22" s="188"/>
      <c r="P22" s="189"/>
      <c r="Q22" s="188"/>
      <c r="R22" s="189"/>
      <c r="S22" s="12">
        <f t="shared" si="1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93"/>
      <c r="F23" s="194"/>
      <c r="G23" s="193"/>
      <c r="H23" s="194"/>
      <c r="I23" s="193"/>
      <c r="J23" s="194"/>
      <c r="K23" s="193"/>
      <c r="L23" s="194"/>
      <c r="M23" s="193"/>
      <c r="N23" s="194"/>
      <c r="O23" s="188"/>
      <c r="P23" s="189"/>
      <c r="Q23" s="188"/>
      <c r="R23" s="189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95">
        <f>SUM(E4:E23)</f>
        <v>8</v>
      </c>
      <c r="F24" s="196"/>
      <c r="G24" s="195">
        <f>SUM(G4:G23)</f>
        <v>8</v>
      </c>
      <c r="H24" s="196"/>
      <c r="I24" s="195">
        <f>SUM(I4:I23)</f>
        <v>8</v>
      </c>
      <c r="J24" s="196"/>
      <c r="K24" s="195">
        <f>SUM(K4:K23)</f>
        <v>8</v>
      </c>
      <c r="L24" s="196"/>
      <c r="M24" s="195">
        <f>SUM(M4:M23)</f>
        <v>8</v>
      </c>
      <c r="N24" s="196"/>
      <c r="O24" s="195">
        <f>SUM(O4:O23)</f>
        <v>0</v>
      </c>
      <c r="P24" s="196"/>
      <c r="Q24" s="195">
        <f>SUM(Q4:Q23)</f>
        <v>0</v>
      </c>
      <c r="R24" s="196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2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8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91" zoomScaleNormal="91" zoomScaleSheetLayoutView="77" zoomScalePageLayoutView="75" workbookViewId="0">
      <selection activeCell="K12" sqref="K12:L1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81</v>
      </c>
      <c r="B2" s="167"/>
      <c r="C2" s="167"/>
      <c r="D2" s="111"/>
      <c r="E2" s="187" t="s">
        <v>13</v>
      </c>
      <c r="F2" s="187"/>
      <c r="G2" s="187" t="s">
        <v>14</v>
      </c>
      <c r="H2" s="187"/>
      <c r="I2" s="187" t="s">
        <v>15</v>
      </c>
      <c r="J2" s="187"/>
      <c r="K2" s="187" t="s">
        <v>16</v>
      </c>
      <c r="L2" s="187"/>
      <c r="M2" s="187" t="s">
        <v>17</v>
      </c>
      <c r="N2" s="187"/>
      <c r="O2" s="187" t="s">
        <v>18</v>
      </c>
      <c r="P2" s="187"/>
      <c r="Q2" s="187" t="s">
        <v>19</v>
      </c>
      <c r="R2" s="18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8">
        <v>6801</v>
      </c>
      <c r="B4" s="168"/>
      <c r="C4" s="168">
        <v>1</v>
      </c>
      <c r="D4" s="22" t="s">
        <v>69</v>
      </c>
      <c r="E4" s="193">
        <v>3</v>
      </c>
      <c r="F4" s="176"/>
      <c r="G4" s="193">
        <v>2</v>
      </c>
      <c r="H4" s="176"/>
      <c r="I4" s="193"/>
      <c r="J4" s="176"/>
      <c r="K4" s="193"/>
      <c r="L4" s="176"/>
      <c r="M4" s="193"/>
      <c r="N4" s="176"/>
      <c r="O4" s="180"/>
      <c r="P4" s="181"/>
      <c r="Q4" s="180"/>
      <c r="R4" s="181"/>
      <c r="S4" s="58">
        <f t="shared" ref="S4:S11" si="0">E4+G4+I4+K4+M4+O4+Q4</f>
        <v>5</v>
      </c>
      <c r="T4" s="58">
        <f t="shared" ref="T4:T11" si="1">SUM(S4-U4-V4)</f>
        <v>5</v>
      </c>
      <c r="U4" s="60"/>
      <c r="V4" s="60"/>
    </row>
    <row r="5" spans="1:22" x14ac:dyDescent="0.25">
      <c r="A5" s="168">
        <v>6801</v>
      </c>
      <c r="B5" s="168"/>
      <c r="C5" s="168">
        <v>2</v>
      </c>
      <c r="D5" s="22" t="s">
        <v>69</v>
      </c>
      <c r="E5" s="175">
        <v>3</v>
      </c>
      <c r="F5" s="176"/>
      <c r="G5" s="175">
        <v>0.5</v>
      </c>
      <c r="H5" s="176"/>
      <c r="I5" s="175"/>
      <c r="J5" s="176"/>
      <c r="K5" s="175"/>
      <c r="L5" s="176"/>
      <c r="M5" s="175"/>
      <c r="N5" s="176"/>
      <c r="O5" s="180"/>
      <c r="P5" s="181"/>
      <c r="Q5" s="180"/>
      <c r="R5" s="181"/>
      <c r="S5" s="58">
        <f t="shared" si="0"/>
        <v>3.5</v>
      </c>
      <c r="T5" s="58">
        <f t="shared" si="1"/>
        <v>3.5</v>
      </c>
      <c r="U5" s="60"/>
      <c r="V5" s="60"/>
    </row>
    <row r="6" spans="1:22" x14ac:dyDescent="0.25">
      <c r="A6" s="168">
        <v>6801</v>
      </c>
      <c r="B6" s="168"/>
      <c r="C6" s="168">
        <v>3</v>
      </c>
      <c r="D6" s="22" t="s">
        <v>69</v>
      </c>
      <c r="E6" s="175">
        <v>1</v>
      </c>
      <c r="F6" s="176"/>
      <c r="G6" s="175"/>
      <c r="H6" s="176"/>
      <c r="I6" s="175"/>
      <c r="J6" s="176"/>
      <c r="K6" s="175"/>
      <c r="L6" s="176"/>
      <c r="M6" s="175"/>
      <c r="N6" s="176"/>
      <c r="O6" s="180"/>
      <c r="P6" s="181"/>
      <c r="Q6" s="180"/>
      <c r="R6" s="181"/>
      <c r="S6" s="58">
        <f t="shared" si="0"/>
        <v>1</v>
      </c>
      <c r="T6" s="58">
        <f t="shared" si="1"/>
        <v>1</v>
      </c>
      <c r="U6" s="60"/>
      <c r="V6" s="60"/>
    </row>
    <row r="7" spans="1:22" x14ac:dyDescent="0.25">
      <c r="A7" s="168">
        <v>6801</v>
      </c>
      <c r="B7" s="168"/>
      <c r="C7" s="168">
        <v>4</v>
      </c>
      <c r="D7" s="22" t="s">
        <v>69</v>
      </c>
      <c r="E7" s="175">
        <v>1</v>
      </c>
      <c r="F7" s="176"/>
      <c r="G7" s="175"/>
      <c r="H7" s="176"/>
      <c r="I7" s="175">
        <v>1</v>
      </c>
      <c r="J7" s="176"/>
      <c r="K7" s="175"/>
      <c r="L7" s="176"/>
      <c r="M7" s="175"/>
      <c r="N7" s="176"/>
      <c r="O7" s="180"/>
      <c r="P7" s="181"/>
      <c r="Q7" s="180"/>
      <c r="R7" s="181"/>
      <c r="S7" s="58">
        <f t="shared" si="0"/>
        <v>2</v>
      </c>
      <c r="T7" s="58">
        <f t="shared" si="1"/>
        <v>2</v>
      </c>
      <c r="U7" s="60"/>
      <c r="V7" s="60"/>
    </row>
    <row r="8" spans="1:22" x14ac:dyDescent="0.25">
      <c r="A8" s="165">
        <v>6781</v>
      </c>
      <c r="B8" s="165"/>
      <c r="C8" s="165">
        <v>92</v>
      </c>
      <c r="D8" s="22" t="s">
        <v>88</v>
      </c>
      <c r="E8" s="175"/>
      <c r="F8" s="176"/>
      <c r="G8" s="175">
        <v>5.5</v>
      </c>
      <c r="H8" s="176"/>
      <c r="I8" s="175">
        <v>6.5</v>
      </c>
      <c r="J8" s="176"/>
      <c r="K8" s="175">
        <v>7.5</v>
      </c>
      <c r="L8" s="176"/>
      <c r="M8" s="175">
        <v>7.5</v>
      </c>
      <c r="N8" s="176"/>
      <c r="O8" s="180"/>
      <c r="P8" s="181"/>
      <c r="Q8" s="180"/>
      <c r="R8" s="181"/>
      <c r="S8" s="58">
        <f t="shared" si="0"/>
        <v>27</v>
      </c>
      <c r="T8" s="58">
        <f t="shared" si="1"/>
        <v>27</v>
      </c>
      <c r="U8" s="60"/>
      <c r="V8" s="60"/>
    </row>
    <row r="9" spans="1:22" x14ac:dyDescent="0.25">
      <c r="A9" s="166"/>
      <c r="B9" s="166"/>
      <c r="C9" s="166"/>
      <c r="D9" s="22"/>
      <c r="E9" s="175"/>
      <c r="F9" s="176"/>
      <c r="G9" s="175"/>
      <c r="H9" s="176"/>
      <c r="I9" s="175"/>
      <c r="J9" s="176"/>
      <c r="K9" s="175"/>
      <c r="L9" s="176"/>
      <c r="M9" s="175"/>
      <c r="N9" s="176"/>
      <c r="O9" s="180"/>
      <c r="P9" s="181"/>
      <c r="Q9" s="180"/>
      <c r="R9" s="181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66"/>
      <c r="B10" s="166"/>
      <c r="C10" s="166"/>
      <c r="D10" s="22"/>
      <c r="E10" s="175"/>
      <c r="F10" s="176"/>
      <c r="G10" s="175"/>
      <c r="H10" s="176"/>
      <c r="I10" s="175"/>
      <c r="J10" s="176"/>
      <c r="K10" s="175"/>
      <c r="L10" s="176"/>
      <c r="M10" s="175"/>
      <c r="N10" s="176"/>
      <c r="O10" s="180"/>
      <c r="P10" s="181"/>
      <c r="Q10" s="180"/>
      <c r="R10" s="181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66"/>
      <c r="B11" s="166"/>
      <c r="C11" s="166"/>
      <c r="D11" s="22"/>
      <c r="E11" s="175"/>
      <c r="F11" s="176"/>
      <c r="G11" s="175"/>
      <c r="H11" s="176"/>
      <c r="I11" s="175"/>
      <c r="J11" s="176"/>
      <c r="K11" s="175"/>
      <c r="L11" s="176"/>
      <c r="M11" s="175"/>
      <c r="N11" s="176"/>
      <c r="O11" s="180"/>
      <c r="P11" s="181"/>
      <c r="Q11" s="180"/>
      <c r="R11" s="181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66"/>
      <c r="B12" s="166"/>
      <c r="C12" s="166"/>
      <c r="D12" s="22"/>
      <c r="E12" s="175"/>
      <c r="F12" s="176"/>
      <c r="G12" s="175"/>
      <c r="H12" s="176"/>
      <c r="I12" s="175"/>
      <c r="J12" s="176"/>
      <c r="K12" s="175"/>
      <c r="L12" s="176"/>
      <c r="M12" s="175"/>
      <c r="N12" s="176"/>
      <c r="O12" s="180"/>
      <c r="P12" s="181"/>
      <c r="Q12" s="180"/>
      <c r="R12" s="181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166"/>
      <c r="B13" s="166"/>
      <c r="C13" s="166"/>
      <c r="D13" s="22"/>
      <c r="E13" s="175"/>
      <c r="F13" s="176"/>
      <c r="G13" s="175"/>
      <c r="H13" s="176"/>
      <c r="I13" s="175"/>
      <c r="J13" s="176"/>
      <c r="K13" s="175"/>
      <c r="L13" s="176"/>
      <c r="M13" s="175"/>
      <c r="N13" s="176"/>
      <c r="O13" s="180"/>
      <c r="P13" s="181"/>
      <c r="Q13" s="180"/>
      <c r="R13" s="181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139"/>
      <c r="B14" s="139"/>
      <c r="C14" s="139"/>
      <c r="D14" s="22"/>
      <c r="E14" s="175"/>
      <c r="F14" s="176"/>
      <c r="G14" s="175"/>
      <c r="H14" s="176"/>
      <c r="I14" s="175"/>
      <c r="J14" s="176"/>
      <c r="K14" s="175"/>
      <c r="L14" s="176"/>
      <c r="M14" s="175"/>
      <c r="N14" s="176"/>
      <c r="O14" s="180"/>
      <c r="P14" s="181"/>
      <c r="Q14" s="180"/>
      <c r="R14" s="181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75"/>
      <c r="F15" s="176"/>
      <c r="G15" s="175"/>
      <c r="H15" s="176"/>
      <c r="I15" s="175"/>
      <c r="J15" s="176"/>
      <c r="K15" s="175"/>
      <c r="L15" s="176"/>
      <c r="M15" s="175"/>
      <c r="N15" s="176"/>
      <c r="O15" s="180"/>
      <c r="P15" s="181"/>
      <c r="Q15" s="180"/>
      <c r="R15" s="181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75"/>
      <c r="F16" s="176"/>
      <c r="G16" s="175"/>
      <c r="H16" s="176"/>
      <c r="I16" s="175"/>
      <c r="J16" s="176"/>
      <c r="K16" s="175"/>
      <c r="L16" s="176"/>
      <c r="M16" s="175"/>
      <c r="N16" s="176"/>
      <c r="O16" s="180"/>
      <c r="P16" s="181"/>
      <c r="Q16" s="180"/>
      <c r="R16" s="181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5"/>
      <c r="B17" s="25"/>
      <c r="C17" s="115"/>
      <c r="D17" s="22"/>
      <c r="E17" s="175"/>
      <c r="F17" s="176"/>
      <c r="G17" s="175"/>
      <c r="H17" s="176"/>
      <c r="I17" s="175"/>
      <c r="J17" s="176"/>
      <c r="K17" s="175"/>
      <c r="L17" s="176"/>
      <c r="M17" s="175"/>
      <c r="N17" s="176"/>
      <c r="O17" s="180"/>
      <c r="P17" s="181"/>
      <c r="Q17" s="180"/>
      <c r="R17" s="181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15"/>
      <c r="B18" s="115"/>
      <c r="C18" s="115"/>
      <c r="D18" s="22"/>
      <c r="E18" s="175"/>
      <c r="F18" s="176"/>
      <c r="G18" s="175"/>
      <c r="H18" s="176"/>
      <c r="I18" s="175"/>
      <c r="J18" s="176"/>
      <c r="K18" s="175"/>
      <c r="L18" s="176"/>
      <c r="M18" s="175"/>
      <c r="N18" s="176"/>
      <c r="O18" s="180"/>
      <c r="P18" s="181"/>
      <c r="Q18" s="180"/>
      <c r="R18" s="181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125"/>
      <c r="B19" s="25"/>
      <c r="C19" s="125"/>
      <c r="D19" s="22"/>
      <c r="E19" s="175"/>
      <c r="F19" s="176"/>
      <c r="G19" s="175"/>
      <c r="H19" s="176"/>
      <c r="I19" s="175"/>
      <c r="J19" s="176"/>
      <c r="K19" s="175"/>
      <c r="L19" s="176"/>
      <c r="M19" s="175"/>
      <c r="N19" s="176"/>
      <c r="O19" s="180"/>
      <c r="P19" s="181"/>
      <c r="Q19" s="180"/>
      <c r="R19" s="181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25">
      <c r="A20" s="145">
        <v>3600</v>
      </c>
      <c r="B20" s="25"/>
      <c r="C20" s="145"/>
      <c r="D20" s="22" t="s">
        <v>76</v>
      </c>
      <c r="E20" s="175"/>
      <c r="F20" s="176"/>
      <c r="G20" s="175"/>
      <c r="H20" s="176"/>
      <c r="I20" s="175"/>
      <c r="J20" s="176"/>
      <c r="K20" s="175"/>
      <c r="L20" s="176"/>
      <c r="M20" s="175">
        <v>0.5</v>
      </c>
      <c r="N20" s="176"/>
      <c r="O20" s="180"/>
      <c r="P20" s="181"/>
      <c r="Q20" s="180"/>
      <c r="R20" s="181"/>
      <c r="S20" s="58">
        <f t="shared" si="10"/>
        <v>0.5</v>
      </c>
      <c r="T20" s="58">
        <f t="shared" si="11"/>
        <v>0.5</v>
      </c>
      <c r="U20" s="60"/>
      <c r="V20" s="60"/>
    </row>
    <row r="21" spans="1:22" x14ac:dyDescent="0.25">
      <c r="A21" s="172">
        <v>3600</v>
      </c>
      <c r="B21" s="25"/>
      <c r="C21" s="172"/>
      <c r="D21" s="22" t="s">
        <v>95</v>
      </c>
      <c r="E21" s="175"/>
      <c r="F21" s="176"/>
      <c r="G21" s="175"/>
      <c r="H21" s="176"/>
      <c r="I21" s="175"/>
      <c r="J21" s="176"/>
      <c r="K21" s="175">
        <v>0.5</v>
      </c>
      <c r="L21" s="176"/>
      <c r="M21" s="175"/>
      <c r="N21" s="176"/>
      <c r="O21" s="180"/>
      <c r="P21" s="181"/>
      <c r="Q21" s="180"/>
      <c r="R21" s="181"/>
      <c r="S21" s="58">
        <f t="shared" si="10"/>
        <v>0.5</v>
      </c>
      <c r="T21" s="58">
        <f t="shared" si="11"/>
        <v>0.5</v>
      </c>
      <c r="U21" s="60"/>
      <c r="V21" s="60"/>
    </row>
    <row r="22" spans="1:22" x14ac:dyDescent="0.25">
      <c r="A22" s="171">
        <v>3600</v>
      </c>
      <c r="B22" s="25"/>
      <c r="C22" s="171"/>
      <c r="D22" s="22" t="s">
        <v>93</v>
      </c>
      <c r="E22" s="175"/>
      <c r="F22" s="176"/>
      <c r="G22" s="175"/>
      <c r="H22" s="176"/>
      <c r="I22" s="175">
        <v>0.5</v>
      </c>
      <c r="J22" s="176"/>
      <c r="K22" s="175"/>
      <c r="L22" s="176"/>
      <c r="M22" s="175"/>
      <c r="N22" s="176"/>
      <c r="O22" s="180"/>
      <c r="P22" s="181"/>
      <c r="Q22" s="180"/>
      <c r="R22" s="181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6"/>
      <c r="B23" s="25"/>
      <c r="C23" s="6"/>
      <c r="D23" s="113"/>
      <c r="E23" s="175"/>
      <c r="F23" s="176"/>
      <c r="G23" s="175"/>
      <c r="H23" s="176"/>
      <c r="I23" s="175"/>
      <c r="J23" s="176"/>
      <c r="K23" s="175"/>
      <c r="L23" s="176"/>
      <c r="M23" s="175"/>
      <c r="N23" s="176"/>
      <c r="O23" s="180"/>
      <c r="P23" s="181"/>
      <c r="Q23" s="180"/>
      <c r="R23" s="181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75"/>
      <c r="F24" s="176"/>
      <c r="G24" s="175"/>
      <c r="H24" s="176"/>
      <c r="I24" s="175"/>
      <c r="J24" s="176"/>
      <c r="K24" s="175"/>
      <c r="L24" s="176"/>
      <c r="M24" s="175"/>
      <c r="N24" s="176"/>
      <c r="O24" s="180"/>
      <c r="P24" s="181"/>
      <c r="Q24" s="180"/>
      <c r="R24" s="181"/>
      <c r="S24" s="58">
        <f t="shared" si="2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80"/>
      <c r="F25" s="181"/>
      <c r="G25" s="180"/>
      <c r="H25" s="181"/>
      <c r="I25" s="180"/>
      <c r="J25" s="181"/>
      <c r="K25" s="180"/>
      <c r="L25" s="181"/>
      <c r="M25" s="180"/>
      <c r="N25" s="181"/>
      <c r="O25" s="180"/>
      <c r="P25" s="181"/>
      <c r="Q25" s="180"/>
      <c r="R25" s="181"/>
      <c r="S25" s="58">
        <f t="shared" si="2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82">
        <f>SUM(E4:E25)</f>
        <v>8</v>
      </c>
      <c r="F26" s="183"/>
      <c r="G26" s="182">
        <f>SUM(G4:G25)</f>
        <v>8</v>
      </c>
      <c r="H26" s="183"/>
      <c r="I26" s="182">
        <f>SUM(I4:I25)</f>
        <v>8</v>
      </c>
      <c r="J26" s="183"/>
      <c r="K26" s="182">
        <f>SUM(K4:K25)</f>
        <v>8</v>
      </c>
      <c r="L26" s="183"/>
      <c r="M26" s="182">
        <f>SUM(M4:M25)</f>
        <v>8</v>
      </c>
      <c r="N26" s="183"/>
      <c r="O26" s="182">
        <f>SUM(O4:O25)</f>
        <v>0</v>
      </c>
      <c r="P26" s="183"/>
      <c r="Q26" s="182">
        <f>SUM(Q4:Q25)</f>
        <v>0</v>
      </c>
      <c r="R26" s="183"/>
      <c r="S26" s="58">
        <f t="shared" si="2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2">
        <v>8</v>
      </c>
      <c r="G27" s="58"/>
      <c r="H27" s="112">
        <v>8</v>
      </c>
      <c r="I27" s="58"/>
      <c r="J27" s="112">
        <v>8</v>
      </c>
      <c r="K27" s="58"/>
      <c r="L27" s="112">
        <v>8</v>
      </c>
      <c r="M27" s="58"/>
      <c r="N27" s="112">
        <v>8</v>
      </c>
      <c r="O27" s="58"/>
      <c r="P27" s="112"/>
      <c r="Q27" s="58"/>
      <c r="R27" s="112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O15" sqref="O15:P15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81</v>
      </c>
      <c r="B2" s="167"/>
      <c r="C2" s="167"/>
      <c r="D2" s="111"/>
      <c r="E2" s="187" t="s">
        <v>13</v>
      </c>
      <c r="F2" s="187"/>
      <c r="G2" s="187" t="s">
        <v>14</v>
      </c>
      <c r="H2" s="187"/>
      <c r="I2" s="187" t="s">
        <v>15</v>
      </c>
      <c r="J2" s="187"/>
      <c r="K2" s="187" t="s">
        <v>16</v>
      </c>
      <c r="L2" s="187"/>
      <c r="M2" s="187" t="s">
        <v>17</v>
      </c>
      <c r="N2" s="187"/>
      <c r="O2" s="187" t="s">
        <v>18</v>
      </c>
      <c r="P2" s="187"/>
      <c r="Q2" s="187" t="s">
        <v>19</v>
      </c>
      <c r="R2" s="18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13</v>
      </c>
      <c r="M3" s="119">
        <v>8</v>
      </c>
      <c r="N3" s="119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8">
        <v>6821</v>
      </c>
      <c r="B4" s="168"/>
      <c r="C4" s="168">
        <v>53</v>
      </c>
      <c r="D4" s="22" t="s">
        <v>75</v>
      </c>
      <c r="E4" s="177">
        <v>8</v>
      </c>
      <c r="F4" s="177"/>
      <c r="G4" s="177">
        <v>8</v>
      </c>
      <c r="H4" s="177"/>
      <c r="I4" s="177">
        <v>7.5</v>
      </c>
      <c r="J4" s="177"/>
      <c r="K4" s="177">
        <v>7.5</v>
      </c>
      <c r="L4" s="177"/>
      <c r="M4" s="177">
        <v>5</v>
      </c>
      <c r="N4" s="177"/>
      <c r="O4" s="180"/>
      <c r="P4" s="181"/>
      <c r="Q4" s="180"/>
      <c r="R4" s="181"/>
      <c r="S4" s="58">
        <f>E4+G4+I4+K4+M4+O4+Q4</f>
        <v>36</v>
      </c>
      <c r="T4" s="58">
        <f t="shared" ref="T4:T12" si="0">SUM(S4-U4-V4)</f>
        <v>36</v>
      </c>
      <c r="U4" s="60"/>
      <c r="V4" s="60"/>
    </row>
    <row r="5" spans="1:22" x14ac:dyDescent="0.25">
      <c r="A5" s="161"/>
      <c r="B5" s="161"/>
      <c r="C5" s="161"/>
      <c r="D5" s="22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80"/>
      <c r="P5" s="181"/>
      <c r="Q5" s="180"/>
      <c r="R5" s="181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161"/>
      <c r="B6" s="161"/>
      <c r="C6" s="161"/>
      <c r="D6" s="22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80"/>
      <c r="P6" s="181"/>
      <c r="Q6" s="180"/>
      <c r="R6" s="181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62"/>
      <c r="B7" s="162"/>
      <c r="C7" s="162"/>
      <c r="D7" s="22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80"/>
      <c r="P7" s="181"/>
      <c r="Q7" s="180"/>
      <c r="R7" s="181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65"/>
      <c r="B8" s="150"/>
      <c r="C8" s="150"/>
      <c r="D8" s="22"/>
      <c r="E8" s="175"/>
      <c r="F8" s="176"/>
      <c r="G8" s="175"/>
      <c r="H8" s="176"/>
      <c r="I8" s="175"/>
      <c r="J8" s="176"/>
      <c r="K8" s="175"/>
      <c r="L8" s="176"/>
      <c r="M8" s="175"/>
      <c r="N8" s="176"/>
      <c r="O8" s="180"/>
      <c r="P8" s="181"/>
      <c r="Q8" s="180"/>
      <c r="R8" s="181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50"/>
      <c r="B9" s="150"/>
      <c r="C9" s="150"/>
      <c r="D9" s="22"/>
      <c r="E9" s="175"/>
      <c r="F9" s="176"/>
      <c r="G9" s="175"/>
      <c r="H9" s="176"/>
      <c r="I9" s="175"/>
      <c r="J9" s="176"/>
      <c r="K9" s="175"/>
      <c r="L9" s="176"/>
      <c r="M9" s="175"/>
      <c r="N9" s="176"/>
      <c r="O9" s="180"/>
      <c r="P9" s="181"/>
      <c r="Q9" s="180"/>
      <c r="R9" s="181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50"/>
      <c r="B10" s="150"/>
      <c r="C10" s="150"/>
      <c r="D10" s="22"/>
      <c r="E10" s="175"/>
      <c r="F10" s="176"/>
      <c r="G10" s="175"/>
      <c r="H10" s="176"/>
      <c r="I10" s="175"/>
      <c r="J10" s="176"/>
      <c r="K10" s="175"/>
      <c r="L10" s="176"/>
      <c r="M10" s="175"/>
      <c r="N10" s="176"/>
      <c r="O10" s="180"/>
      <c r="P10" s="181"/>
      <c r="Q10" s="180"/>
      <c r="R10" s="181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50"/>
      <c r="B11" s="150"/>
      <c r="C11" s="150"/>
      <c r="D11" s="22"/>
      <c r="E11" s="175"/>
      <c r="F11" s="176"/>
      <c r="G11" s="175"/>
      <c r="H11" s="176"/>
      <c r="I11" s="175"/>
      <c r="J11" s="176"/>
      <c r="K11" s="175"/>
      <c r="L11" s="176"/>
      <c r="M11" s="175"/>
      <c r="N11" s="176"/>
      <c r="O11" s="180"/>
      <c r="P11" s="181"/>
      <c r="Q11" s="180"/>
      <c r="R11" s="181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45"/>
      <c r="B12" s="145"/>
      <c r="C12" s="145"/>
      <c r="D12" s="22"/>
      <c r="E12" s="175"/>
      <c r="F12" s="176"/>
      <c r="G12" s="175"/>
      <c r="H12" s="176"/>
      <c r="I12" s="175"/>
      <c r="J12" s="176"/>
      <c r="K12" s="175"/>
      <c r="L12" s="176"/>
      <c r="M12" s="175"/>
      <c r="N12" s="176"/>
      <c r="O12" s="180"/>
      <c r="P12" s="181"/>
      <c r="Q12" s="180"/>
      <c r="R12" s="181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75"/>
      <c r="F13" s="176"/>
      <c r="G13" s="175"/>
      <c r="H13" s="176"/>
      <c r="I13" s="175"/>
      <c r="J13" s="176"/>
      <c r="K13" s="175"/>
      <c r="L13" s="176"/>
      <c r="M13" s="175"/>
      <c r="N13" s="176"/>
      <c r="O13" s="180"/>
      <c r="P13" s="181"/>
      <c r="Q13" s="180"/>
      <c r="R13" s="181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75"/>
      <c r="F14" s="176"/>
      <c r="G14" s="175"/>
      <c r="H14" s="176"/>
      <c r="I14" s="175"/>
      <c r="J14" s="176"/>
      <c r="K14" s="175"/>
      <c r="L14" s="176"/>
      <c r="M14" s="175"/>
      <c r="N14" s="176"/>
      <c r="O14" s="180"/>
      <c r="P14" s="181"/>
      <c r="Q14" s="180"/>
      <c r="R14" s="181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75"/>
      <c r="F15" s="176"/>
      <c r="G15" s="175"/>
      <c r="H15" s="176"/>
      <c r="I15" s="175"/>
      <c r="J15" s="176"/>
      <c r="K15" s="175"/>
      <c r="L15" s="176"/>
      <c r="M15" s="175"/>
      <c r="N15" s="176"/>
      <c r="O15" s="180"/>
      <c r="P15" s="181"/>
      <c r="Q15" s="180"/>
      <c r="R15" s="181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1"/>
      <c r="B16" s="61"/>
      <c r="C16" s="111"/>
      <c r="D16" s="22"/>
      <c r="E16" s="175"/>
      <c r="F16" s="176"/>
      <c r="G16" s="175"/>
      <c r="H16" s="176"/>
      <c r="I16" s="175"/>
      <c r="J16" s="176"/>
      <c r="K16" s="175"/>
      <c r="L16" s="176"/>
      <c r="M16" s="175"/>
      <c r="N16" s="176"/>
      <c r="O16" s="180"/>
      <c r="P16" s="181"/>
      <c r="Q16" s="180"/>
      <c r="R16" s="181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72">
        <v>3600</v>
      </c>
      <c r="B17" s="25"/>
      <c r="C17" s="172"/>
      <c r="D17" s="22" t="s">
        <v>95</v>
      </c>
      <c r="E17" s="175"/>
      <c r="F17" s="176"/>
      <c r="G17" s="175"/>
      <c r="H17" s="176"/>
      <c r="I17" s="175"/>
      <c r="J17" s="176"/>
      <c r="K17" s="175">
        <v>0.5</v>
      </c>
      <c r="L17" s="176"/>
      <c r="M17" s="175"/>
      <c r="N17" s="176"/>
      <c r="O17" s="180"/>
      <c r="P17" s="181"/>
      <c r="Q17" s="180"/>
      <c r="R17" s="181"/>
      <c r="S17" s="58">
        <f t="shared" si="2"/>
        <v>0.5</v>
      </c>
      <c r="T17" s="58">
        <f t="shared" si="3"/>
        <v>0.5</v>
      </c>
      <c r="U17" s="60"/>
      <c r="V17" s="60"/>
    </row>
    <row r="18" spans="1:22" x14ac:dyDescent="0.25">
      <c r="A18" s="171">
        <v>3600</v>
      </c>
      <c r="B18" s="25"/>
      <c r="C18" s="171"/>
      <c r="D18" s="22" t="s">
        <v>93</v>
      </c>
      <c r="E18" s="175"/>
      <c r="F18" s="176"/>
      <c r="G18" s="175"/>
      <c r="H18" s="176"/>
      <c r="I18" s="175">
        <v>0.5</v>
      </c>
      <c r="J18" s="176"/>
      <c r="K18" s="175"/>
      <c r="L18" s="176"/>
      <c r="M18" s="175"/>
      <c r="N18" s="176"/>
      <c r="O18" s="180"/>
      <c r="P18" s="181"/>
      <c r="Q18" s="180"/>
      <c r="R18" s="181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75"/>
      <c r="F19" s="176"/>
      <c r="G19" s="175"/>
      <c r="H19" s="176"/>
      <c r="I19" s="175"/>
      <c r="J19" s="176"/>
      <c r="K19" s="175"/>
      <c r="L19" s="176"/>
      <c r="M19" s="175"/>
      <c r="N19" s="176"/>
      <c r="O19" s="180"/>
      <c r="P19" s="181"/>
      <c r="Q19" s="180"/>
      <c r="R19" s="181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75"/>
      <c r="F20" s="176"/>
      <c r="G20" s="175"/>
      <c r="H20" s="176"/>
      <c r="I20" s="175"/>
      <c r="J20" s="176"/>
      <c r="K20" s="175"/>
      <c r="L20" s="176"/>
      <c r="M20" s="175"/>
      <c r="N20" s="176"/>
      <c r="O20" s="180"/>
      <c r="P20" s="181"/>
      <c r="Q20" s="180"/>
      <c r="R20" s="181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80"/>
      <c r="F21" s="181"/>
      <c r="G21" s="180"/>
      <c r="H21" s="181"/>
      <c r="I21" s="180"/>
      <c r="J21" s="181"/>
      <c r="K21" s="180"/>
      <c r="L21" s="181"/>
      <c r="M21" s="180"/>
      <c r="N21" s="181"/>
      <c r="O21" s="180"/>
      <c r="P21" s="181"/>
      <c r="Q21" s="180"/>
      <c r="R21" s="181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82">
        <f>SUM(E4:E21)</f>
        <v>8</v>
      </c>
      <c r="F22" s="183"/>
      <c r="G22" s="182">
        <f>SUM(G4:G21)</f>
        <v>8</v>
      </c>
      <c r="H22" s="183"/>
      <c r="I22" s="182">
        <f>SUM(I4:I21)</f>
        <v>8</v>
      </c>
      <c r="J22" s="183"/>
      <c r="K22" s="182">
        <f>SUM(K4:K21)</f>
        <v>8</v>
      </c>
      <c r="L22" s="183"/>
      <c r="M22" s="182">
        <f>SUM(M4:M21)</f>
        <v>5</v>
      </c>
      <c r="N22" s="183"/>
      <c r="O22" s="182">
        <f>SUM(O4:O21)</f>
        <v>0</v>
      </c>
      <c r="P22" s="183"/>
      <c r="Q22" s="182">
        <f>SUM(Q4:Q21)</f>
        <v>0</v>
      </c>
      <c r="R22" s="183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2">
        <v>8</v>
      </c>
      <c r="G23" s="58"/>
      <c r="H23" s="112">
        <v>8</v>
      </c>
      <c r="I23" s="58"/>
      <c r="J23" s="112">
        <v>8</v>
      </c>
      <c r="K23" s="58"/>
      <c r="L23" s="112">
        <v>8</v>
      </c>
      <c r="M23" s="58"/>
      <c r="N23" s="112">
        <v>8</v>
      </c>
      <c r="O23" s="58"/>
      <c r="P23" s="112"/>
      <c r="Q23" s="58"/>
      <c r="R23" s="112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61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zoomScale="93" zoomScaleNormal="93" workbookViewId="0">
      <selection activeCell="K16" sqref="K16:L1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67</v>
      </c>
      <c r="B1" s="2"/>
      <c r="C1" s="2"/>
    </row>
    <row r="2" spans="1:22" s="9" customFormat="1" x14ac:dyDescent="0.25">
      <c r="A2" s="5" t="s">
        <v>81</v>
      </c>
      <c r="B2" s="167"/>
      <c r="C2" s="167"/>
      <c r="D2" s="111"/>
      <c r="E2" s="190" t="s">
        <v>13</v>
      </c>
      <c r="F2" s="190"/>
      <c r="G2" s="190" t="s">
        <v>14</v>
      </c>
      <c r="H2" s="190"/>
      <c r="I2" s="190" t="s">
        <v>15</v>
      </c>
      <c r="J2" s="190"/>
      <c r="K2" s="190" t="s">
        <v>16</v>
      </c>
      <c r="L2" s="190"/>
      <c r="M2" s="190" t="s">
        <v>17</v>
      </c>
      <c r="N2" s="190"/>
      <c r="O2" s="190" t="s">
        <v>18</v>
      </c>
      <c r="P2" s="190"/>
      <c r="Q2" s="190" t="s">
        <v>19</v>
      </c>
      <c r="R2" s="19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31"/>
      <c r="F3" s="131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70">
        <v>6801</v>
      </c>
      <c r="B4" s="170"/>
      <c r="C4" s="170">
        <v>3</v>
      </c>
      <c r="D4" s="22" t="s">
        <v>69</v>
      </c>
      <c r="E4" s="186"/>
      <c r="F4" s="186"/>
      <c r="G4" s="197">
        <v>6</v>
      </c>
      <c r="H4" s="197"/>
      <c r="I4" s="197">
        <v>2</v>
      </c>
      <c r="J4" s="197"/>
      <c r="K4" s="197">
        <v>5</v>
      </c>
      <c r="L4" s="197"/>
      <c r="M4" s="197"/>
      <c r="N4" s="197"/>
      <c r="O4" s="188"/>
      <c r="P4" s="189"/>
      <c r="Q4" s="188"/>
      <c r="R4" s="189"/>
      <c r="S4" s="12">
        <f>E4+G4+I4+K4+M4+O4+Q4</f>
        <v>13</v>
      </c>
      <c r="T4" s="12">
        <f t="shared" ref="T4:T24" si="0">SUM(S4-U4-V4)</f>
        <v>13</v>
      </c>
      <c r="U4" s="14"/>
      <c r="V4" s="14"/>
    </row>
    <row r="5" spans="1:22" x14ac:dyDescent="0.25">
      <c r="A5" s="171">
        <v>6801</v>
      </c>
      <c r="B5" s="171"/>
      <c r="C5" s="171">
        <v>5</v>
      </c>
      <c r="D5" s="22" t="s">
        <v>69</v>
      </c>
      <c r="E5" s="186"/>
      <c r="F5" s="186"/>
      <c r="G5" s="197"/>
      <c r="H5" s="197"/>
      <c r="I5" s="197">
        <v>4</v>
      </c>
      <c r="J5" s="197"/>
      <c r="K5" s="197">
        <v>2</v>
      </c>
      <c r="L5" s="197"/>
      <c r="M5" s="197">
        <v>2</v>
      </c>
      <c r="N5" s="197"/>
      <c r="O5" s="188"/>
      <c r="P5" s="189"/>
      <c r="Q5" s="188"/>
      <c r="R5" s="189"/>
      <c r="S5" s="12">
        <f t="shared" ref="S5:S27" si="1">E5+G5+I5+K5+M5+O5+Q5</f>
        <v>8</v>
      </c>
      <c r="T5" s="12">
        <f t="shared" si="0"/>
        <v>8</v>
      </c>
      <c r="U5" s="14"/>
      <c r="V5" s="14"/>
    </row>
    <row r="6" spans="1:22" x14ac:dyDescent="0.25">
      <c r="A6" s="162">
        <v>6821</v>
      </c>
      <c r="B6" s="162"/>
      <c r="C6" s="162">
        <v>52</v>
      </c>
      <c r="D6" s="22" t="s">
        <v>97</v>
      </c>
      <c r="E6" s="186"/>
      <c r="F6" s="186"/>
      <c r="G6" s="197"/>
      <c r="H6" s="197"/>
      <c r="I6" s="197"/>
      <c r="J6" s="197"/>
      <c r="K6" s="197"/>
      <c r="L6" s="197"/>
      <c r="M6" s="197">
        <v>3.5</v>
      </c>
      <c r="N6" s="197"/>
      <c r="O6" s="188"/>
      <c r="P6" s="189"/>
      <c r="Q6" s="188"/>
      <c r="R6" s="189"/>
      <c r="S6" s="12">
        <f t="shared" si="1"/>
        <v>3.5</v>
      </c>
      <c r="T6" s="12">
        <f t="shared" si="0"/>
        <v>3.5</v>
      </c>
      <c r="U6" s="14"/>
      <c r="V6" s="14"/>
    </row>
    <row r="7" spans="1:22" x14ac:dyDescent="0.25">
      <c r="A7" s="165"/>
      <c r="B7" s="165"/>
      <c r="C7" s="165"/>
      <c r="D7" s="22"/>
      <c r="E7" s="191"/>
      <c r="F7" s="192"/>
      <c r="G7" s="188"/>
      <c r="H7" s="189"/>
      <c r="I7" s="188"/>
      <c r="J7" s="189"/>
      <c r="K7" s="188"/>
      <c r="L7" s="189"/>
      <c r="M7" s="188"/>
      <c r="N7" s="189"/>
      <c r="O7" s="188"/>
      <c r="P7" s="189"/>
      <c r="Q7" s="188"/>
      <c r="R7" s="18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165"/>
      <c r="B8" s="161"/>
      <c r="C8" s="161"/>
      <c r="D8" s="22"/>
      <c r="E8" s="186"/>
      <c r="F8" s="186"/>
      <c r="G8" s="197"/>
      <c r="H8" s="197"/>
      <c r="I8" s="197"/>
      <c r="J8" s="197"/>
      <c r="K8" s="197"/>
      <c r="L8" s="197"/>
      <c r="M8" s="197"/>
      <c r="N8" s="197"/>
      <c r="O8" s="188"/>
      <c r="P8" s="189"/>
      <c r="Q8" s="188"/>
      <c r="R8" s="18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161"/>
      <c r="B9" s="161"/>
      <c r="C9" s="161"/>
      <c r="D9" s="22"/>
      <c r="E9" s="186"/>
      <c r="F9" s="186"/>
      <c r="G9" s="197"/>
      <c r="H9" s="197"/>
      <c r="I9" s="197"/>
      <c r="J9" s="197"/>
      <c r="K9" s="197"/>
      <c r="L9" s="197"/>
      <c r="M9" s="197"/>
      <c r="N9" s="197"/>
      <c r="O9" s="188"/>
      <c r="P9" s="189"/>
      <c r="Q9" s="188"/>
      <c r="R9" s="18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47"/>
      <c r="B10" s="147"/>
      <c r="C10" s="147"/>
      <c r="D10" s="22"/>
      <c r="E10" s="186"/>
      <c r="F10" s="186"/>
      <c r="G10" s="197"/>
      <c r="H10" s="197"/>
      <c r="I10" s="197"/>
      <c r="J10" s="197"/>
      <c r="K10" s="197"/>
      <c r="L10" s="197"/>
      <c r="M10" s="197"/>
      <c r="N10" s="197"/>
      <c r="O10" s="188"/>
      <c r="P10" s="189"/>
      <c r="Q10" s="188"/>
      <c r="R10" s="18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47"/>
      <c r="B11" s="147"/>
      <c r="C11" s="147"/>
      <c r="D11" s="22"/>
      <c r="E11" s="186"/>
      <c r="F11" s="186"/>
      <c r="G11" s="197"/>
      <c r="H11" s="197"/>
      <c r="I11" s="197"/>
      <c r="J11" s="197"/>
      <c r="K11" s="197"/>
      <c r="L11" s="197"/>
      <c r="M11" s="197"/>
      <c r="N11" s="197"/>
      <c r="O11" s="188"/>
      <c r="P11" s="189"/>
      <c r="Q11" s="188"/>
      <c r="R11" s="18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47"/>
      <c r="B12" s="147"/>
      <c r="C12" s="147"/>
      <c r="D12" s="22"/>
      <c r="E12" s="186"/>
      <c r="F12" s="186"/>
      <c r="G12" s="197"/>
      <c r="H12" s="197"/>
      <c r="I12" s="197"/>
      <c r="J12" s="197"/>
      <c r="K12" s="197"/>
      <c r="L12" s="197"/>
      <c r="M12" s="197"/>
      <c r="N12" s="197"/>
      <c r="O12" s="188"/>
      <c r="P12" s="189"/>
      <c r="Q12" s="188"/>
      <c r="R12" s="18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47"/>
      <c r="B13" s="147"/>
      <c r="C13" s="147"/>
      <c r="D13" s="22"/>
      <c r="E13" s="186"/>
      <c r="F13" s="186"/>
      <c r="G13" s="197"/>
      <c r="H13" s="197"/>
      <c r="I13" s="197"/>
      <c r="J13" s="197"/>
      <c r="K13" s="197"/>
      <c r="L13" s="197"/>
      <c r="M13" s="197"/>
      <c r="N13" s="197"/>
      <c r="O13" s="188"/>
      <c r="P13" s="189"/>
      <c r="Q13" s="188"/>
      <c r="R13" s="18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47"/>
      <c r="B14" s="147"/>
      <c r="C14" s="147"/>
      <c r="D14" s="22"/>
      <c r="E14" s="186"/>
      <c r="F14" s="186"/>
      <c r="G14" s="197"/>
      <c r="H14" s="197"/>
      <c r="I14" s="197"/>
      <c r="J14" s="197"/>
      <c r="K14" s="197"/>
      <c r="L14" s="197"/>
      <c r="M14" s="197"/>
      <c r="N14" s="197"/>
      <c r="O14" s="188"/>
      <c r="P14" s="189"/>
      <c r="Q14" s="188"/>
      <c r="R14" s="18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47"/>
      <c r="B15" s="147"/>
      <c r="C15" s="147"/>
      <c r="D15" s="22"/>
      <c r="E15" s="191"/>
      <c r="F15" s="192"/>
      <c r="G15" s="188"/>
      <c r="H15" s="189"/>
      <c r="I15" s="188"/>
      <c r="J15" s="189"/>
      <c r="K15" s="188"/>
      <c r="L15" s="189"/>
      <c r="M15" s="188"/>
      <c r="N15" s="189"/>
      <c r="O15" s="188"/>
      <c r="P15" s="189"/>
      <c r="Q15" s="188"/>
      <c r="R15" s="18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47"/>
      <c r="B16" s="147"/>
      <c r="C16" s="147"/>
      <c r="D16" s="22"/>
      <c r="E16" s="191"/>
      <c r="F16" s="192"/>
      <c r="G16" s="188"/>
      <c r="H16" s="189"/>
      <c r="I16" s="188"/>
      <c r="J16" s="189"/>
      <c r="K16" s="188"/>
      <c r="L16" s="189"/>
      <c r="M16" s="188"/>
      <c r="N16" s="189"/>
      <c r="O16" s="188"/>
      <c r="P16" s="189"/>
      <c r="Q16" s="188"/>
      <c r="R16" s="189"/>
      <c r="S16" s="138">
        <f t="shared" ref="S16:S20" si="2">E16+G16+I16+K16+M16+O16+Q16</f>
        <v>0</v>
      </c>
      <c r="T16" s="138">
        <f t="shared" ref="T16:T20" si="3">SUM(S16-U16-V16)</f>
        <v>0</v>
      </c>
      <c r="U16" s="14"/>
      <c r="V16" s="14"/>
    </row>
    <row r="17" spans="1:22" x14ac:dyDescent="0.25">
      <c r="A17" s="147"/>
      <c r="B17" s="147"/>
      <c r="C17" s="147"/>
      <c r="D17" s="22"/>
      <c r="E17" s="191"/>
      <c r="F17" s="192"/>
      <c r="G17" s="188"/>
      <c r="H17" s="189"/>
      <c r="I17" s="188"/>
      <c r="J17" s="189"/>
      <c r="K17" s="188"/>
      <c r="L17" s="189"/>
      <c r="M17" s="188"/>
      <c r="N17" s="189"/>
      <c r="O17" s="188"/>
      <c r="P17" s="189"/>
      <c r="Q17" s="188"/>
      <c r="R17" s="189"/>
      <c r="S17" s="146">
        <f t="shared" si="2"/>
        <v>0</v>
      </c>
      <c r="T17" s="146">
        <f t="shared" si="3"/>
        <v>0</v>
      </c>
      <c r="U17" s="14"/>
      <c r="V17" s="14"/>
    </row>
    <row r="18" spans="1:22" x14ac:dyDescent="0.25">
      <c r="A18" s="147"/>
      <c r="B18" s="147"/>
      <c r="C18" s="147"/>
      <c r="D18" s="22"/>
      <c r="E18" s="191"/>
      <c r="F18" s="192"/>
      <c r="G18" s="188"/>
      <c r="H18" s="189"/>
      <c r="I18" s="188"/>
      <c r="J18" s="189"/>
      <c r="K18" s="188"/>
      <c r="L18" s="189"/>
      <c r="M18" s="188"/>
      <c r="N18" s="189"/>
      <c r="O18" s="188"/>
      <c r="P18" s="189"/>
      <c r="Q18" s="188"/>
      <c r="R18" s="189"/>
      <c r="S18" s="146">
        <f t="shared" si="2"/>
        <v>0</v>
      </c>
      <c r="T18" s="146">
        <f t="shared" si="3"/>
        <v>0</v>
      </c>
      <c r="U18" s="14"/>
      <c r="V18" s="14"/>
    </row>
    <row r="19" spans="1:22" x14ac:dyDescent="0.25">
      <c r="A19" s="148"/>
      <c r="B19" s="148"/>
      <c r="C19" s="148"/>
      <c r="D19" s="22"/>
      <c r="E19" s="191"/>
      <c r="F19" s="192"/>
      <c r="G19" s="188"/>
      <c r="H19" s="189"/>
      <c r="I19" s="188"/>
      <c r="J19" s="189"/>
      <c r="K19" s="188"/>
      <c r="L19" s="189"/>
      <c r="M19" s="188"/>
      <c r="N19" s="189"/>
      <c r="O19" s="188"/>
      <c r="P19" s="189"/>
      <c r="Q19" s="188"/>
      <c r="R19" s="189"/>
      <c r="S19" s="149">
        <f t="shared" si="2"/>
        <v>0</v>
      </c>
      <c r="T19" s="149">
        <f t="shared" si="3"/>
        <v>0</v>
      </c>
      <c r="U19" s="14"/>
      <c r="V19" s="14"/>
    </row>
    <row r="20" spans="1:22" x14ac:dyDescent="0.25">
      <c r="A20" s="148"/>
      <c r="B20" s="148"/>
      <c r="C20" s="148"/>
      <c r="D20" s="22"/>
      <c r="E20" s="191"/>
      <c r="F20" s="192"/>
      <c r="G20" s="188"/>
      <c r="H20" s="189"/>
      <c r="I20" s="188"/>
      <c r="J20" s="189"/>
      <c r="K20" s="188"/>
      <c r="L20" s="189"/>
      <c r="M20" s="188"/>
      <c r="N20" s="189"/>
      <c r="O20" s="188"/>
      <c r="P20" s="189"/>
      <c r="Q20" s="188"/>
      <c r="R20" s="189"/>
      <c r="S20" s="149">
        <f t="shared" si="2"/>
        <v>0</v>
      </c>
      <c r="T20" s="149">
        <f t="shared" si="3"/>
        <v>0</v>
      </c>
      <c r="U20" s="14"/>
      <c r="V20" s="14"/>
    </row>
    <row r="21" spans="1:22" x14ac:dyDescent="0.25">
      <c r="A21" s="172">
        <v>3600</v>
      </c>
      <c r="B21" s="25"/>
      <c r="C21" s="172"/>
      <c r="D21" s="22" t="s">
        <v>95</v>
      </c>
      <c r="E21" s="191"/>
      <c r="F21" s="192"/>
      <c r="G21" s="188"/>
      <c r="H21" s="189"/>
      <c r="I21" s="188"/>
      <c r="J21" s="189"/>
      <c r="K21" s="188">
        <v>0.5</v>
      </c>
      <c r="L21" s="189"/>
      <c r="M21" s="188"/>
      <c r="N21" s="189"/>
      <c r="O21" s="188"/>
      <c r="P21" s="189"/>
      <c r="Q21" s="188"/>
      <c r="R21" s="189"/>
      <c r="S21" s="12">
        <f t="shared" si="1"/>
        <v>0.5</v>
      </c>
      <c r="T21" s="12">
        <f t="shared" si="0"/>
        <v>0.5</v>
      </c>
      <c r="U21" s="14"/>
      <c r="V21" s="14"/>
    </row>
    <row r="22" spans="1:22" x14ac:dyDescent="0.25">
      <c r="A22" s="123">
        <v>3600</v>
      </c>
      <c r="B22" s="25"/>
      <c r="C22" s="123"/>
      <c r="D22" s="22" t="s">
        <v>93</v>
      </c>
      <c r="E22" s="191"/>
      <c r="F22" s="192"/>
      <c r="G22" s="188"/>
      <c r="H22" s="189"/>
      <c r="I22" s="188">
        <v>0.5</v>
      </c>
      <c r="J22" s="189"/>
      <c r="K22" s="188"/>
      <c r="L22" s="189"/>
      <c r="M22" s="188"/>
      <c r="N22" s="189"/>
      <c r="O22" s="188"/>
      <c r="P22" s="189"/>
      <c r="Q22" s="188"/>
      <c r="R22" s="189"/>
      <c r="S22" s="12">
        <f>E22+G22+I22+K22+M22+O22+Q22</f>
        <v>0.5</v>
      </c>
      <c r="T22" s="12">
        <f>SUM(S22-U22-V22)</f>
        <v>0.5</v>
      </c>
      <c r="U22" s="14"/>
      <c r="V22" s="14"/>
    </row>
    <row r="23" spans="1:22" x14ac:dyDescent="0.25">
      <c r="A23" s="6">
        <v>3600</v>
      </c>
      <c r="B23" s="6"/>
      <c r="C23" s="6"/>
      <c r="D23" s="10" t="s">
        <v>70</v>
      </c>
      <c r="E23" s="191"/>
      <c r="F23" s="192"/>
      <c r="G23" s="188">
        <v>2</v>
      </c>
      <c r="H23" s="189"/>
      <c r="I23" s="188">
        <v>1.5</v>
      </c>
      <c r="J23" s="189"/>
      <c r="K23" s="188">
        <v>0.5</v>
      </c>
      <c r="L23" s="189"/>
      <c r="M23" s="188">
        <v>2.5</v>
      </c>
      <c r="N23" s="189"/>
      <c r="O23" s="188"/>
      <c r="P23" s="189"/>
      <c r="Q23" s="188"/>
      <c r="R23" s="189"/>
      <c r="S23" s="12">
        <f t="shared" si="1"/>
        <v>6.5</v>
      </c>
      <c r="T23" s="12">
        <f t="shared" si="0"/>
        <v>6.5</v>
      </c>
      <c r="U23" s="14"/>
      <c r="V23" s="14"/>
    </row>
    <row r="24" spans="1:22" x14ac:dyDescent="0.25">
      <c r="A24" s="6"/>
      <c r="B24" s="6"/>
      <c r="C24" s="6"/>
      <c r="D24" s="10"/>
      <c r="E24" s="191"/>
      <c r="F24" s="192"/>
      <c r="G24" s="188"/>
      <c r="H24" s="189"/>
      <c r="I24" s="188"/>
      <c r="J24" s="189"/>
      <c r="K24" s="188"/>
      <c r="L24" s="189"/>
      <c r="M24" s="188"/>
      <c r="N24" s="189"/>
      <c r="O24" s="188"/>
      <c r="P24" s="189"/>
      <c r="Q24" s="188"/>
      <c r="R24" s="189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91">
        <v>8</v>
      </c>
      <c r="F25" s="192"/>
      <c r="G25" s="188"/>
      <c r="H25" s="189"/>
      <c r="I25" s="188"/>
      <c r="J25" s="189"/>
      <c r="K25" s="188"/>
      <c r="L25" s="189"/>
      <c r="M25" s="188"/>
      <c r="N25" s="189"/>
      <c r="O25" s="188"/>
      <c r="P25" s="189"/>
      <c r="Q25" s="188"/>
      <c r="R25" s="189"/>
      <c r="S25" s="12">
        <f t="shared" si="1"/>
        <v>8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88"/>
      <c r="F26" s="189"/>
      <c r="G26" s="188"/>
      <c r="H26" s="189"/>
      <c r="I26" s="188"/>
      <c r="J26" s="189"/>
      <c r="K26" s="188"/>
      <c r="L26" s="189"/>
      <c r="M26" s="188"/>
      <c r="N26" s="189"/>
      <c r="O26" s="188"/>
      <c r="P26" s="189"/>
      <c r="Q26" s="188"/>
      <c r="R26" s="189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95">
        <f>SUM(E4:E26)</f>
        <v>8</v>
      </c>
      <c r="F27" s="196"/>
      <c r="G27" s="195">
        <f>SUM(G4:G26)</f>
        <v>8</v>
      </c>
      <c r="H27" s="196"/>
      <c r="I27" s="195">
        <f>SUM(I4:I26)</f>
        <v>8</v>
      </c>
      <c r="J27" s="196"/>
      <c r="K27" s="195">
        <f>SUM(K4:K26)</f>
        <v>8</v>
      </c>
      <c r="L27" s="196"/>
      <c r="M27" s="195">
        <f>SUM(M4:M26)</f>
        <v>8</v>
      </c>
      <c r="N27" s="196"/>
      <c r="O27" s="195">
        <f>SUM(O4:O26)</f>
        <v>0</v>
      </c>
      <c r="P27" s="196"/>
      <c r="Q27" s="195">
        <f>SUM(Q4:Q26)</f>
        <v>0</v>
      </c>
      <c r="R27" s="196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7.5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8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zoomScale="87" zoomScaleNormal="87" workbookViewId="0">
      <selection activeCell="L30" sqref="L30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81</v>
      </c>
      <c r="B2" s="167"/>
      <c r="C2" s="167"/>
      <c r="D2" s="117"/>
      <c r="E2" s="190" t="s">
        <v>13</v>
      </c>
      <c r="F2" s="190"/>
      <c r="G2" s="190" t="s">
        <v>14</v>
      </c>
      <c r="H2" s="190"/>
      <c r="I2" s="190" t="s">
        <v>15</v>
      </c>
      <c r="J2" s="190"/>
      <c r="K2" s="190" t="s">
        <v>16</v>
      </c>
      <c r="L2" s="190"/>
      <c r="M2" s="190" t="s">
        <v>17</v>
      </c>
      <c r="N2" s="190"/>
      <c r="O2" s="190" t="s">
        <v>18</v>
      </c>
      <c r="P2" s="190"/>
      <c r="Q2" s="190" t="s">
        <v>19</v>
      </c>
      <c r="R2" s="19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31"/>
      <c r="H3" s="131"/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68">
        <v>6821</v>
      </c>
      <c r="B4" s="25"/>
      <c r="C4" s="168">
        <v>43</v>
      </c>
      <c r="D4" s="22" t="s">
        <v>74</v>
      </c>
      <c r="E4" s="193">
        <v>6</v>
      </c>
      <c r="F4" s="194"/>
      <c r="G4" s="191"/>
      <c r="H4" s="192"/>
      <c r="I4" s="193">
        <v>2</v>
      </c>
      <c r="J4" s="194"/>
      <c r="K4" s="193"/>
      <c r="L4" s="194"/>
      <c r="M4" s="193"/>
      <c r="N4" s="194"/>
      <c r="O4" s="188"/>
      <c r="P4" s="189"/>
      <c r="Q4" s="188"/>
      <c r="R4" s="189"/>
      <c r="S4" s="12">
        <f>E4+G4+I4+K4+M4+O4+Q4</f>
        <v>8</v>
      </c>
      <c r="T4" s="12">
        <f t="shared" ref="T4:T19" si="0">SUM(S4-U4-V4)</f>
        <v>8</v>
      </c>
      <c r="U4" s="14"/>
      <c r="V4" s="14"/>
    </row>
    <row r="5" spans="1:22" x14ac:dyDescent="0.25">
      <c r="A5" s="145">
        <v>6821</v>
      </c>
      <c r="B5" s="145"/>
      <c r="C5" s="145">
        <v>41</v>
      </c>
      <c r="D5" s="22" t="s">
        <v>86</v>
      </c>
      <c r="E5" s="193">
        <v>2</v>
      </c>
      <c r="F5" s="194"/>
      <c r="G5" s="191"/>
      <c r="H5" s="192"/>
      <c r="I5" s="193"/>
      <c r="J5" s="194"/>
      <c r="K5" s="193"/>
      <c r="L5" s="194"/>
      <c r="M5" s="193"/>
      <c r="N5" s="194"/>
      <c r="O5" s="188"/>
      <c r="P5" s="189"/>
      <c r="Q5" s="188"/>
      <c r="R5" s="189"/>
      <c r="S5" s="12">
        <f t="shared" ref="S5:S22" si="1">E5+G5+I5+K5+M5+O5+Q5</f>
        <v>2</v>
      </c>
      <c r="T5" s="12">
        <f t="shared" si="0"/>
        <v>2</v>
      </c>
      <c r="U5" s="14"/>
      <c r="V5" s="14"/>
    </row>
    <row r="6" spans="1:22" x14ac:dyDescent="0.25">
      <c r="A6" s="170">
        <v>6821</v>
      </c>
      <c r="B6" s="145"/>
      <c r="C6" s="145">
        <v>51</v>
      </c>
      <c r="D6" s="22" t="s">
        <v>89</v>
      </c>
      <c r="E6" s="193"/>
      <c r="F6" s="194"/>
      <c r="G6" s="191"/>
      <c r="H6" s="192"/>
      <c r="I6" s="193">
        <v>5.5</v>
      </c>
      <c r="J6" s="194"/>
      <c r="K6" s="193">
        <v>7.5</v>
      </c>
      <c r="L6" s="194"/>
      <c r="M6" s="193">
        <v>8</v>
      </c>
      <c r="N6" s="194"/>
      <c r="O6" s="188"/>
      <c r="P6" s="189"/>
      <c r="Q6" s="188"/>
      <c r="R6" s="189"/>
      <c r="S6" s="12">
        <f t="shared" si="1"/>
        <v>21</v>
      </c>
      <c r="T6" s="12">
        <f t="shared" si="0"/>
        <v>21</v>
      </c>
      <c r="U6" s="14"/>
      <c r="V6" s="14"/>
    </row>
    <row r="7" spans="1:22" x14ac:dyDescent="0.25">
      <c r="A7" s="145"/>
      <c r="B7" s="145"/>
      <c r="C7" s="145"/>
      <c r="D7" s="22"/>
      <c r="E7" s="193"/>
      <c r="F7" s="194"/>
      <c r="G7" s="191"/>
      <c r="H7" s="192"/>
      <c r="I7" s="193"/>
      <c r="J7" s="194"/>
      <c r="K7" s="193"/>
      <c r="L7" s="194"/>
      <c r="M7" s="193"/>
      <c r="N7" s="194"/>
      <c r="O7" s="188"/>
      <c r="P7" s="189"/>
      <c r="Q7" s="188"/>
      <c r="R7" s="189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93"/>
      <c r="F8" s="194"/>
      <c r="G8" s="191"/>
      <c r="H8" s="192"/>
      <c r="I8" s="193"/>
      <c r="J8" s="194"/>
      <c r="K8" s="193"/>
      <c r="L8" s="194"/>
      <c r="M8" s="193"/>
      <c r="N8" s="194"/>
      <c r="O8" s="188"/>
      <c r="P8" s="189"/>
      <c r="Q8" s="188"/>
      <c r="R8" s="189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93"/>
      <c r="F9" s="194"/>
      <c r="G9" s="191"/>
      <c r="H9" s="192"/>
      <c r="I9" s="193"/>
      <c r="J9" s="194"/>
      <c r="K9" s="193"/>
      <c r="L9" s="194"/>
      <c r="M9" s="193"/>
      <c r="N9" s="194"/>
      <c r="O9" s="188"/>
      <c r="P9" s="189"/>
      <c r="Q9" s="188"/>
      <c r="R9" s="18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93"/>
      <c r="F10" s="194"/>
      <c r="G10" s="191"/>
      <c r="H10" s="192"/>
      <c r="I10" s="193"/>
      <c r="J10" s="194"/>
      <c r="K10" s="193"/>
      <c r="L10" s="194"/>
      <c r="M10" s="193"/>
      <c r="N10" s="194"/>
      <c r="O10" s="188"/>
      <c r="P10" s="189"/>
      <c r="Q10" s="188"/>
      <c r="R10" s="18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93"/>
      <c r="F11" s="194"/>
      <c r="G11" s="191"/>
      <c r="H11" s="192"/>
      <c r="I11" s="193"/>
      <c r="J11" s="194"/>
      <c r="K11" s="193"/>
      <c r="L11" s="194"/>
      <c r="M11" s="193"/>
      <c r="N11" s="194"/>
      <c r="O11" s="188"/>
      <c r="P11" s="189"/>
      <c r="Q11" s="188"/>
      <c r="R11" s="18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93"/>
      <c r="F12" s="194"/>
      <c r="G12" s="191"/>
      <c r="H12" s="192"/>
      <c r="I12" s="193"/>
      <c r="J12" s="194"/>
      <c r="K12" s="193"/>
      <c r="L12" s="194"/>
      <c r="M12" s="193"/>
      <c r="N12" s="194"/>
      <c r="O12" s="188"/>
      <c r="P12" s="189"/>
      <c r="Q12" s="188"/>
      <c r="R12" s="18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93"/>
      <c r="F13" s="194"/>
      <c r="G13" s="191"/>
      <c r="H13" s="192"/>
      <c r="I13" s="193"/>
      <c r="J13" s="194"/>
      <c r="K13" s="193"/>
      <c r="L13" s="194"/>
      <c r="M13" s="193"/>
      <c r="N13" s="194"/>
      <c r="O13" s="188"/>
      <c r="P13" s="189"/>
      <c r="Q13" s="188"/>
      <c r="R13" s="18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23"/>
      <c r="B14" s="123"/>
      <c r="C14" s="123"/>
      <c r="D14" s="22"/>
      <c r="E14" s="193"/>
      <c r="F14" s="194"/>
      <c r="G14" s="191"/>
      <c r="H14" s="192"/>
      <c r="I14" s="193"/>
      <c r="J14" s="194"/>
      <c r="K14" s="193"/>
      <c r="L14" s="194"/>
      <c r="M14" s="193"/>
      <c r="N14" s="194"/>
      <c r="O14" s="188"/>
      <c r="P14" s="189"/>
      <c r="Q14" s="188"/>
      <c r="R14" s="18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25"/>
      <c r="B15" s="25"/>
      <c r="C15" s="125"/>
      <c r="D15" s="22"/>
      <c r="E15" s="175"/>
      <c r="F15" s="176"/>
      <c r="G15" s="191"/>
      <c r="H15" s="192"/>
      <c r="I15" s="193"/>
      <c r="J15" s="194"/>
      <c r="K15" s="193"/>
      <c r="L15" s="194"/>
      <c r="M15" s="193"/>
      <c r="N15" s="194"/>
      <c r="O15" s="188"/>
      <c r="P15" s="189"/>
      <c r="Q15" s="188"/>
      <c r="R15" s="18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33"/>
      <c r="B16" s="25"/>
      <c r="C16" s="133"/>
      <c r="D16" s="22"/>
      <c r="E16" s="193"/>
      <c r="F16" s="194"/>
      <c r="G16" s="191"/>
      <c r="H16" s="192"/>
      <c r="I16" s="193"/>
      <c r="J16" s="194"/>
      <c r="K16" s="193"/>
      <c r="L16" s="194"/>
      <c r="M16" s="193"/>
      <c r="N16" s="194"/>
      <c r="O16" s="188"/>
      <c r="P16" s="189"/>
      <c r="Q16" s="188"/>
      <c r="R16" s="18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72">
        <v>3600</v>
      </c>
      <c r="B17" s="25"/>
      <c r="C17" s="172"/>
      <c r="D17" s="22" t="s">
        <v>95</v>
      </c>
      <c r="E17" s="193"/>
      <c r="F17" s="194"/>
      <c r="G17" s="191"/>
      <c r="H17" s="192"/>
      <c r="I17" s="193"/>
      <c r="J17" s="194"/>
      <c r="K17" s="193">
        <v>0.5</v>
      </c>
      <c r="L17" s="194"/>
      <c r="M17" s="193"/>
      <c r="N17" s="194"/>
      <c r="O17" s="188"/>
      <c r="P17" s="189"/>
      <c r="Q17" s="188"/>
      <c r="R17" s="189"/>
      <c r="S17" s="12">
        <f>E17+G17+I17+K17+M17+O17+Q17</f>
        <v>0.5</v>
      </c>
      <c r="T17" s="12">
        <f>SUM(S17-U17-V17)</f>
        <v>0.5</v>
      </c>
      <c r="U17" s="14"/>
      <c r="V17" s="14"/>
    </row>
    <row r="18" spans="1:22" x14ac:dyDescent="0.25">
      <c r="A18" s="171">
        <v>3600</v>
      </c>
      <c r="B18" s="25"/>
      <c r="C18" s="171"/>
      <c r="D18" s="22" t="s">
        <v>93</v>
      </c>
      <c r="E18" s="193"/>
      <c r="F18" s="194"/>
      <c r="G18" s="191"/>
      <c r="H18" s="192"/>
      <c r="I18" s="193">
        <v>0.5</v>
      </c>
      <c r="J18" s="194"/>
      <c r="K18" s="193"/>
      <c r="L18" s="194"/>
      <c r="M18" s="193"/>
      <c r="N18" s="194"/>
      <c r="O18" s="188"/>
      <c r="P18" s="189"/>
      <c r="Q18" s="188"/>
      <c r="R18" s="189"/>
      <c r="S18" s="12">
        <f t="shared" si="1"/>
        <v>0.5</v>
      </c>
      <c r="T18" s="12">
        <f t="shared" si="0"/>
        <v>0.5</v>
      </c>
      <c r="U18" s="14"/>
      <c r="V18" s="14"/>
    </row>
    <row r="19" spans="1:22" x14ac:dyDescent="0.25">
      <c r="A19" s="6"/>
      <c r="B19" s="6"/>
      <c r="C19" s="6"/>
      <c r="D19" s="10"/>
      <c r="E19" s="193"/>
      <c r="F19" s="194"/>
      <c r="G19" s="191"/>
      <c r="H19" s="192"/>
      <c r="I19" s="193"/>
      <c r="J19" s="194"/>
      <c r="K19" s="193"/>
      <c r="L19" s="194"/>
      <c r="M19" s="193"/>
      <c r="N19" s="194"/>
      <c r="O19" s="188"/>
      <c r="P19" s="189"/>
      <c r="Q19" s="188"/>
      <c r="R19" s="189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93"/>
      <c r="F20" s="194"/>
      <c r="G20" s="191">
        <v>8</v>
      </c>
      <c r="H20" s="192"/>
      <c r="I20" s="193"/>
      <c r="J20" s="194"/>
      <c r="K20" s="193"/>
      <c r="L20" s="194"/>
      <c r="M20" s="193"/>
      <c r="N20" s="194"/>
      <c r="O20" s="188"/>
      <c r="P20" s="189"/>
      <c r="Q20" s="188"/>
      <c r="R20" s="189"/>
      <c r="S20" s="12">
        <f t="shared" si="1"/>
        <v>8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93"/>
      <c r="F21" s="194"/>
      <c r="G21" s="188"/>
      <c r="H21" s="189"/>
      <c r="I21" s="188"/>
      <c r="J21" s="189"/>
      <c r="K21" s="188"/>
      <c r="L21" s="189"/>
      <c r="M21" s="188"/>
      <c r="N21" s="189"/>
      <c r="O21" s="188"/>
      <c r="P21" s="189"/>
      <c r="Q21" s="188"/>
      <c r="R21" s="189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95">
        <f>SUM(E4:E21)</f>
        <v>8</v>
      </c>
      <c r="F22" s="196"/>
      <c r="G22" s="195">
        <f>SUM(G4:G21)</f>
        <v>8</v>
      </c>
      <c r="H22" s="196"/>
      <c r="I22" s="195">
        <f>SUM(I4:I21)</f>
        <v>8</v>
      </c>
      <c r="J22" s="196"/>
      <c r="K22" s="195">
        <f>SUM(K4:K21)</f>
        <v>8</v>
      </c>
      <c r="L22" s="196"/>
      <c r="M22" s="195">
        <f>SUM(M4:M21)</f>
        <v>8</v>
      </c>
      <c r="N22" s="196"/>
      <c r="O22" s="195">
        <f>SUM(O4:O21)</f>
        <v>0</v>
      </c>
      <c r="P22" s="196"/>
      <c r="Q22" s="195">
        <f>SUM(Q4:Q21)</f>
        <v>0</v>
      </c>
      <c r="R22" s="196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2019-08-27T10:00:28Z</cp:lastPrinted>
  <dcterms:created xsi:type="dcterms:W3CDTF">2010-01-14T13:00:57Z</dcterms:created>
  <dcterms:modified xsi:type="dcterms:W3CDTF">2019-09-16T09:42:07Z</dcterms:modified>
</cp:coreProperties>
</file>