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73B2ABC4-520B-4283-91C5-328FEE8A3965}" xr6:coauthVersionLast="44" xr6:coauthVersionMax="44" xr10:uidLastSave="{00000000-0000-0000-0000-000000000000}"/>
  <bookViews>
    <workbookView xWindow="-108" yWindow="-108" windowWidth="23256" windowHeight="12576" tabRatio="967" firstSheet="1" activeTab="1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<sst xmlns="http://schemas.openxmlformats.org/spreadsheetml/2006/main" count="745" uniqueCount="114">
  <si>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</si>
  <si>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</si>
  <si>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</si>
  <si>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</si>
  <si>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</si>
  <si>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</si>
  <si>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</si>
  <si>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</si>
  <si>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</si>
  <si>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</si>
  <si>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</si>
  <si>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</si>
  <si>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</si>
  <si>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</si>
  <si>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</si>
  <si>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</si>
  <si>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</si>
  <si>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</si>
  <si>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</si>
  <si>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</si>
  <si>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</si>
  <si>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</si>
  <si>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</si>
  <si>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</si>
  <si>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</si>
  <si>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</si>
  <si>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</si>
  <si>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</si>
  <si>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</si>
  <si>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</si>
  <si>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</si>
  <si>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</si>
  <si>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</si>
  <si>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</si>
  <si>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</si>
  <si>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</si>
  <si>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</si>
  <si>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</si>
  <si>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</si>
  <si>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</si>
  <si>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</si>
  <si>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</si>
  <si>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</si>
  <si>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</si>
  <si>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</si>
  <si>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</si>
  <si>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</si>
  <si>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</si>
  <si>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</si>
  <si>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</si>
  <si>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</si>
  <si>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</si>
  <si>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</si>
  <si>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</si>
  <si>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</si>
  <si>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</si>
  <si>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</si>
  <si>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</si>
  <si>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</si>
  <si>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</si>
  <si>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</si>
  <si>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</si>
  <si>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</si>
  <si>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</si>
  <si>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</si>
  <si>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</si>
  <si>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</si>
  <si>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</si>
  <si>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</si>
  <si>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</si>
  <si>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</si>
  <si>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</si>
  <si>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</si>
  <si>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</si>
  <si>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</si>
  <si>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</si>
  <si>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</si>
  <si>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</si>
  <si>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</si>
  <si>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forklift</t>
  </si>
  <si>
    <t>desks</t>
  </si>
  <si>
    <t>desk</t>
  </si>
  <si>
    <t>T. SCOTT</t>
  </si>
  <si>
    <t>T Scott</t>
  </si>
  <si>
    <t>mirror frames</t>
  </si>
  <si>
    <t>wall panelling</t>
  </si>
  <si>
    <t>labouring</t>
  </si>
  <si>
    <t xml:space="preserve">wrap / load lorry </t>
  </si>
  <si>
    <t>make tea</t>
  </si>
  <si>
    <t>frames</t>
  </si>
  <si>
    <t>screens</t>
  </si>
  <si>
    <t>load at banbury</t>
  </si>
  <si>
    <t>load at finishing factory</t>
  </si>
  <si>
    <t>skirting</t>
  </si>
  <si>
    <t>W/E 16.02.2020</t>
  </si>
  <si>
    <t>week ending 16.02.2020</t>
  </si>
  <si>
    <t>family bereavement</t>
  </si>
  <si>
    <t>wrap / load van</t>
  </si>
  <si>
    <t>beading</t>
  </si>
  <si>
    <t>moulding</t>
  </si>
  <si>
    <t>butlins for gas</t>
  </si>
  <si>
    <t xml:space="preserve">load lorry </t>
  </si>
  <si>
    <t>nosings</t>
  </si>
  <si>
    <t>pelmet</t>
  </si>
  <si>
    <t>sick</t>
  </si>
  <si>
    <t>corner moulds</t>
  </si>
  <si>
    <t>sample</t>
  </si>
  <si>
    <t>load lorry</t>
  </si>
  <si>
    <t>HERO01</t>
  </si>
  <si>
    <t>SEBA01</t>
  </si>
  <si>
    <t>NEWE01</t>
  </si>
  <si>
    <t>OFFI01</t>
  </si>
  <si>
    <t>KNIG01</t>
  </si>
  <si>
    <t>WOKI02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</si>
</sst>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A16" zoomScale="88" zoomScaleNormal="88" workbookViewId="0">
      <selection activeCell="B19" sqref="B19:B20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4" t="s">
        <v>94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2</v>
      </c>
    </row>
    <row r="7" spans="1:11" ht="17.25" customHeight="1" x14ac:dyDescent="0.3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35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35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9.5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x14ac:dyDescent="0.3">
      <c r="A14" s="99" t="s">
        <v>73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83</v>
      </c>
      <c r="B15" s="100">
        <f>SUM(Scott!C27)</f>
        <v>16</v>
      </c>
      <c r="C15" s="100">
        <f>SUM(Scott!C28)</f>
        <v>0</v>
      </c>
      <c r="D15" s="100">
        <f>SUM(Scott!C29)</f>
        <v>0</v>
      </c>
      <c r="E15" s="100">
        <f>SUM(Scott!C30)</f>
        <v>0</v>
      </c>
      <c r="F15" s="100">
        <f>SUM(Scott!C31)</f>
        <v>0</v>
      </c>
      <c r="G15" s="101">
        <f>B15+C15+D15+E15+F15</f>
        <v>16</v>
      </c>
      <c r="H15" s="104">
        <f>SUM(Scott!C33)</f>
        <v>0</v>
      </c>
      <c r="I15" s="104">
        <f>SUM(Scott!C34)</f>
        <v>0</v>
      </c>
      <c r="K15" s="103">
        <f>SUM(Scott!I28)</f>
        <v>0</v>
      </c>
    </row>
    <row r="16" spans="1:11" x14ac:dyDescent="0.3">
      <c r="A16" s="99" t="s">
        <v>45</v>
      </c>
      <c r="B16" s="100">
        <f>SUM(Ward!C27)</f>
        <v>32</v>
      </c>
      <c r="C16" s="100">
        <f>SUM(Ward!C28)</f>
        <v>0</v>
      </c>
      <c r="D16" s="100">
        <f>SUM(Ward!C29)</f>
        <v>0</v>
      </c>
      <c r="E16" s="100">
        <f>SUM(Ward!C30)</f>
        <v>8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68</v>
      </c>
      <c r="B17" s="100">
        <f>SUM(Wildman!C27)</f>
        <v>32</v>
      </c>
      <c r="C17" s="100">
        <f>SUM(Wildman!C28)</f>
        <v>0</v>
      </c>
      <c r="D17" s="100">
        <f>SUM(Wildman!C29)</f>
        <v>0</v>
      </c>
      <c r="E17" s="100">
        <f>SUM(Wildman!C30)</f>
        <v>8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32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27.5</v>
      </c>
    </row>
    <row r="21" spans="1:11" ht="17.25" customHeight="1" x14ac:dyDescent="0.3">
      <c r="A21" s="105" t="s">
        <v>22</v>
      </c>
      <c r="B21" s="106">
        <f t="shared" ref="B21:I21" si="1">SUM(B6:B20)</f>
        <v>544</v>
      </c>
      <c r="C21" s="106">
        <f t="shared" si="1"/>
        <v>2.5</v>
      </c>
      <c r="D21" s="106">
        <f t="shared" si="1"/>
        <v>0</v>
      </c>
      <c r="E21" s="106">
        <f t="shared" si="1"/>
        <v>24</v>
      </c>
      <c r="F21" s="106">
        <f t="shared" si="1"/>
        <v>0</v>
      </c>
      <c r="G21" s="106">
        <f t="shared" si="1"/>
        <v>570.5</v>
      </c>
      <c r="H21" s="107">
        <f t="shared" si="1"/>
        <v>0</v>
      </c>
      <c r="I21" s="107">
        <f t="shared" si="1"/>
        <v>0</v>
      </c>
      <c r="J21" s="94"/>
      <c r="K21" s="106">
        <f>SUM(K6:K20)</f>
        <v>75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546.5</v>
      </c>
    </row>
    <row r="25" spans="1:11" x14ac:dyDescent="0.3">
      <c r="A25" s="92" t="s">
        <v>29</v>
      </c>
      <c r="C25" s="108">
        <f>K21</f>
        <v>75</v>
      </c>
    </row>
    <row r="26" spans="1:11" x14ac:dyDescent="0.3">
      <c r="A26" s="92" t="s">
        <v>33</v>
      </c>
      <c r="C26" s="109">
        <f>C25/C24</f>
        <v>0.1372369624885636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4" zoomScale="87" zoomScaleNormal="87" workbookViewId="0">
      <selection activeCell="B19" sqref="B19: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95</v>
      </c>
      <c r="B2" s="209"/>
      <c r="C2" s="209"/>
      <c r="D2" s="16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70"/>
      <c r="P3" s="11"/>
      <c r="Q3" s="11"/>
      <c r="R3" s="11"/>
      <c r="S3" s="168"/>
      <c r="T3" s="168"/>
      <c r="U3" s="13"/>
      <c r="V3" s="13"/>
    </row>
    <row r="4" spans="1:22" x14ac:dyDescent="0.3">
      <c r="A4" s="194">
        <v>6771</v>
      </c>
      <c r="B4" s="219" t="s">
        <v>109</v>
      </c>
      <c r="C4" s="194">
        <v>22</v>
      </c>
      <c r="D4" s="22" t="s">
        <v>80</v>
      </c>
      <c r="E4" s="234">
        <v>7.25</v>
      </c>
      <c r="F4" s="235"/>
      <c r="G4" s="234">
        <v>2.75</v>
      </c>
      <c r="H4" s="235"/>
      <c r="I4" s="234">
        <v>8</v>
      </c>
      <c r="J4" s="235"/>
      <c r="K4" s="234">
        <v>6.5</v>
      </c>
      <c r="L4" s="235"/>
      <c r="M4" s="234">
        <v>7</v>
      </c>
      <c r="N4" s="235"/>
      <c r="O4" s="232"/>
      <c r="P4" s="233"/>
      <c r="Q4" s="232"/>
      <c r="R4" s="233"/>
      <c r="S4" s="168">
        <f>E4+G4+I4+K4+M4+O4+Q4</f>
        <v>31.5</v>
      </c>
      <c r="T4" s="168">
        <f t="shared" ref="T4:T19" si="0">SUM(S4-U4-V4)</f>
        <v>31.5</v>
      </c>
      <c r="U4" s="14"/>
      <c r="V4" s="14"/>
    </row>
    <row r="5" spans="1:22" x14ac:dyDescent="0.3">
      <c r="A5" s="200">
        <v>6771</v>
      </c>
      <c r="B5" s="219" t="s">
        <v>109</v>
      </c>
      <c r="C5" s="200">
        <v>21</v>
      </c>
      <c r="D5" s="22" t="s">
        <v>80</v>
      </c>
      <c r="E5" s="234">
        <v>0.75</v>
      </c>
      <c r="F5" s="235"/>
      <c r="G5" s="234">
        <v>0.5</v>
      </c>
      <c r="H5" s="235"/>
      <c r="I5" s="234"/>
      <c r="J5" s="235"/>
      <c r="K5" s="234"/>
      <c r="L5" s="235"/>
      <c r="M5" s="234"/>
      <c r="N5" s="235"/>
      <c r="O5" s="232"/>
      <c r="P5" s="233"/>
      <c r="Q5" s="232"/>
      <c r="R5" s="233"/>
      <c r="S5" s="168">
        <f t="shared" ref="S5:S22" si="1">E5+G5+I5+K5+M5+O5+Q5</f>
        <v>1.25</v>
      </c>
      <c r="T5" s="168">
        <f t="shared" si="0"/>
        <v>1.25</v>
      </c>
      <c r="U5" s="14"/>
      <c r="V5" s="14"/>
    </row>
    <row r="6" spans="1:22" x14ac:dyDescent="0.3">
      <c r="A6" s="194">
        <v>6795</v>
      </c>
      <c r="B6" s="219" t="s">
        <v>108</v>
      </c>
      <c r="C6" s="194">
        <v>10</v>
      </c>
      <c r="D6" s="22" t="s">
        <v>101</v>
      </c>
      <c r="E6" s="234"/>
      <c r="F6" s="235"/>
      <c r="G6" s="234">
        <v>0.25</v>
      </c>
      <c r="H6" s="235"/>
      <c r="I6" s="234"/>
      <c r="J6" s="235"/>
      <c r="K6" s="234"/>
      <c r="L6" s="235"/>
      <c r="M6" s="234"/>
      <c r="N6" s="235"/>
      <c r="O6" s="232"/>
      <c r="P6" s="233"/>
      <c r="Q6" s="232"/>
      <c r="R6" s="233"/>
      <c r="S6" s="168">
        <f t="shared" si="1"/>
        <v>0.25</v>
      </c>
      <c r="T6" s="168">
        <f t="shared" si="0"/>
        <v>0.25</v>
      </c>
      <c r="U6" s="14"/>
      <c r="V6" s="14"/>
    </row>
    <row r="7" spans="1:22" x14ac:dyDescent="0.3">
      <c r="A7" s="213">
        <v>6795</v>
      </c>
      <c r="B7" s="219" t="s">
        <v>108</v>
      </c>
      <c r="C7" s="205">
        <v>11</v>
      </c>
      <c r="D7" s="22" t="s">
        <v>101</v>
      </c>
      <c r="E7" s="234"/>
      <c r="F7" s="235"/>
      <c r="G7" s="234">
        <v>0.25</v>
      </c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168">
        <f t="shared" si="1"/>
        <v>0.25</v>
      </c>
      <c r="T7" s="168">
        <f t="shared" si="0"/>
        <v>0.25</v>
      </c>
      <c r="U7" s="14"/>
      <c r="V7" s="14"/>
    </row>
    <row r="8" spans="1:22" x14ac:dyDescent="0.3">
      <c r="A8" s="213">
        <v>6795</v>
      </c>
      <c r="B8" s="219" t="s">
        <v>108</v>
      </c>
      <c r="C8" s="197">
        <v>12</v>
      </c>
      <c r="D8" s="22" t="s">
        <v>101</v>
      </c>
      <c r="E8" s="234"/>
      <c r="F8" s="235"/>
      <c r="G8" s="234">
        <v>0.25</v>
      </c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168">
        <f t="shared" si="1"/>
        <v>0.25</v>
      </c>
      <c r="T8" s="168">
        <f t="shared" si="0"/>
        <v>0.25</v>
      </c>
      <c r="U8" s="14"/>
      <c r="V8" s="14"/>
    </row>
    <row r="9" spans="1:22" x14ac:dyDescent="0.3">
      <c r="A9" s="213">
        <v>6795</v>
      </c>
      <c r="B9" s="219" t="s">
        <v>108</v>
      </c>
      <c r="C9" s="199">
        <v>13</v>
      </c>
      <c r="D9" s="22" t="s">
        <v>101</v>
      </c>
      <c r="E9" s="234"/>
      <c r="F9" s="235"/>
      <c r="G9" s="234">
        <v>0.25</v>
      </c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68">
        <f t="shared" si="1"/>
        <v>0.25</v>
      </c>
      <c r="T9" s="168">
        <f t="shared" si="0"/>
        <v>0.25</v>
      </c>
      <c r="U9" s="14"/>
      <c r="V9" s="14"/>
    </row>
    <row r="10" spans="1:22" x14ac:dyDescent="0.3">
      <c r="A10" s="213">
        <v>6801</v>
      </c>
      <c r="B10" s="219" t="s">
        <v>110</v>
      </c>
      <c r="C10" s="185">
        <v>5</v>
      </c>
      <c r="D10" s="22" t="s">
        <v>101</v>
      </c>
      <c r="E10" s="234"/>
      <c r="F10" s="235"/>
      <c r="G10" s="234">
        <v>0.25</v>
      </c>
      <c r="H10" s="235"/>
      <c r="I10" s="234"/>
      <c r="J10" s="235"/>
      <c r="K10" s="234">
        <v>1.5</v>
      </c>
      <c r="L10" s="235"/>
      <c r="M10" s="234"/>
      <c r="N10" s="235"/>
      <c r="O10" s="232"/>
      <c r="P10" s="233"/>
      <c r="Q10" s="232"/>
      <c r="R10" s="233"/>
      <c r="S10" s="168">
        <f t="shared" si="1"/>
        <v>1.75</v>
      </c>
      <c r="T10" s="168">
        <f t="shared" si="0"/>
        <v>1.75</v>
      </c>
      <c r="U10" s="14"/>
      <c r="V10" s="14"/>
    </row>
    <row r="11" spans="1:22" x14ac:dyDescent="0.3">
      <c r="A11" s="215">
        <v>6771</v>
      </c>
      <c r="B11" s="219" t="s">
        <v>109</v>
      </c>
      <c r="C11" s="175">
        <v>18</v>
      </c>
      <c r="D11" s="22" t="s">
        <v>101</v>
      </c>
      <c r="E11" s="234"/>
      <c r="F11" s="235"/>
      <c r="G11" s="234"/>
      <c r="H11" s="235"/>
      <c r="I11" s="234"/>
      <c r="J11" s="235"/>
      <c r="K11" s="234"/>
      <c r="L11" s="235"/>
      <c r="M11" s="234">
        <v>0.5</v>
      </c>
      <c r="N11" s="235"/>
      <c r="O11" s="232"/>
      <c r="P11" s="233"/>
      <c r="Q11" s="232"/>
      <c r="R11" s="233"/>
      <c r="S11" s="168">
        <f t="shared" si="1"/>
        <v>0.5</v>
      </c>
      <c r="T11" s="168">
        <f t="shared" si="0"/>
        <v>0.5</v>
      </c>
      <c r="U11" s="14"/>
      <c r="V11" s="14"/>
    </row>
    <row r="12" spans="1:22" x14ac:dyDescent="0.3">
      <c r="A12" s="215">
        <v>6771</v>
      </c>
      <c r="B12" s="219" t="s">
        <v>109</v>
      </c>
      <c r="C12" s="215">
        <v>19</v>
      </c>
      <c r="D12" s="22" t="s">
        <v>101</v>
      </c>
      <c r="E12" s="234"/>
      <c r="F12" s="235"/>
      <c r="G12" s="234"/>
      <c r="H12" s="235"/>
      <c r="I12" s="234"/>
      <c r="J12" s="235"/>
      <c r="K12" s="234"/>
      <c r="L12" s="235"/>
      <c r="M12" s="234">
        <v>0.5</v>
      </c>
      <c r="N12" s="235"/>
      <c r="O12" s="232"/>
      <c r="P12" s="233"/>
      <c r="Q12" s="232"/>
      <c r="R12" s="233"/>
      <c r="S12" s="168">
        <f t="shared" si="1"/>
        <v>0.5</v>
      </c>
      <c r="T12" s="168">
        <f t="shared" si="0"/>
        <v>0.5</v>
      </c>
      <c r="U12" s="14"/>
      <c r="V12" s="14"/>
    </row>
    <row r="13" spans="1:22" x14ac:dyDescent="0.3">
      <c r="A13" s="175"/>
      <c r="B13" s="167"/>
      <c r="C13" s="167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168">
        <f t="shared" si="1"/>
        <v>0</v>
      </c>
      <c r="T13" s="168">
        <f t="shared" si="0"/>
        <v>0</v>
      </c>
      <c r="U13" s="14"/>
      <c r="V13" s="14"/>
    </row>
    <row r="14" spans="1:22" x14ac:dyDescent="0.3">
      <c r="A14" s="175"/>
      <c r="B14" s="167"/>
      <c r="C14" s="167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68">
        <f t="shared" si="1"/>
        <v>0</v>
      </c>
      <c r="T14" s="168">
        <f t="shared" si="0"/>
        <v>0</v>
      </c>
      <c r="U14" s="14"/>
      <c r="V14" s="14"/>
    </row>
    <row r="15" spans="1:22" x14ac:dyDescent="0.3">
      <c r="A15" s="175"/>
      <c r="B15" s="25"/>
      <c r="C15" s="167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68">
        <f t="shared" si="1"/>
        <v>0</v>
      </c>
      <c r="T15" s="168">
        <f t="shared" si="0"/>
        <v>0</v>
      </c>
      <c r="U15" s="14"/>
      <c r="V15" s="14"/>
    </row>
    <row r="16" spans="1:22" x14ac:dyDescent="0.3">
      <c r="A16" s="175"/>
      <c r="B16" s="25"/>
      <c r="C16" s="167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68">
        <f t="shared" si="1"/>
        <v>0</v>
      </c>
      <c r="T16" s="168">
        <f t="shared" si="0"/>
        <v>0</v>
      </c>
      <c r="U16" s="14"/>
      <c r="V16" s="14"/>
    </row>
    <row r="17" spans="1:22" x14ac:dyDescent="0.3">
      <c r="A17" s="204">
        <v>3600</v>
      </c>
      <c r="B17" s="219" t="s">
        <v>111</v>
      </c>
      <c r="C17" s="204"/>
      <c r="D17" s="22" t="s">
        <v>92</v>
      </c>
      <c r="E17" s="234"/>
      <c r="F17" s="235"/>
      <c r="G17" s="234">
        <v>3.5</v>
      </c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168">
        <f>E17+G17+I17+K17+M17+O17+Q17</f>
        <v>3.5</v>
      </c>
      <c r="T17" s="168">
        <f>SUM(S17-U17-V17)</f>
        <v>3.5</v>
      </c>
      <c r="U17" s="14"/>
      <c r="V17" s="14"/>
    </row>
    <row r="18" spans="1:22" x14ac:dyDescent="0.3">
      <c r="A18" s="175"/>
      <c r="B18" s="25"/>
      <c r="C18" s="167"/>
      <c r="D18" s="22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168">
        <f t="shared" si="1"/>
        <v>0</v>
      </c>
      <c r="T18" s="168">
        <f t="shared" si="0"/>
        <v>0</v>
      </c>
      <c r="U18" s="14"/>
      <c r="V18" s="14"/>
    </row>
    <row r="19" spans="1:22" x14ac:dyDescent="0.3">
      <c r="A19" s="167"/>
      <c r="B19" s="167"/>
      <c r="C19" s="167"/>
      <c r="D19" s="10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168">
        <f t="shared" si="1"/>
        <v>0</v>
      </c>
      <c r="T19" s="168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68">
        <f t="shared" si="1"/>
        <v>0</v>
      </c>
      <c r="T20" s="168"/>
      <c r="U20" s="15"/>
      <c r="V20" s="14"/>
    </row>
    <row r="21" spans="1:22" x14ac:dyDescent="0.3">
      <c r="A21" s="55" t="s">
        <v>36</v>
      </c>
      <c r="B21" s="55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68">
        <f t="shared" si="1"/>
        <v>0</v>
      </c>
      <c r="T21" s="168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68">
        <f t="shared" si="1"/>
        <v>40</v>
      </c>
      <c r="T22" s="168"/>
      <c r="U22" s="15"/>
      <c r="V22" s="14"/>
    </row>
    <row r="23" spans="1:22" x14ac:dyDescent="0.3">
      <c r="A23" s="15" t="s">
        <v>2</v>
      </c>
      <c r="B23" s="15"/>
      <c r="C23" s="15"/>
      <c r="D23" s="15"/>
      <c r="E23" s="168"/>
      <c r="F23" s="169">
        <v>8</v>
      </c>
      <c r="G23" s="168"/>
      <c r="H23" s="169">
        <v>8</v>
      </c>
      <c r="I23" s="168"/>
      <c r="J23" s="169">
        <v>8</v>
      </c>
      <c r="K23" s="168"/>
      <c r="L23" s="169">
        <v>8</v>
      </c>
      <c r="M23" s="168"/>
      <c r="N23" s="169">
        <v>8</v>
      </c>
      <c r="O23" s="168"/>
      <c r="P23" s="169"/>
      <c r="Q23" s="168"/>
      <c r="R23" s="169"/>
      <c r="S23" s="168">
        <f>SUM(E23:R23)</f>
        <v>40</v>
      </c>
      <c r="T23" s="168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B19" sqref="B19: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95</v>
      </c>
      <c r="B2" s="209"/>
      <c r="C2" s="209"/>
      <c r="D2" s="153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6" t="s">
        <v>104</v>
      </c>
      <c r="F3" s="217"/>
      <c r="G3" s="216" t="s">
        <v>104</v>
      </c>
      <c r="H3" s="217"/>
      <c r="I3" s="216" t="s">
        <v>104</v>
      </c>
      <c r="J3" s="217"/>
      <c r="K3" s="115">
        <v>8</v>
      </c>
      <c r="L3" s="114">
        <v>16.3</v>
      </c>
      <c r="M3" s="115">
        <v>8</v>
      </c>
      <c r="N3" s="114">
        <v>16.3</v>
      </c>
      <c r="O3" s="157"/>
      <c r="P3" s="11"/>
      <c r="Q3" s="11"/>
      <c r="R3" s="11"/>
      <c r="S3" s="154"/>
      <c r="T3" s="154"/>
      <c r="U3" s="13"/>
      <c r="V3" s="13"/>
    </row>
    <row r="4" spans="1:22" x14ac:dyDescent="0.3">
      <c r="A4" s="156">
        <v>3600</v>
      </c>
      <c r="B4" s="219" t="s">
        <v>111</v>
      </c>
      <c r="C4" s="156"/>
      <c r="D4" s="22" t="s">
        <v>86</v>
      </c>
      <c r="E4" s="239"/>
      <c r="F4" s="240"/>
      <c r="G4" s="239"/>
      <c r="H4" s="240"/>
      <c r="I4" s="239"/>
      <c r="J4" s="240"/>
      <c r="K4" s="234">
        <v>8</v>
      </c>
      <c r="L4" s="235"/>
      <c r="M4" s="234">
        <v>8</v>
      </c>
      <c r="N4" s="235"/>
      <c r="O4" s="232"/>
      <c r="P4" s="233"/>
      <c r="Q4" s="232"/>
      <c r="R4" s="233"/>
      <c r="S4" s="154">
        <f>E4+G4+I4+K4+M4+O4+Q4</f>
        <v>16</v>
      </c>
      <c r="T4" s="154">
        <f t="shared" ref="T4:T19" si="0">SUM(S4-U4-V4)</f>
        <v>16</v>
      </c>
      <c r="U4" s="14"/>
      <c r="V4" s="14"/>
    </row>
    <row r="5" spans="1:22" x14ac:dyDescent="0.3">
      <c r="A5" s="156"/>
      <c r="B5" s="156"/>
      <c r="C5" s="156"/>
      <c r="D5" s="22"/>
      <c r="E5" s="239"/>
      <c r="F5" s="240"/>
      <c r="G5" s="239"/>
      <c r="H5" s="240"/>
      <c r="I5" s="239"/>
      <c r="J5" s="240"/>
      <c r="K5" s="234"/>
      <c r="L5" s="235"/>
      <c r="M5" s="234"/>
      <c r="N5" s="235"/>
      <c r="O5" s="232"/>
      <c r="P5" s="233"/>
      <c r="Q5" s="232"/>
      <c r="R5" s="233"/>
      <c r="S5" s="154">
        <f t="shared" ref="S5:S22" si="1">E5+G5+I5+K5+M5+O5+Q5</f>
        <v>0</v>
      </c>
      <c r="T5" s="154">
        <f t="shared" si="0"/>
        <v>0</v>
      </c>
      <c r="U5" s="14"/>
      <c r="V5" s="14"/>
    </row>
    <row r="6" spans="1:22" x14ac:dyDescent="0.3">
      <c r="A6" s="156"/>
      <c r="B6" s="156"/>
      <c r="C6" s="156"/>
      <c r="D6" s="22"/>
      <c r="E6" s="239"/>
      <c r="F6" s="240"/>
      <c r="G6" s="239"/>
      <c r="H6" s="240"/>
      <c r="I6" s="239"/>
      <c r="J6" s="240"/>
      <c r="K6" s="234"/>
      <c r="L6" s="235"/>
      <c r="M6" s="234"/>
      <c r="N6" s="235"/>
      <c r="O6" s="232"/>
      <c r="P6" s="233"/>
      <c r="Q6" s="232"/>
      <c r="R6" s="233"/>
      <c r="S6" s="154">
        <f t="shared" si="1"/>
        <v>0</v>
      </c>
      <c r="T6" s="154">
        <f t="shared" si="0"/>
        <v>0</v>
      </c>
      <c r="U6" s="14"/>
      <c r="V6" s="14"/>
    </row>
    <row r="7" spans="1:22" x14ac:dyDescent="0.3">
      <c r="A7" s="156"/>
      <c r="B7" s="156"/>
      <c r="C7" s="156"/>
      <c r="D7" s="22"/>
      <c r="E7" s="239"/>
      <c r="F7" s="240"/>
      <c r="G7" s="239"/>
      <c r="H7" s="240"/>
      <c r="I7" s="239"/>
      <c r="J7" s="240"/>
      <c r="K7" s="234"/>
      <c r="L7" s="235"/>
      <c r="M7" s="234"/>
      <c r="N7" s="235"/>
      <c r="O7" s="232"/>
      <c r="P7" s="233"/>
      <c r="Q7" s="232"/>
      <c r="R7" s="233"/>
      <c r="S7" s="154">
        <f t="shared" si="1"/>
        <v>0</v>
      </c>
      <c r="T7" s="154">
        <f t="shared" si="0"/>
        <v>0</v>
      </c>
      <c r="U7" s="14"/>
      <c r="V7" s="14"/>
    </row>
    <row r="8" spans="1:22" x14ac:dyDescent="0.3">
      <c r="A8" s="156"/>
      <c r="B8" s="156"/>
      <c r="C8" s="156"/>
      <c r="D8" s="22"/>
      <c r="E8" s="239"/>
      <c r="F8" s="240"/>
      <c r="G8" s="239"/>
      <c r="H8" s="240"/>
      <c r="I8" s="239"/>
      <c r="J8" s="240"/>
      <c r="K8" s="234"/>
      <c r="L8" s="235"/>
      <c r="M8" s="234"/>
      <c r="N8" s="235"/>
      <c r="O8" s="232"/>
      <c r="P8" s="233"/>
      <c r="Q8" s="232"/>
      <c r="R8" s="233"/>
      <c r="S8" s="154">
        <f t="shared" si="1"/>
        <v>0</v>
      </c>
      <c r="T8" s="154">
        <f t="shared" si="0"/>
        <v>0</v>
      </c>
      <c r="U8" s="14"/>
      <c r="V8" s="14"/>
    </row>
    <row r="9" spans="1:22" x14ac:dyDescent="0.3">
      <c r="A9" s="156"/>
      <c r="B9" s="156"/>
      <c r="C9" s="156"/>
      <c r="D9" s="22"/>
      <c r="E9" s="239"/>
      <c r="F9" s="240"/>
      <c r="G9" s="239"/>
      <c r="H9" s="240"/>
      <c r="I9" s="239"/>
      <c r="J9" s="240"/>
      <c r="K9" s="234"/>
      <c r="L9" s="235"/>
      <c r="M9" s="234"/>
      <c r="N9" s="235"/>
      <c r="O9" s="232"/>
      <c r="P9" s="233"/>
      <c r="Q9" s="232"/>
      <c r="R9" s="233"/>
      <c r="S9" s="154">
        <f t="shared" si="1"/>
        <v>0</v>
      </c>
      <c r="T9" s="154">
        <f t="shared" si="0"/>
        <v>0</v>
      </c>
      <c r="U9" s="14"/>
      <c r="V9" s="14"/>
    </row>
    <row r="10" spans="1:22" x14ac:dyDescent="0.3">
      <c r="A10" s="156"/>
      <c r="B10" s="156"/>
      <c r="C10" s="156"/>
      <c r="D10" s="22"/>
      <c r="E10" s="239"/>
      <c r="F10" s="240"/>
      <c r="G10" s="239"/>
      <c r="H10" s="240"/>
      <c r="I10" s="239"/>
      <c r="J10" s="240"/>
      <c r="K10" s="234"/>
      <c r="L10" s="235"/>
      <c r="M10" s="234"/>
      <c r="N10" s="235"/>
      <c r="O10" s="232"/>
      <c r="P10" s="233"/>
      <c r="Q10" s="232"/>
      <c r="R10" s="233"/>
      <c r="S10" s="154">
        <f t="shared" si="1"/>
        <v>0</v>
      </c>
      <c r="T10" s="154">
        <f t="shared" si="0"/>
        <v>0</v>
      </c>
      <c r="U10" s="14"/>
      <c r="V10" s="14"/>
    </row>
    <row r="11" spans="1:22" x14ac:dyDescent="0.3">
      <c r="A11" s="156"/>
      <c r="B11" s="156"/>
      <c r="C11" s="156"/>
      <c r="D11" s="22"/>
      <c r="E11" s="239"/>
      <c r="F11" s="240"/>
      <c r="G11" s="239"/>
      <c r="H11" s="240"/>
      <c r="I11" s="239"/>
      <c r="J11" s="240"/>
      <c r="K11" s="234"/>
      <c r="L11" s="235"/>
      <c r="M11" s="234"/>
      <c r="N11" s="235"/>
      <c r="O11" s="232"/>
      <c r="P11" s="233"/>
      <c r="Q11" s="232"/>
      <c r="R11" s="233"/>
      <c r="S11" s="154">
        <f t="shared" si="1"/>
        <v>0</v>
      </c>
      <c r="T11" s="154">
        <f t="shared" si="0"/>
        <v>0</v>
      </c>
      <c r="U11" s="14"/>
      <c r="V11" s="14"/>
    </row>
    <row r="12" spans="1:22" x14ac:dyDescent="0.3">
      <c r="A12" s="156"/>
      <c r="B12" s="156"/>
      <c r="C12" s="156"/>
      <c r="D12" s="22"/>
      <c r="E12" s="239"/>
      <c r="F12" s="240"/>
      <c r="G12" s="239"/>
      <c r="H12" s="240"/>
      <c r="I12" s="239"/>
      <c r="J12" s="240"/>
      <c r="K12" s="234"/>
      <c r="L12" s="235"/>
      <c r="M12" s="234"/>
      <c r="N12" s="235"/>
      <c r="O12" s="232"/>
      <c r="P12" s="233"/>
      <c r="Q12" s="232"/>
      <c r="R12" s="233"/>
      <c r="S12" s="154">
        <f t="shared" si="1"/>
        <v>0</v>
      </c>
      <c r="T12" s="154">
        <f t="shared" si="0"/>
        <v>0</v>
      </c>
      <c r="U12" s="14"/>
      <c r="V12" s="14"/>
    </row>
    <row r="13" spans="1:22" x14ac:dyDescent="0.3">
      <c r="A13" s="156"/>
      <c r="B13" s="156"/>
      <c r="C13" s="156"/>
      <c r="D13" s="22"/>
      <c r="E13" s="239"/>
      <c r="F13" s="240"/>
      <c r="G13" s="239"/>
      <c r="H13" s="240"/>
      <c r="I13" s="239"/>
      <c r="J13" s="240"/>
      <c r="K13" s="234"/>
      <c r="L13" s="235"/>
      <c r="M13" s="234"/>
      <c r="N13" s="235"/>
      <c r="O13" s="232"/>
      <c r="P13" s="233"/>
      <c r="Q13" s="232"/>
      <c r="R13" s="233"/>
      <c r="S13" s="154">
        <f t="shared" si="1"/>
        <v>0</v>
      </c>
      <c r="T13" s="154">
        <f t="shared" si="0"/>
        <v>0</v>
      </c>
      <c r="U13" s="14"/>
      <c r="V13" s="14"/>
    </row>
    <row r="14" spans="1:22" x14ac:dyDescent="0.3">
      <c r="A14" s="156"/>
      <c r="B14" s="156"/>
      <c r="C14" s="156"/>
      <c r="D14" s="22"/>
      <c r="E14" s="239"/>
      <c r="F14" s="240"/>
      <c r="G14" s="239"/>
      <c r="H14" s="240"/>
      <c r="I14" s="239"/>
      <c r="J14" s="240"/>
      <c r="K14" s="234"/>
      <c r="L14" s="235"/>
      <c r="M14" s="234"/>
      <c r="N14" s="235"/>
      <c r="O14" s="232"/>
      <c r="P14" s="233"/>
      <c r="Q14" s="232"/>
      <c r="R14" s="233"/>
      <c r="S14" s="154">
        <f t="shared" si="1"/>
        <v>0</v>
      </c>
      <c r="T14" s="154">
        <f t="shared" si="0"/>
        <v>0</v>
      </c>
      <c r="U14" s="14"/>
      <c r="V14" s="14"/>
    </row>
    <row r="15" spans="1:22" x14ac:dyDescent="0.3">
      <c r="A15" s="156"/>
      <c r="B15" s="25"/>
      <c r="C15" s="156"/>
      <c r="D15" s="22"/>
      <c r="E15" s="239"/>
      <c r="F15" s="240"/>
      <c r="G15" s="239"/>
      <c r="H15" s="240"/>
      <c r="I15" s="239"/>
      <c r="J15" s="240"/>
      <c r="K15" s="234"/>
      <c r="L15" s="235"/>
      <c r="M15" s="234"/>
      <c r="N15" s="235"/>
      <c r="O15" s="232"/>
      <c r="P15" s="233"/>
      <c r="Q15" s="232"/>
      <c r="R15" s="233"/>
      <c r="S15" s="154">
        <f t="shared" si="1"/>
        <v>0</v>
      </c>
      <c r="T15" s="154">
        <f t="shared" si="0"/>
        <v>0</v>
      </c>
      <c r="U15" s="14"/>
      <c r="V15" s="14"/>
    </row>
    <row r="16" spans="1:22" x14ac:dyDescent="0.3">
      <c r="A16" s="156"/>
      <c r="B16" s="25"/>
      <c r="C16" s="156"/>
      <c r="D16" s="22"/>
      <c r="E16" s="239"/>
      <c r="F16" s="240"/>
      <c r="G16" s="239"/>
      <c r="H16" s="240"/>
      <c r="I16" s="239"/>
      <c r="J16" s="240"/>
      <c r="K16" s="234"/>
      <c r="L16" s="235"/>
      <c r="M16" s="234"/>
      <c r="N16" s="235"/>
      <c r="O16" s="232"/>
      <c r="P16" s="233"/>
      <c r="Q16" s="232"/>
      <c r="R16" s="233"/>
      <c r="S16" s="154">
        <f t="shared" si="1"/>
        <v>0</v>
      </c>
      <c r="T16" s="154">
        <f t="shared" si="0"/>
        <v>0</v>
      </c>
      <c r="U16" s="14"/>
      <c r="V16" s="14"/>
    </row>
    <row r="17" spans="1:22" x14ac:dyDescent="0.3">
      <c r="A17" s="156"/>
      <c r="B17" s="25"/>
      <c r="C17" s="156"/>
      <c r="D17" s="22"/>
      <c r="E17" s="239"/>
      <c r="F17" s="240"/>
      <c r="G17" s="239"/>
      <c r="H17" s="240"/>
      <c r="I17" s="239"/>
      <c r="J17" s="240"/>
      <c r="K17" s="234"/>
      <c r="L17" s="235"/>
      <c r="M17" s="234"/>
      <c r="N17" s="235"/>
      <c r="O17" s="232"/>
      <c r="P17" s="233"/>
      <c r="Q17" s="232"/>
      <c r="R17" s="233"/>
      <c r="S17" s="154">
        <f>E17+G17+I17+K17+M17+O17+Q17</f>
        <v>0</v>
      </c>
      <c r="T17" s="154">
        <f>SUM(S17-U17-V17)</f>
        <v>0</v>
      </c>
      <c r="U17" s="14"/>
      <c r="V17" s="14"/>
    </row>
    <row r="18" spans="1:22" x14ac:dyDescent="0.3">
      <c r="A18" s="156"/>
      <c r="B18" s="25"/>
      <c r="C18" s="156"/>
      <c r="D18" s="22"/>
      <c r="E18" s="239"/>
      <c r="F18" s="240"/>
      <c r="G18" s="239"/>
      <c r="H18" s="240"/>
      <c r="I18" s="239"/>
      <c r="J18" s="240"/>
      <c r="K18" s="234"/>
      <c r="L18" s="235"/>
      <c r="M18" s="234"/>
      <c r="N18" s="235"/>
      <c r="O18" s="232"/>
      <c r="P18" s="233"/>
      <c r="Q18" s="232"/>
      <c r="R18" s="233"/>
      <c r="S18" s="154">
        <f t="shared" si="1"/>
        <v>0</v>
      </c>
      <c r="T18" s="154">
        <f t="shared" si="0"/>
        <v>0</v>
      </c>
      <c r="U18" s="14"/>
      <c r="V18" s="14"/>
    </row>
    <row r="19" spans="1:22" x14ac:dyDescent="0.3">
      <c r="A19" s="156"/>
      <c r="B19" s="156"/>
      <c r="C19" s="156"/>
      <c r="D19" s="10"/>
      <c r="E19" s="239"/>
      <c r="F19" s="240"/>
      <c r="G19" s="239"/>
      <c r="H19" s="240"/>
      <c r="I19" s="239"/>
      <c r="J19" s="240"/>
      <c r="K19" s="234"/>
      <c r="L19" s="235"/>
      <c r="M19" s="234"/>
      <c r="N19" s="235"/>
      <c r="O19" s="232"/>
      <c r="P19" s="233"/>
      <c r="Q19" s="232"/>
      <c r="R19" s="233"/>
      <c r="S19" s="154">
        <f t="shared" si="1"/>
        <v>0</v>
      </c>
      <c r="T19" s="15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54">
        <f t="shared" si="1"/>
        <v>0</v>
      </c>
      <c r="T20" s="154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54">
        <f t="shared" si="1"/>
        <v>0</v>
      </c>
      <c r="T21" s="154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0</v>
      </c>
      <c r="F22" s="237"/>
      <c r="G22" s="236">
        <f>SUM(G4:G21)</f>
        <v>0</v>
      </c>
      <c r="H22" s="237"/>
      <c r="I22" s="236">
        <f>SUM(I4:I21)</f>
        <v>0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54">
        <f t="shared" si="1"/>
        <v>16</v>
      </c>
      <c r="T22" s="154"/>
      <c r="U22" s="15"/>
      <c r="V22" s="14"/>
    </row>
    <row r="23" spans="1:22" x14ac:dyDescent="0.3">
      <c r="A23" s="15" t="s">
        <v>2</v>
      </c>
      <c r="B23" s="15"/>
      <c r="C23" s="15"/>
      <c r="D23" s="15"/>
      <c r="E23" s="154"/>
      <c r="F23" s="155">
        <v>8</v>
      </c>
      <c r="G23" s="154"/>
      <c r="H23" s="155">
        <v>8</v>
      </c>
      <c r="I23" s="154"/>
      <c r="J23" s="155">
        <v>8</v>
      </c>
      <c r="K23" s="154"/>
      <c r="L23" s="155">
        <v>8</v>
      </c>
      <c r="M23" s="154"/>
      <c r="N23" s="155">
        <v>8</v>
      </c>
      <c r="O23" s="154"/>
      <c r="P23" s="155"/>
      <c r="Q23" s="154"/>
      <c r="R23" s="155"/>
      <c r="S23" s="154">
        <f>SUM(E23:R23)</f>
        <v>40</v>
      </c>
      <c r="T23" s="154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9" sqref="B19:B20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95</v>
      </c>
      <c r="B2" s="209"/>
      <c r="C2" s="209"/>
      <c r="D2" s="32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3">
        <v>16.3</v>
      </c>
      <c r="G3" s="115">
        <v>8</v>
      </c>
      <c r="H3" s="143">
        <v>16.3</v>
      </c>
      <c r="I3" s="115">
        <v>8</v>
      </c>
      <c r="J3" s="143">
        <v>16.3</v>
      </c>
      <c r="K3" s="115">
        <v>8</v>
      </c>
      <c r="L3" s="143">
        <v>16.3</v>
      </c>
      <c r="M3" s="115">
        <v>8</v>
      </c>
      <c r="N3" s="14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4">
        <v>6771</v>
      </c>
      <c r="B4" s="219" t="s">
        <v>109</v>
      </c>
      <c r="C4" s="194">
        <v>17</v>
      </c>
      <c r="D4" s="22" t="s">
        <v>80</v>
      </c>
      <c r="E4" s="243">
        <v>8</v>
      </c>
      <c r="F4" s="244"/>
      <c r="G4" s="243">
        <v>7.75</v>
      </c>
      <c r="H4" s="244"/>
      <c r="I4" s="243">
        <v>7.75</v>
      </c>
      <c r="J4" s="244"/>
      <c r="K4" s="243">
        <v>7.75</v>
      </c>
      <c r="L4" s="244"/>
      <c r="M4" s="243">
        <v>8</v>
      </c>
      <c r="N4" s="244"/>
      <c r="O4" s="245"/>
      <c r="P4" s="245"/>
      <c r="Q4" s="241"/>
      <c r="R4" s="242"/>
      <c r="S4" s="38">
        <f>E4+G4+I4+K4+M4+O4+Q4</f>
        <v>39.25</v>
      </c>
      <c r="T4" s="38">
        <f>SUM(S4-U4-V4)</f>
        <v>39.25</v>
      </c>
      <c r="U4" s="40"/>
      <c r="V4" s="40"/>
    </row>
    <row r="5" spans="1:22" x14ac:dyDescent="0.3">
      <c r="A5" s="201"/>
      <c r="B5" s="201"/>
      <c r="C5" s="201"/>
      <c r="D5" s="22"/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45"/>
      <c r="P5" s="245"/>
      <c r="Q5" s="241"/>
      <c r="R5" s="242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88"/>
      <c r="B6" s="25"/>
      <c r="C6" s="188"/>
      <c r="D6" s="22"/>
      <c r="E6" s="222"/>
      <c r="F6" s="223"/>
      <c r="G6" s="222"/>
      <c r="H6" s="223"/>
      <c r="I6" s="222"/>
      <c r="J6" s="223"/>
      <c r="K6" s="222"/>
      <c r="L6" s="223"/>
      <c r="M6" s="222"/>
      <c r="N6" s="223"/>
      <c r="O6" s="245"/>
      <c r="P6" s="245"/>
      <c r="Q6" s="241"/>
      <c r="R6" s="242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8"/>
      <c r="B7" s="188"/>
      <c r="C7" s="188"/>
      <c r="D7" s="22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5"/>
      <c r="P7" s="245"/>
      <c r="Q7" s="241"/>
      <c r="R7" s="24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3"/>
      <c r="B8" s="173"/>
      <c r="C8" s="173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5"/>
      <c r="Q8" s="241"/>
      <c r="R8" s="24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8"/>
      <c r="B9" s="158"/>
      <c r="C9" s="158"/>
      <c r="D9" s="22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5"/>
      <c r="P9" s="245"/>
      <c r="Q9" s="241"/>
      <c r="R9" s="24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9"/>
      <c r="B10" s="139"/>
      <c r="C10" s="139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1"/>
      <c r="P10" s="242"/>
      <c r="Q10" s="241"/>
      <c r="R10" s="2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9"/>
      <c r="B11" s="139"/>
      <c r="C11" s="139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1"/>
      <c r="P11" s="242"/>
      <c r="Q11" s="241"/>
      <c r="R11" s="2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9"/>
      <c r="B12" s="139"/>
      <c r="C12" s="139"/>
      <c r="D12" s="22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41"/>
      <c r="P12" s="242"/>
      <c r="Q12" s="241"/>
      <c r="R12" s="2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41"/>
      <c r="P13" s="242"/>
      <c r="Q13" s="241"/>
      <c r="R13" s="2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41"/>
      <c r="P14" s="242"/>
      <c r="Q14" s="241"/>
      <c r="R14" s="2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41"/>
      <c r="P15" s="242"/>
      <c r="Q15" s="241"/>
      <c r="R15" s="2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41"/>
      <c r="P16" s="242"/>
      <c r="Q16" s="241"/>
      <c r="R16" s="2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18"/>
      <c r="B17" s="25"/>
      <c r="C17" s="118"/>
      <c r="D17" s="22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41"/>
      <c r="P17" s="242"/>
      <c r="Q17" s="241"/>
      <c r="R17" s="2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1">
        <v>3600</v>
      </c>
      <c r="B18" s="219" t="s">
        <v>111</v>
      </c>
      <c r="C18" s="191"/>
      <c r="D18" s="22" t="s">
        <v>78</v>
      </c>
      <c r="E18" s="243"/>
      <c r="F18" s="244"/>
      <c r="G18" s="243">
        <v>0.25</v>
      </c>
      <c r="H18" s="244"/>
      <c r="I18" s="243">
        <v>0.25</v>
      </c>
      <c r="J18" s="244"/>
      <c r="K18" s="243">
        <v>0.25</v>
      </c>
      <c r="L18" s="244"/>
      <c r="M18" s="243"/>
      <c r="N18" s="244"/>
      <c r="O18" s="245"/>
      <c r="P18" s="245"/>
      <c r="Q18" s="241"/>
      <c r="R18" s="242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3">
      <c r="A19" s="172"/>
      <c r="B19" s="172"/>
      <c r="C19" s="172"/>
      <c r="D19" s="10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5"/>
      <c r="Q19" s="241"/>
      <c r="R19" s="24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5"/>
      <c r="Q20" s="241"/>
      <c r="R20" s="24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5"/>
      <c r="Q21" s="241"/>
      <c r="R21" s="242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8"/>
      <c r="F22" s="248"/>
      <c r="G22" s="248"/>
      <c r="H22" s="248"/>
      <c r="I22" s="248"/>
      <c r="J22" s="248"/>
      <c r="K22" s="248"/>
      <c r="L22" s="248"/>
      <c r="M22" s="243"/>
      <c r="N22" s="244"/>
      <c r="O22" s="245"/>
      <c r="P22" s="245"/>
      <c r="Q22" s="241"/>
      <c r="R22" s="24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6">
        <f>SUM(E4:E22)</f>
        <v>8</v>
      </c>
      <c r="F23" s="247"/>
      <c r="G23" s="246">
        <f>SUM(G4:G22)</f>
        <v>8</v>
      </c>
      <c r="H23" s="247"/>
      <c r="I23" s="246">
        <f>SUM(I4:I22)</f>
        <v>8</v>
      </c>
      <c r="J23" s="247"/>
      <c r="K23" s="246">
        <f>SUM(K4:K22)</f>
        <v>8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9" sqref="B19:B2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95</v>
      </c>
      <c r="B2" s="209"/>
      <c r="C2" s="209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203"/>
      <c r="H3" s="203"/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0">
        <v>6771</v>
      </c>
      <c r="B4" s="219" t="s">
        <v>109</v>
      </c>
      <c r="C4" s="211">
        <v>24</v>
      </c>
      <c r="D4" s="22" t="s">
        <v>84</v>
      </c>
      <c r="E4" s="234">
        <v>1</v>
      </c>
      <c r="F4" s="235"/>
      <c r="G4" s="250"/>
      <c r="H4" s="251"/>
      <c r="I4" s="234"/>
      <c r="J4" s="235"/>
      <c r="K4" s="234"/>
      <c r="L4" s="235"/>
      <c r="M4" s="234"/>
      <c r="N4" s="235"/>
      <c r="O4" s="232"/>
      <c r="P4" s="233"/>
      <c r="Q4" s="232"/>
      <c r="R4" s="233"/>
      <c r="S4" s="12">
        <f t="shared" ref="S4:S10" si="0">E4+G4+I4+K4+M4+O4+Q4</f>
        <v>1</v>
      </c>
      <c r="T4" s="12">
        <f t="shared" ref="T4:T19" si="1">SUM(S4-U4-V4)</f>
        <v>1</v>
      </c>
      <c r="U4" s="14"/>
      <c r="V4" s="14"/>
    </row>
    <row r="5" spans="1:22" x14ac:dyDescent="0.3">
      <c r="A5" s="211">
        <v>6771</v>
      </c>
      <c r="B5" s="219" t="s">
        <v>109</v>
      </c>
      <c r="C5" s="211">
        <v>25</v>
      </c>
      <c r="D5" s="22" t="s">
        <v>84</v>
      </c>
      <c r="E5" s="234">
        <v>1</v>
      </c>
      <c r="F5" s="235"/>
      <c r="G5" s="250"/>
      <c r="H5" s="251"/>
      <c r="I5" s="234"/>
      <c r="J5" s="235"/>
      <c r="K5" s="234"/>
      <c r="L5" s="235"/>
      <c r="M5" s="234"/>
      <c r="N5" s="235"/>
      <c r="O5" s="232"/>
      <c r="P5" s="233"/>
      <c r="Q5" s="232"/>
      <c r="R5" s="233"/>
      <c r="S5" s="12">
        <f t="shared" si="0"/>
        <v>1</v>
      </c>
      <c r="T5" s="12">
        <f t="shared" si="1"/>
        <v>1</v>
      </c>
      <c r="U5" s="14"/>
      <c r="V5" s="14"/>
    </row>
    <row r="6" spans="1:22" x14ac:dyDescent="0.3">
      <c r="A6" s="211">
        <v>6771</v>
      </c>
      <c r="B6" s="219" t="s">
        <v>109</v>
      </c>
      <c r="C6" s="211">
        <v>26</v>
      </c>
      <c r="D6" s="22" t="s">
        <v>84</v>
      </c>
      <c r="E6" s="234">
        <v>1</v>
      </c>
      <c r="F6" s="235"/>
      <c r="G6" s="250"/>
      <c r="H6" s="251"/>
      <c r="I6" s="234"/>
      <c r="J6" s="235"/>
      <c r="K6" s="234"/>
      <c r="L6" s="235"/>
      <c r="M6" s="234"/>
      <c r="N6" s="235"/>
      <c r="O6" s="232"/>
      <c r="P6" s="233"/>
      <c r="Q6" s="232"/>
      <c r="R6" s="233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11">
        <v>6771</v>
      </c>
      <c r="B7" s="219" t="s">
        <v>109</v>
      </c>
      <c r="C7" s="211">
        <v>27</v>
      </c>
      <c r="D7" s="22" t="s">
        <v>84</v>
      </c>
      <c r="E7" s="234">
        <v>1</v>
      </c>
      <c r="F7" s="235"/>
      <c r="G7" s="250"/>
      <c r="H7" s="251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11">
        <v>6771</v>
      </c>
      <c r="B8" s="219" t="s">
        <v>109</v>
      </c>
      <c r="C8" s="211">
        <v>29</v>
      </c>
      <c r="D8" s="22" t="s">
        <v>84</v>
      </c>
      <c r="E8" s="234">
        <v>1</v>
      </c>
      <c r="F8" s="235"/>
      <c r="G8" s="250"/>
      <c r="H8" s="251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211">
        <v>6771</v>
      </c>
      <c r="B9" s="219" t="s">
        <v>109</v>
      </c>
      <c r="C9" s="211">
        <v>30</v>
      </c>
      <c r="D9" s="22" t="s">
        <v>84</v>
      </c>
      <c r="E9" s="234">
        <v>1</v>
      </c>
      <c r="F9" s="235"/>
      <c r="G9" s="250"/>
      <c r="H9" s="251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11">
        <v>6795</v>
      </c>
      <c r="B10" s="219" t="s">
        <v>108</v>
      </c>
      <c r="C10" s="211">
        <v>10</v>
      </c>
      <c r="D10" s="22" t="s">
        <v>85</v>
      </c>
      <c r="E10" s="234">
        <v>2</v>
      </c>
      <c r="F10" s="235"/>
      <c r="G10" s="250"/>
      <c r="H10" s="251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3">
      <c r="A11" s="205">
        <v>6771</v>
      </c>
      <c r="B11" s="219" t="s">
        <v>109</v>
      </c>
      <c r="C11" s="205">
        <v>33</v>
      </c>
      <c r="D11" s="22" t="s">
        <v>90</v>
      </c>
      <c r="E11" s="234"/>
      <c r="F11" s="235"/>
      <c r="G11" s="250"/>
      <c r="H11" s="251"/>
      <c r="I11" s="234">
        <v>8</v>
      </c>
      <c r="J11" s="235"/>
      <c r="K11" s="234">
        <v>8</v>
      </c>
      <c r="L11" s="235"/>
      <c r="M11" s="234">
        <v>8</v>
      </c>
      <c r="N11" s="235"/>
      <c r="O11" s="232"/>
      <c r="P11" s="233"/>
      <c r="Q11" s="232"/>
      <c r="R11" s="233"/>
      <c r="S11" s="12">
        <f t="shared" ref="S11:S21" si="2">E11+G11+I11+K11+M11+O11+Q11</f>
        <v>24</v>
      </c>
      <c r="T11" s="12">
        <f t="shared" si="1"/>
        <v>24</v>
      </c>
      <c r="U11" s="14"/>
      <c r="V11" s="14"/>
    </row>
    <row r="12" spans="1:22" x14ac:dyDescent="0.3">
      <c r="A12" s="205"/>
      <c r="B12" s="205"/>
      <c r="C12" s="205"/>
      <c r="D12" s="22"/>
      <c r="E12" s="234"/>
      <c r="F12" s="235"/>
      <c r="G12" s="250"/>
      <c r="H12" s="251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4"/>
      <c r="F13" s="235"/>
      <c r="G13" s="250"/>
      <c r="H13" s="251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0"/>
      <c r="B14" s="200"/>
      <c r="C14" s="200"/>
      <c r="D14" s="22"/>
      <c r="E14" s="234"/>
      <c r="F14" s="235"/>
      <c r="G14" s="250"/>
      <c r="H14" s="251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9">
        <v>3600</v>
      </c>
      <c r="B15" s="219" t="s">
        <v>111</v>
      </c>
      <c r="C15" s="209"/>
      <c r="D15" s="22" t="s">
        <v>92</v>
      </c>
      <c r="E15" s="234"/>
      <c r="F15" s="235"/>
      <c r="G15" s="250"/>
      <c r="H15" s="251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6"/>
      <c r="B16" s="25"/>
      <c r="C16" s="206"/>
      <c r="D16" s="22"/>
      <c r="E16" s="234"/>
      <c r="F16" s="235"/>
      <c r="G16" s="250"/>
      <c r="H16" s="251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2"/>
      <c r="B17" s="25"/>
      <c r="C17" s="162"/>
      <c r="D17" s="22"/>
      <c r="E17" s="222"/>
      <c r="F17" s="223"/>
      <c r="G17" s="229"/>
      <c r="H17" s="230"/>
      <c r="I17" s="222"/>
      <c r="J17" s="223"/>
      <c r="K17" s="222"/>
      <c r="L17" s="223"/>
      <c r="M17" s="222"/>
      <c r="N17" s="223"/>
      <c r="O17" s="232"/>
      <c r="P17" s="233"/>
      <c r="Q17" s="232"/>
      <c r="R17" s="2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9"/>
      <c r="B18" s="25"/>
      <c r="C18" s="199"/>
      <c r="D18" s="202"/>
      <c r="E18" s="234"/>
      <c r="F18" s="235"/>
      <c r="G18" s="250"/>
      <c r="H18" s="251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2"/>
      <c r="F19" s="235"/>
      <c r="G19" s="253"/>
      <c r="H19" s="251"/>
      <c r="I19" s="252"/>
      <c r="J19" s="235"/>
      <c r="K19" s="252"/>
      <c r="L19" s="235"/>
      <c r="M19" s="252"/>
      <c r="N19" s="235"/>
      <c r="O19" s="232"/>
      <c r="P19" s="233"/>
      <c r="Q19" s="232"/>
      <c r="R19" s="233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4"/>
      <c r="F20" s="235"/>
      <c r="G20" s="250">
        <v>8</v>
      </c>
      <c r="H20" s="251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2">
        <f t="shared" si="2"/>
        <v>8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0"/>
      <c r="J23" s="141">
        <v>8</v>
      </c>
      <c r="K23" s="128"/>
      <c r="L23" s="129">
        <v>8</v>
      </c>
      <c r="M23" s="126"/>
      <c r="N23" s="12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B19" sqref="B19:B2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95</v>
      </c>
      <c r="B2" s="209"/>
      <c r="C2" s="209"/>
      <c r="D2" s="121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203"/>
      <c r="H3" s="203"/>
      <c r="I3" s="114">
        <v>8</v>
      </c>
      <c r="J3" s="114">
        <v>17.45</v>
      </c>
      <c r="K3" s="114">
        <v>8</v>
      </c>
      <c r="L3" s="114">
        <v>16.3</v>
      </c>
      <c r="M3" s="114">
        <v>8</v>
      </c>
      <c r="N3" s="114">
        <v>16.3</v>
      </c>
      <c r="O3" s="124"/>
      <c r="P3" s="124"/>
      <c r="Q3" s="124"/>
      <c r="R3" s="124"/>
      <c r="S3" s="122"/>
      <c r="T3" s="122"/>
      <c r="U3" s="13"/>
      <c r="V3" s="13"/>
    </row>
    <row r="4" spans="1:22" x14ac:dyDescent="0.3">
      <c r="A4" s="210">
        <v>3600</v>
      </c>
      <c r="B4" s="219" t="s">
        <v>111</v>
      </c>
      <c r="C4" s="210">
        <v>24</v>
      </c>
      <c r="D4" s="22" t="s">
        <v>84</v>
      </c>
      <c r="E4" s="254">
        <v>0.5</v>
      </c>
      <c r="F4" s="254"/>
      <c r="G4" s="255"/>
      <c r="H4" s="255"/>
      <c r="I4" s="224"/>
      <c r="J4" s="224"/>
      <c r="K4" s="224"/>
      <c r="L4" s="224"/>
      <c r="M4" s="224"/>
      <c r="N4" s="224"/>
      <c r="O4" s="232"/>
      <c r="P4" s="233"/>
      <c r="Q4" s="232"/>
      <c r="R4" s="233"/>
      <c r="S4" s="122">
        <f t="shared" ref="S4:S22" si="0">E4+G4+I4+K4+M4+O4+Q4</f>
        <v>0.5</v>
      </c>
      <c r="T4" s="122">
        <f t="shared" ref="T4:T19" si="1">SUM(S4-U4-V4)</f>
        <v>0.5</v>
      </c>
      <c r="U4" s="14"/>
      <c r="V4" s="14"/>
    </row>
    <row r="5" spans="1:22" x14ac:dyDescent="0.3">
      <c r="A5" s="210">
        <v>3600</v>
      </c>
      <c r="B5" s="219" t="s">
        <v>111</v>
      </c>
      <c r="C5" s="210">
        <v>25</v>
      </c>
      <c r="D5" s="22" t="s">
        <v>84</v>
      </c>
      <c r="E5" s="254">
        <v>0.5</v>
      </c>
      <c r="F5" s="254"/>
      <c r="G5" s="255"/>
      <c r="H5" s="255"/>
      <c r="I5" s="224"/>
      <c r="J5" s="224"/>
      <c r="K5" s="224"/>
      <c r="L5" s="224"/>
      <c r="M5" s="224"/>
      <c r="N5" s="224"/>
      <c r="O5" s="232"/>
      <c r="P5" s="233"/>
      <c r="Q5" s="232"/>
      <c r="R5" s="233"/>
      <c r="S5" s="122">
        <f t="shared" si="0"/>
        <v>0.5</v>
      </c>
      <c r="T5" s="122">
        <f t="shared" si="1"/>
        <v>0.5</v>
      </c>
      <c r="U5" s="14"/>
      <c r="V5" s="14"/>
    </row>
    <row r="6" spans="1:22" x14ac:dyDescent="0.3">
      <c r="A6" s="210">
        <v>3600</v>
      </c>
      <c r="B6" s="219" t="s">
        <v>111</v>
      </c>
      <c r="C6" s="210">
        <v>26</v>
      </c>
      <c r="D6" s="22" t="s">
        <v>84</v>
      </c>
      <c r="E6" s="256">
        <v>0.5</v>
      </c>
      <c r="F6" s="257"/>
      <c r="G6" s="253"/>
      <c r="H6" s="251"/>
      <c r="I6" s="252"/>
      <c r="J6" s="235"/>
      <c r="K6" s="252"/>
      <c r="L6" s="235"/>
      <c r="M6" s="252"/>
      <c r="N6" s="235"/>
      <c r="O6" s="232"/>
      <c r="P6" s="233"/>
      <c r="Q6" s="232"/>
      <c r="R6" s="233"/>
      <c r="S6" s="122">
        <f t="shared" si="0"/>
        <v>0.5</v>
      </c>
      <c r="T6" s="122">
        <f t="shared" si="1"/>
        <v>0.5</v>
      </c>
      <c r="U6" s="14"/>
      <c r="V6" s="14"/>
    </row>
    <row r="7" spans="1:22" x14ac:dyDescent="0.3">
      <c r="A7" s="210">
        <v>3600</v>
      </c>
      <c r="B7" s="219" t="s">
        <v>111</v>
      </c>
      <c r="C7" s="210">
        <v>27</v>
      </c>
      <c r="D7" s="22" t="s">
        <v>84</v>
      </c>
      <c r="E7" s="256">
        <v>0.5</v>
      </c>
      <c r="F7" s="257"/>
      <c r="G7" s="253"/>
      <c r="H7" s="251"/>
      <c r="I7" s="252"/>
      <c r="J7" s="235"/>
      <c r="K7" s="252"/>
      <c r="L7" s="235"/>
      <c r="M7" s="252"/>
      <c r="N7" s="235"/>
      <c r="O7" s="232"/>
      <c r="P7" s="233"/>
      <c r="Q7" s="232"/>
      <c r="R7" s="233"/>
      <c r="S7" s="122">
        <f t="shared" si="0"/>
        <v>0.5</v>
      </c>
      <c r="T7" s="122">
        <f t="shared" si="1"/>
        <v>0.5</v>
      </c>
      <c r="U7" s="14"/>
      <c r="V7" s="14"/>
    </row>
    <row r="8" spans="1:22" x14ac:dyDescent="0.3">
      <c r="A8" s="210">
        <v>3600</v>
      </c>
      <c r="B8" s="219" t="s">
        <v>111</v>
      </c>
      <c r="C8" s="210">
        <v>32</v>
      </c>
      <c r="D8" s="22" t="s">
        <v>89</v>
      </c>
      <c r="E8" s="256"/>
      <c r="F8" s="257"/>
      <c r="G8" s="253"/>
      <c r="H8" s="251"/>
      <c r="I8" s="252">
        <v>7</v>
      </c>
      <c r="J8" s="235"/>
      <c r="K8" s="252">
        <v>5</v>
      </c>
      <c r="L8" s="235"/>
      <c r="M8" s="252">
        <v>5</v>
      </c>
      <c r="N8" s="235"/>
      <c r="O8" s="232"/>
      <c r="P8" s="233"/>
      <c r="Q8" s="232"/>
      <c r="R8" s="233"/>
      <c r="S8" s="122">
        <f t="shared" si="0"/>
        <v>17</v>
      </c>
      <c r="T8" s="122">
        <f t="shared" si="1"/>
        <v>17</v>
      </c>
      <c r="U8" s="14"/>
      <c r="V8" s="14"/>
    </row>
    <row r="9" spans="1:22" x14ac:dyDescent="0.3">
      <c r="A9" s="215">
        <v>3600</v>
      </c>
      <c r="B9" s="219" t="s">
        <v>111</v>
      </c>
      <c r="C9" s="215">
        <v>16</v>
      </c>
      <c r="D9" s="22" t="s">
        <v>93</v>
      </c>
      <c r="E9" s="256"/>
      <c r="F9" s="257"/>
      <c r="G9" s="250"/>
      <c r="H9" s="251"/>
      <c r="I9" s="234"/>
      <c r="J9" s="235"/>
      <c r="K9" s="234">
        <v>3</v>
      </c>
      <c r="L9" s="235"/>
      <c r="M9" s="234"/>
      <c r="N9" s="235"/>
      <c r="O9" s="232"/>
      <c r="P9" s="233"/>
      <c r="Q9" s="232"/>
      <c r="R9" s="233"/>
      <c r="S9" s="122">
        <f t="shared" si="0"/>
        <v>3</v>
      </c>
      <c r="T9" s="122">
        <f t="shared" si="1"/>
        <v>3</v>
      </c>
      <c r="U9" s="14"/>
      <c r="V9" s="14"/>
    </row>
    <row r="10" spans="1:22" x14ac:dyDescent="0.3">
      <c r="A10" s="205"/>
      <c r="B10" s="205"/>
      <c r="C10" s="205"/>
      <c r="D10" s="22"/>
      <c r="E10" s="256"/>
      <c r="F10" s="257"/>
      <c r="G10" s="250"/>
      <c r="H10" s="251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22">
        <f t="shared" si="0"/>
        <v>0</v>
      </c>
      <c r="T10" s="122">
        <f t="shared" si="1"/>
        <v>0</v>
      </c>
      <c r="U10" s="14"/>
      <c r="V10" s="14"/>
    </row>
    <row r="11" spans="1:22" ht="15" customHeight="1" x14ac:dyDescent="0.3">
      <c r="A11" s="205"/>
      <c r="B11" s="205"/>
      <c r="C11" s="205"/>
      <c r="D11" s="22"/>
      <c r="E11" s="256"/>
      <c r="F11" s="257"/>
      <c r="G11" s="253"/>
      <c r="H11" s="251"/>
      <c r="I11" s="252"/>
      <c r="J11" s="235"/>
      <c r="K11" s="252"/>
      <c r="L11" s="235"/>
      <c r="M11" s="252"/>
      <c r="N11" s="235"/>
      <c r="O11" s="232"/>
      <c r="P11" s="233"/>
      <c r="Q11" s="232"/>
      <c r="R11" s="233"/>
      <c r="S11" s="122">
        <f t="shared" si="0"/>
        <v>0</v>
      </c>
      <c r="T11" s="122">
        <f t="shared" si="1"/>
        <v>0</v>
      </c>
      <c r="U11" s="14"/>
      <c r="V11" s="14"/>
    </row>
    <row r="12" spans="1:22" x14ac:dyDescent="0.3">
      <c r="A12" s="205"/>
      <c r="B12" s="205"/>
      <c r="C12" s="205"/>
      <c r="D12" s="22"/>
      <c r="E12" s="256"/>
      <c r="F12" s="257"/>
      <c r="G12" s="253"/>
      <c r="H12" s="251"/>
      <c r="I12" s="252"/>
      <c r="J12" s="235"/>
      <c r="K12" s="252"/>
      <c r="L12" s="235"/>
      <c r="M12" s="252"/>
      <c r="N12" s="235"/>
      <c r="O12" s="232"/>
      <c r="P12" s="233"/>
      <c r="Q12" s="232"/>
      <c r="R12" s="233"/>
      <c r="S12" s="122">
        <f t="shared" si="0"/>
        <v>0</v>
      </c>
      <c r="T12" s="122">
        <f t="shared" si="1"/>
        <v>0</v>
      </c>
      <c r="U12" s="14"/>
      <c r="V12" s="14"/>
    </row>
    <row r="13" spans="1:22" x14ac:dyDescent="0.3">
      <c r="A13" s="210"/>
      <c r="B13" s="25"/>
      <c r="C13" s="210"/>
      <c r="D13" s="22"/>
      <c r="E13" s="256"/>
      <c r="F13" s="257"/>
      <c r="G13" s="253"/>
      <c r="H13" s="251"/>
      <c r="I13" s="252"/>
      <c r="J13" s="235"/>
      <c r="K13" s="252"/>
      <c r="L13" s="235"/>
      <c r="M13" s="252"/>
      <c r="N13" s="235"/>
      <c r="O13" s="232"/>
      <c r="P13" s="233"/>
      <c r="Q13" s="232"/>
      <c r="R13" s="233"/>
      <c r="S13" s="122">
        <f t="shared" si="0"/>
        <v>0</v>
      </c>
      <c r="T13" s="122">
        <f t="shared" si="1"/>
        <v>0</v>
      </c>
      <c r="U13" s="14"/>
      <c r="V13" s="14"/>
    </row>
    <row r="14" spans="1:22" x14ac:dyDescent="0.3">
      <c r="A14" s="210"/>
      <c r="B14" s="210"/>
      <c r="C14" s="210"/>
      <c r="D14" s="22"/>
      <c r="E14" s="256"/>
      <c r="F14" s="257"/>
      <c r="G14" s="253"/>
      <c r="H14" s="251"/>
      <c r="I14" s="252"/>
      <c r="J14" s="235"/>
      <c r="K14" s="252"/>
      <c r="L14" s="235"/>
      <c r="M14" s="252"/>
      <c r="N14" s="235"/>
      <c r="O14" s="232"/>
      <c r="P14" s="233"/>
      <c r="Q14" s="232"/>
      <c r="R14" s="233"/>
      <c r="S14" s="122">
        <f t="shared" si="0"/>
        <v>0</v>
      </c>
      <c r="T14" s="122">
        <f t="shared" si="1"/>
        <v>0</v>
      </c>
      <c r="U14" s="14"/>
      <c r="V14" s="14"/>
    </row>
    <row r="15" spans="1:22" x14ac:dyDescent="0.3">
      <c r="A15" s="199"/>
      <c r="B15" s="25"/>
      <c r="C15" s="199"/>
      <c r="D15" s="22"/>
      <c r="E15" s="256"/>
      <c r="F15" s="257"/>
      <c r="G15" s="253"/>
      <c r="H15" s="251"/>
      <c r="I15" s="252"/>
      <c r="J15" s="235"/>
      <c r="K15" s="252"/>
      <c r="L15" s="235"/>
      <c r="M15" s="252"/>
      <c r="N15" s="235"/>
      <c r="O15" s="232"/>
      <c r="P15" s="233"/>
      <c r="Q15" s="232"/>
      <c r="R15" s="233"/>
      <c r="S15" s="122">
        <f t="shared" si="0"/>
        <v>0</v>
      </c>
      <c r="T15" s="122">
        <f t="shared" si="1"/>
        <v>0</v>
      </c>
      <c r="U15" s="14"/>
      <c r="V15" s="14"/>
    </row>
    <row r="16" spans="1:22" x14ac:dyDescent="0.3">
      <c r="A16" s="199">
        <v>3600</v>
      </c>
      <c r="B16" s="219" t="s">
        <v>111</v>
      </c>
      <c r="C16" s="199"/>
      <c r="D16" s="22" t="s">
        <v>78</v>
      </c>
      <c r="E16" s="256">
        <v>1.5</v>
      </c>
      <c r="F16" s="257"/>
      <c r="G16" s="250"/>
      <c r="H16" s="251"/>
      <c r="I16" s="234">
        <v>0.5</v>
      </c>
      <c r="J16" s="235"/>
      <c r="K16" s="234"/>
      <c r="L16" s="235"/>
      <c r="M16" s="234"/>
      <c r="N16" s="235"/>
      <c r="O16" s="232"/>
      <c r="P16" s="233"/>
      <c r="Q16" s="232"/>
      <c r="R16" s="233"/>
      <c r="S16" s="122">
        <f t="shared" si="0"/>
        <v>2</v>
      </c>
      <c r="T16" s="122">
        <f t="shared" si="1"/>
        <v>2</v>
      </c>
      <c r="U16" s="14"/>
      <c r="V16" s="14"/>
    </row>
    <row r="17" spans="1:22" x14ac:dyDescent="0.3">
      <c r="A17" s="209">
        <v>3600</v>
      </c>
      <c r="B17" s="219" t="s">
        <v>111</v>
      </c>
      <c r="C17" s="209"/>
      <c r="D17" s="22" t="s">
        <v>92</v>
      </c>
      <c r="E17" s="256">
        <v>4</v>
      </c>
      <c r="F17" s="257"/>
      <c r="G17" s="229"/>
      <c r="H17" s="230"/>
      <c r="I17" s="222"/>
      <c r="J17" s="223"/>
      <c r="K17" s="222"/>
      <c r="L17" s="223"/>
      <c r="M17" s="222">
        <v>3</v>
      </c>
      <c r="N17" s="223"/>
      <c r="O17" s="232"/>
      <c r="P17" s="233"/>
      <c r="Q17" s="232"/>
      <c r="R17" s="233"/>
      <c r="S17" s="122">
        <f t="shared" si="0"/>
        <v>7</v>
      </c>
      <c r="T17" s="122">
        <f t="shared" si="1"/>
        <v>7</v>
      </c>
      <c r="U17" s="14"/>
      <c r="V17" s="14"/>
    </row>
    <row r="18" spans="1:22" x14ac:dyDescent="0.3">
      <c r="A18" s="131">
        <v>3600</v>
      </c>
      <c r="B18" s="219" t="s">
        <v>111</v>
      </c>
      <c r="C18" s="131"/>
      <c r="D18" s="22" t="s">
        <v>88</v>
      </c>
      <c r="E18" s="256">
        <v>0.5</v>
      </c>
      <c r="F18" s="257"/>
      <c r="G18" s="250"/>
      <c r="H18" s="251"/>
      <c r="I18" s="234">
        <v>0.5</v>
      </c>
      <c r="J18" s="235"/>
      <c r="K18" s="234"/>
      <c r="L18" s="235"/>
      <c r="M18" s="234"/>
      <c r="N18" s="235"/>
      <c r="O18" s="232"/>
      <c r="P18" s="233"/>
      <c r="Q18" s="232"/>
      <c r="R18" s="233"/>
      <c r="S18" s="122">
        <f t="shared" si="0"/>
        <v>1</v>
      </c>
      <c r="T18" s="122">
        <f t="shared" si="1"/>
        <v>1</v>
      </c>
      <c r="U18" s="14"/>
      <c r="V18" s="14"/>
    </row>
    <row r="19" spans="1:22" x14ac:dyDescent="0.3">
      <c r="A19" s="120"/>
      <c r="B19" s="61"/>
      <c r="C19" s="120"/>
      <c r="D19" s="22"/>
      <c r="E19" s="256"/>
      <c r="F19" s="257"/>
      <c r="G19" s="253"/>
      <c r="H19" s="251"/>
      <c r="I19" s="252"/>
      <c r="J19" s="235"/>
      <c r="K19" s="252"/>
      <c r="L19" s="235"/>
      <c r="M19" s="252"/>
      <c r="N19" s="235"/>
      <c r="O19" s="232"/>
      <c r="P19" s="233"/>
      <c r="Q19" s="232"/>
      <c r="R19" s="233"/>
      <c r="S19" s="122">
        <f t="shared" si="0"/>
        <v>0</v>
      </c>
      <c r="T19" s="12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4"/>
      <c r="F20" s="235"/>
      <c r="G20" s="250">
        <v>8</v>
      </c>
      <c r="H20" s="251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22">
        <f t="shared" si="0"/>
        <v>8</v>
      </c>
      <c r="T20" s="12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2">
        <f t="shared" si="0"/>
        <v>0</v>
      </c>
      <c r="T21" s="122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2">
        <f t="shared" si="0"/>
        <v>40</v>
      </c>
      <c r="T22" s="122"/>
      <c r="U22" s="15"/>
      <c r="V22" s="14"/>
    </row>
    <row r="23" spans="1:22" x14ac:dyDescent="0.3">
      <c r="A23" s="15" t="s">
        <v>2</v>
      </c>
      <c r="B23" s="15"/>
      <c r="C23" s="15"/>
      <c r="D23" s="15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22">
        <f>SUM(E23:R23)</f>
        <v>40</v>
      </c>
      <c r="T23" s="12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B19" sqref="B19:B20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95</v>
      </c>
      <c r="B2" s="209"/>
      <c r="C2" s="209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6">
        <v>6771</v>
      </c>
      <c r="B4" s="219" t="s">
        <v>109</v>
      </c>
      <c r="C4" s="206">
        <v>16</v>
      </c>
      <c r="D4" s="22" t="s">
        <v>81</v>
      </c>
      <c r="E4" s="234"/>
      <c r="F4" s="235"/>
      <c r="G4" s="234">
        <v>3.5</v>
      </c>
      <c r="H4" s="235"/>
      <c r="I4" s="234"/>
      <c r="J4" s="235"/>
      <c r="K4" s="234"/>
      <c r="L4" s="235"/>
      <c r="M4" s="234"/>
      <c r="N4" s="235"/>
      <c r="O4" s="232"/>
      <c r="P4" s="233"/>
      <c r="Q4" s="232"/>
      <c r="R4" s="233"/>
      <c r="S4" s="12">
        <f>E4+G4+I4+K4+M4+O4+Q4</f>
        <v>3.5</v>
      </c>
      <c r="T4" s="12">
        <f>SUM(S4-U4-V4)</f>
        <v>3.5</v>
      </c>
      <c r="U4" s="14"/>
      <c r="V4" s="14"/>
    </row>
    <row r="5" spans="1:22" ht="15.75" customHeight="1" x14ac:dyDescent="0.3">
      <c r="A5" s="206">
        <v>6801</v>
      </c>
      <c r="B5" s="219" t="s">
        <v>110</v>
      </c>
      <c r="C5" s="206">
        <v>6</v>
      </c>
      <c r="D5" s="22" t="s">
        <v>81</v>
      </c>
      <c r="E5" s="234"/>
      <c r="F5" s="235"/>
      <c r="G5" s="234">
        <v>3.5</v>
      </c>
      <c r="H5" s="235"/>
      <c r="I5" s="234">
        <v>7</v>
      </c>
      <c r="J5" s="235"/>
      <c r="K5" s="234">
        <v>7</v>
      </c>
      <c r="L5" s="235"/>
      <c r="M5" s="234"/>
      <c r="N5" s="235"/>
      <c r="O5" s="232"/>
      <c r="P5" s="233"/>
      <c r="Q5" s="232"/>
      <c r="R5" s="233"/>
      <c r="S5" s="12">
        <f>E5+G5+I5+K5+M5+O5+Q5</f>
        <v>17.5</v>
      </c>
      <c r="T5" s="12">
        <f>SUM(S5-U5-V5)</f>
        <v>17.5</v>
      </c>
      <c r="U5" s="14"/>
      <c r="V5" s="14"/>
    </row>
    <row r="6" spans="1:22" x14ac:dyDescent="0.3">
      <c r="A6" s="198"/>
      <c r="B6" s="198"/>
      <c r="C6" s="198"/>
      <c r="D6" s="22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32"/>
      <c r="P6" s="233"/>
      <c r="Q6" s="232"/>
      <c r="R6" s="233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198"/>
      <c r="B7" s="198"/>
      <c r="C7" s="198"/>
      <c r="D7" s="22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92"/>
      <c r="B8" s="25"/>
      <c r="C8" s="192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92"/>
      <c r="B9" s="25"/>
      <c r="C9" s="192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92"/>
      <c r="B10" s="25"/>
      <c r="C10" s="192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3"/>
      <c r="B11" s="173"/>
      <c r="C11" s="173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3"/>
      <c r="B12" s="173"/>
      <c r="C12" s="173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3"/>
      <c r="B13" s="144"/>
      <c r="C13" s="144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5"/>
      <c r="B14" s="25"/>
      <c r="C14" s="144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4"/>
      <c r="B15" s="144"/>
      <c r="C15" s="144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5"/>
      <c r="B16" s="145"/>
      <c r="C16" s="145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19" t="s">
        <v>111</v>
      </c>
      <c r="C17" s="6"/>
      <c r="D17" s="212" t="s">
        <v>96</v>
      </c>
      <c r="E17" s="234">
        <v>8</v>
      </c>
      <c r="F17" s="235"/>
      <c r="G17" s="234"/>
      <c r="H17" s="235"/>
      <c r="I17" s="234"/>
      <c r="J17" s="235"/>
      <c r="K17" s="234"/>
      <c r="L17" s="235"/>
      <c r="M17" s="234">
        <v>8</v>
      </c>
      <c r="N17" s="235"/>
      <c r="O17" s="232"/>
      <c r="P17" s="233"/>
      <c r="Q17" s="232"/>
      <c r="R17" s="233"/>
      <c r="S17" s="12">
        <f t="shared" ref="S17" si="2">E17+G17+I17+K17+M17+O17+Q17</f>
        <v>16</v>
      </c>
      <c r="T17" s="12">
        <f t="shared" ref="T17" si="3">SUM(S17-U17-V17)</f>
        <v>16</v>
      </c>
      <c r="U17" s="14"/>
      <c r="V17" s="14"/>
    </row>
    <row r="18" spans="1:22" x14ac:dyDescent="0.3">
      <c r="A18" s="148"/>
      <c r="B18" s="25"/>
      <c r="C18" s="148"/>
      <c r="D18" s="22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81">
        <v>3600</v>
      </c>
      <c r="B19" s="181" t="s">
        <v>111</v>
      </c>
      <c r="C19" s="181"/>
      <c r="D19" s="10" t="s">
        <v>61</v>
      </c>
      <c r="E19" s="222"/>
      <c r="F19" s="223"/>
      <c r="G19" s="222">
        <v>1</v>
      </c>
      <c r="H19" s="223"/>
      <c r="I19" s="222">
        <v>1</v>
      </c>
      <c r="J19" s="223"/>
      <c r="K19" s="222">
        <v>1</v>
      </c>
      <c r="L19" s="223"/>
      <c r="M19" s="222"/>
      <c r="N19" s="223"/>
      <c r="O19" s="232"/>
      <c r="P19" s="233"/>
      <c r="Q19" s="232"/>
      <c r="R19" s="233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16"/>
      <c r="B20" s="116"/>
      <c r="C20" s="116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B19" sqref="B19:B20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95</v>
      </c>
      <c r="B2" s="209"/>
      <c r="C2" s="209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4"/>
      <c r="G3" s="115"/>
      <c r="H3" s="114"/>
      <c r="I3" s="115"/>
      <c r="J3" s="114"/>
      <c r="K3" s="115"/>
      <c r="L3" s="114"/>
      <c r="M3" s="115"/>
      <c r="N3" s="1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6"/>
      <c r="B4" s="206"/>
      <c r="C4" s="206"/>
      <c r="D4" s="22"/>
      <c r="E4" s="234"/>
      <c r="F4" s="235"/>
      <c r="G4" s="234"/>
      <c r="H4" s="235"/>
      <c r="I4" s="234"/>
      <c r="J4" s="235"/>
      <c r="K4" s="234"/>
      <c r="L4" s="235"/>
      <c r="M4" s="234"/>
      <c r="N4" s="235"/>
      <c r="O4" s="258"/>
      <c r="P4" s="258"/>
      <c r="Q4" s="258"/>
      <c r="R4" s="25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206"/>
      <c r="B5" s="206"/>
      <c r="C5" s="206"/>
      <c r="D5" s="22"/>
      <c r="E5" s="234"/>
      <c r="F5" s="235"/>
      <c r="G5" s="234"/>
      <c r="H5" s="235"/>
      <c r="I5" s="234"/>
      <c r="J5" s="235"/>
      <c r="K5" s="234"/>
      <c r="L5" s="235"/>
      <c r="M5" s="234"/>
      <c r="N5" s="235"/>
      <c r="O5" s="258"/>
      <c r="P5" s="258"/>
      <c r="Q5" s="258"/>
      <c r="R5" s="258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98"/>
      <c r="B6" s="198"/>
      <c r="C6" s="198"/>
      <c r="D6" s="22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58"/>
      <c r="P6" s="258"/>
      <c r="Q6" s="258"/>
      <c r="R6" s="258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8"/>
      <c r="B7" s="198"/>
      <c r="C7" s="198"/>
      <c r="D7" s="22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58"/>
      <c r="P7" s="258"/>
      <c r="Q7" s="258"/>
      <c r="R7" s="25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5"/>
      <c r="B8" s="185"/>
      <c r="C8" s="185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58"/>
      <c r="P8" s="258"/>
      <c r="Q8" s="258"/>
      <c r="R8" s="25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5"/>
      <c r="B9" s="25"/>
      <c r="C9" s="185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5"/>
      <c r="B10" s="175"/>
      <c r="C10" s="175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5"/>
      <c r="B11" s="175"/>
      <c r="C11" s="175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5"/>
      <c r="B12" s="175"/>
      <c r="C12" s="175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5"/>
      <c r="B13" s="175"/>
      <c r="C13" s="175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5"/>
      <c r="B14" s="25"/>
      <c r="C14" s="175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219" t="s">
        <v>111</v>
      </c>
      <c r="C16" s="6"/>
      <c r="D16" s="212" t="s">
        <v>96</v>
      </c>
      <c r="E16" s="234">
        <v>8</v>
      </c>
      <c r="F16" s="235"/>
      <c r="G16" s="234">
        <v>8</v>
      </c>
      <c r="H16" s="235"/>
      <c r="I16" s="234">
        <v>8</v>
      </c>
      <c r="J16" s="235"/>
      <c r="K16" s="234">
        <v>8</v>
      </c>
      <c r="L16" s="235"/>
      <c r="M16" s="234">
        <v>8</v>
      </c>
      <c r="N16" s="235"/>
      <c r="O16" s="232"/>
      <c r="P16" s="233"/>
      <c r="Q16" s="232"/>
      <c r="R16" s="233"/>
      <c r="S16" s="12">
        <f t="shared" ref="S16:S17" si="5">E16+G16+I16+K16+M16+O16+Q16</f>
        <v>40</v>
      </c>
      <c r="T16" s="12">
        <f t="shared" ref="T16:T17" si="6">SUM(S16-U16-V16)</f>
        <v>40</v>
      </c>
      <c r="U16" s="14"/>
      <c r="V16" s="14"/>
    </row>
    <row r="17" spans="1:22" x14ac:dyDescent="0.3">
      <c r="A17" s="180"/>
      <c r="B17" s="25"/>
      <c r="C17" s="180"/>
      <c r="D17" s="10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7"/>
      <c r="B18" s="25"/>
      <c r="C18" s="147"/>
      <c r="D18" s="22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32"/>
      <c r="P18" s="233"/>
      <c r="Q18" s="232"/>
      <c r="R18" s="2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6">
        <v>3600</v>
      </c>
      <c r="B19" s="219" t="s">
        <v>111</v>
      </c>
      <c r="C19" s="146"/>
      <c r="D19" s="10" t="s">
        <v>61</v>
      </c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6">
        <f>SUM(E4:E22)</f>
        <v>8</v>
      </c>
      <c r="F23" s="237"/>
      <c r="G23" s="236">
        <f>SUM(G4:G22)</f>
        <v>8</v>
      </c>
      <c r="H23" s="237"/>
      <c r="I23" s="236">
        <f>SUM(I4:I22)</f>
        <v>8</v>
      </c>
      <c r="J23" s="237"/>
      <c r="K23" s="236">
        <f>SUM(K4:K22)</f>
        <v>8</v>
      </c>
      <c r="L23" s="237"/>
      <c r="M23" s="236">
        <f>SUM(M4:M22)</f>
        <v>8</v>
      </c>
      <c r="N23" s="237"/>
      <c r="O23" s="236">
        <f>SUM(O4:O22)</f>
        <v>0</v>
      </c>
      <c r="P23" s="237"/>
      <c r="Q23" s="236">
        <f>SUM(Q4:Q22)</f>
        <v>0</v>
      </c>
      <c r="R23" s="23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B19" sqref="B19:B20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95</v>
      </c>
      <c r="B2" s="209"/>
      <c r="C2" s="209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5">
        <v>6795</v>
      </c>
      <c r="B4" s="219" t="s">
        <v>108</v>
      </c>
      <c r="C4" s="205">
        <v>15</v>
      </c>
      <c r="D4" s="22" t="s">
        <v>97</v>
      </c>
      <c r="E4" s="234">
        <v>1</v>
      </c>
      <c r="F4" s="235"/>
      <c r="G4" s="234"/>
      <c r="H4" s="235"/>
      <c r="I4" s="234"/>
      <c r="J4" s="235"/>
      <c r="K4" s="234"/>
      <c r="L4" s="235"/>
      <c r="M4" s="234"/>
      <c r="N4" s="235"/>
      <c r="O4" s="261"/>
      <c r="P4" s="262"/>
      <c r="Q4" s="261"/>
      <c r="R4" s="262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3">
      <c r="A5" s="205">
        <v>6771</v>
      </c>
      <c r="B5" s="219" t="s">
        <v>109</v>
      </c>
      <c r="C5" s="205">
        <v>18</v>
      </c>
      <c r="D5" s="22" t="s">
        <v>87</v>
      </c>
      <c r="E5" s="234"/>
      <c r="F5" s="235"/>
      <c r="G5" s="234"/>
      <c r="H5" s="235"/>
      <c r="I5" s="234">
        <v>5</v>
      </c>
      <c r="J5" s="235"/>
      <c r="K5" s="234"/>
      <c r="L5" s="235"/>
      <c r="M5" s="234">
        <v>2</v>
      </c>
      <c r="N5" s="235"/>
      <c r="O5" s="261"/>
      <c r="P5" s="262"/>
      <c r="Q5" s="261"/>
      <c r="R5" s="262"/>
      <c r="S5" s="79">
        <f t="shared" si="0"/>
        <v>7</v>
      </c>
      <c r="T5" s="79">
        <f t="shared" si="1"/>
        <v>7</v>
      </c>
      <c r="U5" s="83"/>
      <c r="V5" s="83"/>
    </row>
    <row r="6" spans="1:22" ht="15" customHeight="1" x14ac:dyDescent="0.3">
      <c r="A6" s="215">
        <v>6771</v>
      </c>
      <c r="B6" s="219" t="s">
        <v>109</v>
      </c>
      <c r="C6" s="215">
        <v>19</v>
      </c>
      <c r="D6" s="22" t="s">
        <v>87</v>
      </c>
      <c r="E6" s="234"/>
      <c r="F6" s="235"/>
      <c r="G6" s="234"/>
      <c r="H6" s="235"/>
      <c r="I6" s="234"/>
      <c r="J6" s="235"/>
      <c r="K6" s="234">
        <v>3</v>
      </c>
      <c r="L6" s="235"/>
      <c r="M6" s="234"/>
      <c r="N6" s="235"/>
      <c r="O6" s="261"/>
      <c r="P6" s="262"/>
      <c r="Q6" s="261"/>
      <c r="R6" s="262"/>
      <c r="S6" s="79">
        <f t="shared" si="0"/>
        <v>3</v>
      </c>
      <c r="T6" s="79">
        <f t="shared" si="1"/>
        <v>3</v>
      </c>
      <c r="U6" s="83"/>
      <c r="V6" s="83"/>
    </row>
    <row r="7" spans="1:22" x14ac:dyDescent="0.3">
      <c r="A7" s="215">
        <v>6771</v>
      </c>
      <c r="B7" s="219" t="s">
        <v>109</v>
      </c>
      <c r="C7" s="215">
        <v>20</v>
      </c>
      <c r="D7" s="22" t="s">
        <v>87</v>
      </c>
      <c r="E7" s="234"/>
      <c r="F7" s="235"/>
      <c r="G7" s="234"/>
      <c r="H7" s="235"/>
      <c r="I7" s="234"/>
      <c r="J7" s="235"/>
      <c r="K7" s="234">
        <v>2</v>
      </c>
      <c r="L7" s="235"/>
      <c r="M7" s="234"/>
      <c r="N7" s="235"/>
      <c r="O7" s="261"/>
      <c r="P7" s="262"/>
      <c r="Q7" s="261"/>
      <c r="R7" s="262"/>
      <c r="S7" s="79">
        <f t="shared" si="0"/>
        <v>2</v>
      </c>
      <c r="T7" s="79">
        <f t="shared" si="1"/>
        <v>2</v>
      </c>
      <c r="U7" s="83"/>
      <c r="V7" s="83"/>
    </row>
    <row r="8" spans="1:22" x14ac:dyDescent="0.3">
      <c r="A8" s="215">
        <v>6771</v>
      </c>
      <c r="B8" s="219" t="s">
        <v>109</v>
      </c>
      <c r="C8" s="215">
        <v>16</v>
      </c>
      <c r="D8" s="22" t="s">
        <v>87</v>
      </c>
      <c r="E8" s="234"/>
      <c r="F8" s="235"/>
      <c r="G8" s="234"/>
      <c r="H8" s="235"/>
      <c r="I8" s="234"/>
      <c r="J8" s="235"/>
      <c r="K8" s="234">
        <v>2</v>
      </c>
      <c r="L8" s="235"/>
      <c r="M8" s="234"/>
      <c r="N8" s="235"/>
      <c r="O8" s="261"/>
      <c r="P8" s="262"/>
      <c r="Q8" s="261"/>
      <c r="R8" s="262"/>
      <c r="S8" s="79">
        <f t="shared" si="0"/>
        <v>2</v>
      </c>
      <c r="T8" s="79">
        <f t="shared" si="1"/>
        <v>2</v>
      </c>
      <c r="U8" s="83"/>
      <c r="V8" s="83"/>
    </row>
    <row r="9" spans="1:22" x14ac:dyDescent="0.3">
      <c r="A9" s="192"/>
      <c r="B9" s="187"/>
      <c r="C9" s="187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61"/>
      <c r="P9" s="262"/>
      <c r="Q9" s="261"/>
      <c r="R9" s="26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92"/>
      <c r="B10" s="192"/>
      <c r="C10" s="192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61"/>
      <c r="P10" s="262"/>
      <c r="Q10" s="261"/>
      <c r="R10" s="26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93"/>
      <c r="B11" s="25"/>
      <c r="C11" s="193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61"/>
      <c r="P11" s="262"/>
      <c r="Q11" s="261"/>
      <c r="R11" s="26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95"/>
      <c r="B12" s="195"/>
      <c r="C12" s="195"/>
      <c r="D12" s="22"/>
      <c r="E12" s="259"/>
      <c r="F12" s="260"/>
      <c r="G12" s="259"/>
      <c r="H12" s="260"/>
      <c r="I12" s="234"/>
      <c r="J12" s="235"/>
      <c r="K12" s="234"/>
      <c r="L12" s="235"/>
      <c r="M12" s="234"/>
      <c r="N12" s="235"/>
      <c r="O12" s="261"/>
      <c r="P12" s="262"/>
      <c r="Q12" s="261"/>
      <c r="R12" s="26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9"/>
      <c r="B13" s="199"/>
      <c r="C13" s="199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61"/>
      <c r="P13" s="262"/>
      <c r="Q13" s="261"/>
      <c r="R13" s="26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9"/>
      <c r="B14" s="199"/>
      <c r="C14" s="199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61"/>
      <c r="P14" s="262"/>
      <c r="Q14" s="261"/>
      <c r="R14" s="26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4">
        <v>3600</v>
      </c>
      <c r="B15" s="219" t="s">
        <v>111</v>
      </c>
      <c r="C15" s="204"/>
      <c r="D15" s="22" t="s">
        <v>92</v>
      </c>
      <c r="E15" s="234">
        <v>4</v>
      </c>
      <c r="F15" s="235"/>
      <c r="G15" s="234">
        <v>3.5</v>
      </c>
      <c r="H15" s="235"/>
      <c r="I15" s="234"/>
      <c r="J15" s="235"/>
      <c r="K15" s="234"/>
      <c r="L15" s="235"/>
      <c r="M15" s="234">
        <v>3</v>
      </c>
      <c r="N15" s="235"/>
      <c r="O15" s="261"/>
      <c r="P15" s="262"/>
      <c r="Q15" s="261"/>
      <c r="R15" s="262"/>
      <c r="S15" s="79">
        <f t="shared" si="4"/>
        <v>10.5</v>
      </c>
      <c r="T15" s="79">
        <f t="shared" si="5"/>
        <v>10.5</v>
      </c>
      <c r="U15" s="83"/>
      <c r="V15" s="83"/>
    </row>
    <row r="16" spans="1:22" x14ac:dyDescent="0.3">
      <c r="A16" s="204"/>
      <c r="B16" s="61"/>
      <c r="C16" s="204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61"/>
      <c r="P16" s="262"/>
      <c r="Q16" s="261"/>
      <c r="R16" s="262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72">
        <v>3600</v>
      </c>
      <c r="B17" s="219" t="s">
        <v>111</v>
      </c>
      <c r="C17" s="172"/>
      <c r="D17" s="22" t="s">
        <v>77</v>
      </c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61"/>
      <c r="P17" s="262"/>
      <c r="Q17" s="263"/>
      <c r="R17" s="264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72">
        <v>3600</v>
      </c>
      <c r="B18" s="219" t="s">
        <v>111</v>
      </c>
      <c r="C18" s="172"/>
      <c r="D18" s="22" t="s">
        <v>72</v>
      </c>
      <c r="E18" s="234"/>
      <c r="F18" s="235"/>
      <c r="G18" s="234">
        <v>0.5</v>
      </c>
      <c r="H18" s="235"/>
      <c r="I18" s="234"/>
      <c r="J18" s="235"/>
      <c r="K18" s="234"/>
      <c r="L18" s="235"/>
      <c r="M18" s="234"/>
      <c r="N18" s="235"/>
      <c r="O18" s="261"/>
      <c r="P18" s="262"/>
      <c r="Q18" s="261"/>
      <c r="R18" s="262"/>
      <c r="S18" s="79">
        <f t="shared" si="6"/>
        <v>0.5</v>
      </c>
      <c r="T18" s="79">
        <f t="shared" si="1"/>
        <v>0.5</v>
      </c>
      <c r="U18" s="83"/>
      <c r="V18" s="83"/>
    </row>
    <row r="19" spans="1:22" x14ac:dyDescent="0.3">
      <c r="A19" s="6">
        <v>3600</v>
      </c>
      <c r="B19" s="219" t="s">
        <v>111</v>
      </c>
      <c r="C19" s="151"/>
      <c r="D19" s="22" t="s">
        <v>69</v>
      </c>
      <c r="E19" s="234"/>
      <c r="F19" s="235"/>
      <c r="G19" s="234">
        <v>0.5</v>
      </c>
      <c r="H19" s="235"/>
      <c r="I19" s="234">
        <v>0.25</v>
      </c>
      <c r="J19" s="235"/>
      <c r="K19" s="234"/>
      <c r="L19" s="235"/>
      <c r="M19" s="234"/>
      <c r="N19" s="235"/>
      <c r="O19" s="261"/>
      <c r="P19" s="262"/>
      <c r="Q19" s="261"/>
      <c r="R19" s="262"/>
      <c r="S19" s="79">
        <f t="shared" si="6"/>
        <v>0.75</v>
      </c>
      <c r="T19" s="79">
        <f t="shared" si="1"/>
        <v>0.75</v>
      </c>
      <c r="U19" s="83"/>
      <c r="V19" s="83"/>
    </row>
    <row r="20" spans="1:22" x14ac:dyDescent="0.3">
      <c r="A20" s="6">
        <v>3600</v>
      </c>
      <c r="B20" s="219" t="s">
        <v>111</v>
      </c>
      <c r="C20" s="151"/>
      <c r="D20" s="22" t="s">
        <v>62</v>
      </c>
      <c r="E20" s="234"/>
      <c r="F20" s="235"/>
      <c r="G20" s="234">
        <v>0.25</v>
      </c>
      <c r="H20" s="235"/>
      <c r="I20" s="234">
        <v>0.25</v>
      </c>
      <c r="J20" s="235"/>
      <c r="K20" s="234"/>
      <c r="L20" s="235"/>
      <c r="M20" s="234"/>
      <c r="N20" s="235"/>
      <c r="O20" s="261"/>
      <c r="P20" s="262"/>
      <c r="Q20" s="261"/>
      <c r="R20" s="262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19" t="s">
        <v>111</v>
      </c>
      <c r="C21" s="152"/>
      <c r="D21" s="22" t="s">
        <v>63</v>
      </c>
      <c r="E21" s="234">
        <v>3.25</v>
      </c>
      <c r="F21" s="235"/>
      <c r="G21" s="234">
        <v>3.5</v>
      </c>
      <c r="H21" s="235"/>
      <c r="I21" s="234">
        <v>2.75</v>
      </c>
      <c r="J21" s="235"/>
      <c r="K21" s="234">
        <v>1.25</v>
      </c>
      <c r="L21" s="235"/>
      <c r="M21" s="234">
        <v>1.75</v>
      </c>
      <c r="N21" s="235"/>
      <c r="O21" s="261"/>
      <c r="P21" s="262"/>
      <c r="Q21" s="261"/>
      <c r="R21" s="262"/>
      <c r="S21" s="79">
        <f t="shared" si="6"/>
        <v>12.5</v>
      </c>
      <c r="T21" s="79">
        <f t="shared" si="1"/>
        <v>10</v>
      </c>
      <c r="U21" s="83">
        <v>2.5</v>
      </c>
      <c r="V21" s="83"/>
    </row>
    <row r="22" spans="1:22" ht="15.75" customHeight="1" x14ac:dyDescent="0.3">
      <c r="A22" s="81">
        <v>3600</v>
      </c>
      <c r="B22" s="219" t="s">
        <v>111</v>
      </c>
      <c r="C22" s="81"/>
      <c r="D22" s="3" t="s">
        <v>70</v>
      </c>
      <c r="E22" s="234"/>
      <c r="F22" s="235"/>
      <c r="G22" s="234"/>
      <c r="H22" s="235"/>
      <c r="I22" s="234"/>
      <c r="J22" s="235"/>
      <c r="K22" s="234"/>
      <c r="L22" s="235"/>
      <c r="M22" s="234">
        <v>1.5</v>
      </c>
      <c r="N22" s="235"/>
      <c r="O22" s="261"/>
      <c r="P22" s="262"/>
      <c r="Q22" s="261"/>
      <c r="R22" s="26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19" t="s">
        <v>111</v>
      </c>
      <c r="C23" s="81"/>
      <c r="D23" s="82" t="s">
        <v>64</v>
      </c>
      <c r="E23" s="234">
        <v>0.25</v>
      </c>
      <c r="F23" s="235"/>
      <c r="G23" s="234">
        <v>0.25</v>
      </c>
      <c r="H23" s="235"/>
      <c r="I23" s="234">
        <v>0.25</v>
      </c>
      <c r="J23" s="235"/>
      <c r="K23" s="234">
        <v>0.25</v>
      </c>
      <c r="L23" s="235"/>
      <c r="M23" s="234">
        <v>0.25</v>
      </c>
      <c r="N23" s="235"/>
      <c r="O23" s="261"/>
      <c r="P23" s="262"/>
      <c r="Q23" s="261"/>
      <c r="R23" s="26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34"/>
      <c r="F24" s="235"/>
      <c r="G24" s="234"/>
      <c r="H24" s="235"/>
      <c r="I24" s="234"/>
      <c r="J24" s="235"/>
      <c r="K24" s="234"/>
      <c r="L24" s="235"/>
      <c r="M24" s="234"/>
      <c r="N24" s="235"/>
      <c r="O24" s="261"/>
      <c r="P24" s="262"/>
      <c r="Q24" s="261"/>
      <c r="R24" s="26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4"/>
      <c r="F25" s="235"/>
      <c r="G25" s="234"/>
      <c r="H25" s="235"/>
      <c r="I25" s="234"/>
      <c r="J25" s="235"/>
      <c r="K25" s="234"/>
      <c r="L25" s="235"/>
      <c r="M25" s="234"/>
      <c r="N25" s="235"/>
      <c r="O25" s="261"/>
      <c r="P25" s="262"/>
      <c r="Q25" s="261"/>
      <c r="R25" s="262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4"/>
      <c r="F26" s="235"/>
      <c r="G26" s="234"/>
      <c r="H26" s="235"/>
      <c r="I26" s="234"/>
      <c r="J26" s="235"/>
      <c r="K26" s="234"/>
      <c r="L26" s="235"/>
      <c r="M26" s="234"/>
      <c r="N26" s="235"/>
      <c r="O26" s="261"/>
      <c r="P26" s="262"/>
      <c r="Q26" s="261"/>
      <c r="R26" s="262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6">
        <f>SUM(E4:E26)</f>
        <v>8.5</v>
      </c>
      <c r="F27" s="267"/>
      <c r="G27" s="266">
        <f>SUM(G4:G26)</f>
        <v>8.5</v>
      </c>
      <c r="H27" s="267"/>
      <c r="I27" s="266">
        <f>SUM(I4:I26)</f>
        <v>8.5</v>
      </c>
      <c r="J27" s="267"/>
      <c r="K27" s="266">
        <f>SUM(K4:K26)</f>
        <v>8.5</v>
      </c>
      <c r="L27" s="267"/>
      <c r="M27" s="266">
        <f t="shared" ref="M27" si="7">SUM(M4:M26)</f>
        <v>8.5</v>
      </c>
      <c r="N27" s="267"/>
      <c r="O27" s="266">
        <f>SUM(O4:O26)</f>
        <v>0</v>
      </c>
      <c r="P27" s="267"/>
      <c r="Q27" s="266">
        <f>SUM(Q4:Q26)</f>
        <v>0</v>
      </c>
      <c r="R27" s="267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27.5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9" sqref="B19:B20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B19" sqref="B19: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95</v>
      </c>
      <c r="B2" s="110"/>
      <c r="C2" s="110"/>
      <c r="D2" s="11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5">
        <v>6795</v>
      </c>
      <c r="B4" s="219" t="s">
        <v>108</v>
      </c>
      <c r="C4" s="205">
        <v>10</v>
      </c>
      <c r="D4" s="22" t="s">
        <v>85</v>
      </c>
      <c r="E4" s="225">
        <v>2.5</v>
      </c>
      <c r="F4" s="225"/>
      <c r="G4" s="225">
        <v>3</v>
      </c>
      <c r="H4" s="225"/>
      <c r="I4" s="225"/>
      <c r="J4" s="225"/>
      <c r="K4" s="225">
        <v>5</v>
      </c>
      <c r="L4" s="225"/>
      <c r="M4" s="225"/>
      <c r="N4" s="225"/>
      <c r="O4" s="220"/>
      <c r="P4" s="221"/>
      <c r="Q4" s="220"/>
      <c r="R4" s="221"/>
      <c r="S4" s="58">
        <f t="shared" ref="S4:S23" si="0">E4+G4+I4+K4+M4+O4+Q4</f>
        <v>10.5</v>
      </c>
      <c r="T4" s="58">
        <f t="shared" ref="T4:T11" si="1">SUM(S4-U4-V4)</f>
        <v>10.5</v>
      </c>
      <c r="U4" s="60"/>
      <c r="V4" s="60"/>
    </row>
    <row r="5" spans="1:22" x14ac:dyDescent="0.3">
      <c r="A5" s="211">
        <v>6795</v>
      </c>
      <c r="B5" s="219" t="s">
        <v>108</v>
      </c>
      <c r="C5" s="214">
        <v>14</v>
      </c>
      <c r="D5" s="22" t="s">
        <v>85</v>
      </c>
      <c r="E5" s="224">
        <v>1.5</v>
      </c>
      <c r="F5" s="225"/>
      <c r="G5" s="224">
        <v>1.5</v>
      </c>
      <c r="H5" s="225"/>
      <c r="I5" s="224"/>
      <c r="J5" s="225"/>
      <c r="K5" s="224"/>
      <c r="L5" s="225"/>
      <c r="M5" s="224"/>
      <c r="N5" s="225"/>
      <c r="O5" s="220"/>
      <c r="P5" s="221"/>
      <c r="Q5" s="220"/>
      <c r="R5" s="221"/>
      <c r="S5" s="58">
        <f t="shared" si="0"/>
        <v>3</v>
      </c>
      <c r="T5" s="58">
        <f t="shared" si="1"/>
        <v>3</v>
      </c>
      <c r="U5" s="60"/>
      <c r="V5" s="60"/>
    </row>
    <row r="6" spans="1:22" x14ac:dyDescent="0.3">
      <c r="A6" s="215">
        <v>6795</v>
      </c>
      <c r="B6" s="219" t="s">
        <v>108</v>
      </c>
      <c r="C6" s="214">
        <v>16</v>
      </c>
      <c r="D6" s="22" t="s">
        <v>93</v>
      </c>
      <c r="E6" s="225"/>
      <c r="F6" s="225"/>
      <c r="G6" s="225"/>
      <c r="H6" s="225"/>
      <c r="I6" s="225">
        <v>7</v>
      </c>
      <c r="J6" s="225"/>
      <c r="K6" s="225"/>
      <c r="L6" s="225"/>
      <c r="M6" s="225"/>
      <c r="N6" s="225"/>
      <c r="O6" s="220"/>
      <c r="P6" s="221"/>
      <c r="Q6" s="220"/>
      <c r="R6" s="221"/>
      <c r="S6" s="58">
        <f t="shared" si="0"/>
        <v>7</v>
      </c>
      <c r="T6" s="58">
        <f t="shared" si="1"/>
        <v>7</v>
      </c>
      <c r="U6" s="60"/>
      <c r="V6" s="60"/>
    </row>
    <row r="7" spans="1:22" x14ac:dyDescent="0.3">
      <c r="A7" s="215">
        <v>6795</v>
      </c>
      <c r="B7" s="219" t="s">
        <v>108</v>
      </c>
      <c r="C7" s="214">
        <v>5</v>
      </c>
      <c r="D7" s="22" t="s">
        <v>105</v>
      </c>
      <c r="E7" s="222"/>
      <c r="F7" s="223"/>
      <c r="G7" s="222"/>
      <c r="H7" s="223"/>
      <c r="I7" s="222">
        <v>1</v>
      </c>
      <c r="J7" s="223"/>
      <c r="K7" s="222"/>
      <c r="L7" s="223"/>
      <c r="M7" s="222"/>
      <c r="N7" s="223"/>
      <c r="O7" s="220"/>
      <c r="P7" s="221"/>
      <c r="Q7" s="220"/>
      <c r="R7" s="221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15">
        <v>6771</v>
      </c>
      <c r="B8" s="219" t="s">
        <v>109</v>
      </c>
      <c r="C8" s="215">
        <v>22</v>
      </c>
      <c r="D8" s="22" t="s">
        <v>80</v>
      </c>
      <c r="E8" s="222"/>
      <c r="F8" s="223"/>
      <c r="G8" s="222"/>
      <c r="H8" s="223"/>
      <c r="I8" s="222"/>
      <c r="J8" s="223"/>
      <c r="K8" s="222">
        <v>2</v>
      </c>
      <c r="L8" s="223"/>
      <c r="M8" s="222"/>
      <c r="N8" s="223"/>
      <c r="O8" s="220"/>
      <c r="P8" s="221"/>
      <c r="Q8" s="220"/>
      <c r="R8" s="221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13">
        <v>6771</v>
      </c>
      <c r="B9" s="219" t="s">
        <v>109</v>
      </c>
      <c r="C9" s="213">
        <v>33</v>
      </c>
      <c r="D9" s="22" t="s">
        <v>90</v>
      </c>
      <c r="E9" s="222"/>
      <c r="F9" s="223"/>
      <c r="G9" s="222"/>
      <c r="H9" s="223"/>
      <c r="I9" s="222"/>
      <c r="J9" s="223"/>
      <c r="K9" s="222">
        <v>1</v>
      </c>
      <c r="L9" s="223"/>
      <c r="M9" s="222">
        <v>5</v>
      </c>
      <c r="N9" s="223"/>
      <c r="O9" s="220"/>
      <c r="P9" s="221"/>
      <c r="Q9" s="220"/>
      <c r="R9" s="221"/>
      <c r="S9" s="58">
        <f t="shared" si="0"/>
        <v>6</v>
      </c>
      <c r="T9" s="58">
        <f t="shared" si="1"/>
        <v>6</v>
      </c>
      <c r="U9" s="60"/>
      <c r="V9" s="60"/>
    </row>
    <row r="10" spans="1:22" x14ac:dyDescent="0.3">
      <c r="A10" s="213"/>
      <c r="B10" s="213"/>
      <c r="C10" s="213"/>
      <c r="D10" s="22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0"/>
      <c r="P10" s="221"/>
      <c r="Q10" s="220"/>
      <c r="R10" s="2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05"/>
      <c r="B11" s="205"/>
      <c r="C11" s="205"/>
      <c r="D11" s="22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0"/>
      <c r="P11" s="221"/>
      <c r="Q11" s="220"/>
      <c r="R11" s="2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08"/>
      <c r="B12" s="208"/>
      <c r="C12" s="208"/>
      <c r="D12" s="22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0"/>
      <c r="P12" s="221"/>
      <c r="Q12" s="220"/>
      <c r="R12" s="2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96"/>
      <c r="B13" s="196"/>
      <c r="C13" s="196"/>
      <c r="D13" s="22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0"/>
      <c r="P13" s="221"/>
      <c r="Q13" s="220"/>
      <c r="R13" s="221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96"/>
      <c r="B14" s="196"/>
      <c r="C14" s="196"/>
      <c r="D14" s="22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0"/>
      <c r="P14" s="221"/>
      <c r="Q14" s="220"/>
      <c r="R14" s="221"/>
      <c r="S14" s="189">
        <f t="shared" ref="S14" si="4">E14+G14+I14+K14+M14+O14+Q14</f>
        <v>0</v>
      </c>
      <c r="T14" s="189">
        <f t="shared" ref="T14" si="5">SUM(S14-U14-V14)</f>
        <v>0</v>
      </c>
      <c r="U14" s="60"/>
      <c r="V14" s="60"/>
    </row>
    <row r="15" spans="1:22" ht="15.75" customHeight="1" x14ac:dyDescent="0.3">
      <c r="A15" s="196"/>
      <c r="B15" s="196"/>
      <c r="C15" s="196"/>
      <c r="D15" s="22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0"/>
      <c r="P15" s="221"/>
      <c r="Q15" s="220"/>
      <c r="R15" s="2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59"/>
      <c r="B16" s="25"/>
      <c r="C16" s="159"/>
      <c r="D16" s="22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0"/>
      <c r="P16" s="221"/>
      <c r="Q16" s="220"/>
      <c r="R16" s="221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97"/>
      <c r="B17" s="197"/>
      <c r="C17" s="197"/>
      <c r="D17" s="22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0"/>
      <c r="P17" s="221"/>
      <c r="Q17" s="220"/>
      <c r="R17" s="2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7"/>
      <c r="B18" s="197"/>
      <c r="C18" s="197"/>
      <c r="D18" s="22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9">
        <v>3600</v>
      </c>
      <c r="B19" s="219" t="s">
        <v>111</v>
      </c>
      <c r="C19" s="209"/>
      <c r="D19" s="22" t="s">
        <v>92</v>
      </c>
      <c r="E19" s="222">
        <v>4</v>
      </c>
      <c r="F19" s="223"/>
      <c r="G19" s="222">
        <v>3.5</v>
      </c>
      <c r="H19" s="223"/>
      <c r="I19" s="222"/>
      <c r="J19" s="223"/>
      <c r="K19" s="222"/>
      <c r="L19" s="223"/>
      <c r="M19" s="222">
        <v>3</v>
      </c>
      <c r="N19" s="223"/>
      <c r="O19" s="220"/>
      <c r="P19" s="221"/>
      <c r="Q19" s="220"/>
      <c r="R19" s="221"/>
      <c r="S19" s="58">
        <f t="shared" si="0"/>
        <v>10.5</v>
      </c>
      <c r="T19" s="58">
        <f t="shared" si="3"/>
        <v>10.5</v>
      </c>
      <c r="U19" s="60"/>
      <c r="V19" s="60"/>
    </row>
    <row r="20" spans="1:22" x14ac:dyDescent="0.3">
      <c r="A20" s="207">
        <v>3600</v>
      </c>
      <c r="B20" s="219" t="s">
        <v>111</v>
      </c>
      <c r="C20" s="207"/>
      <c r="D20" s="22" t="s">
        <v>91</v>
      </c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0"/>
      <c r="P20" s="221"/>
      <c r="Q20" s="220"/>
      <c r="R20" s="221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3">
      <c r="A21" s="190"/>
      <c r="B21" s="25"/>
      <c r="C21" s="190"/>
      <c r="D21" s="10"/>
      <c r="E21" s="222"/>
      <c r="F21" s="223"/>
      <c r="G21" s="224"/>
      <c r="H21" s="224"/>
      <c r="I21" s="224"/>
      <c r="J21" s="224"/>
      <c r="K21" s="224"/>
      <c r="L21" s="224"/>
      <c r="M21" s="224"/>
      <c r="N21" s="224"/>
      <c r="O21" s="220"/>
      <c r="P21" s="221"/>
      <c r="Q21" s="220"/>
      <c r="R21" s="22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0"/>
      <c r="P22" s="221"/>
      <c r="Q22" s="220"/>
      <c r="R22" s="221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22"/>
      <c r="F23" s="223"/>
      <c r="G23" s="222"/>
      <c r="H23" s="223"/>
      <c r="I23" s="222"/>
      <c r="J23" s="223"/>
      <c r="K23" s="222"/>
      <c r="L23" s="223"/>
      <c r="M23" s="222"/>
      <c r="N23" s="223"/>
      <c r="O23" s="220"/>
      <c r="P23" s="221"/>
      <c r="Q23" s="220"/>
      <c r="R23" s="221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22"/>
      <c r="F24" s="223"/>
      <c r="G24" s="222"/>
      <c r="H24" s="223"/>
      <c r="I24" s="222"/>
      <c r="J24" s="223"/>
      <c r="K24" s="222"/>
      <c r="L24" s="223"/>
      <c r="M24" s="222"/>
      <c r="N24" s="223"/>
      <c r="O24" s="220"/>
      <c r="P24" s="221"/>
      <c r="Q24" s="220"/>
      <c r="R24" s="221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7">
        <f>SUM(E4:E24)</f>
        <v>8</v>
      </c>
      <c r="F25" s="228"/>
      <c r="G25" s="227">
        <f>SUM(G4:G24)</f>
        <v>8</v>
      </c>
      <c r="H25" s="228"/>
      <c r="I25" s="227">
        <f>SUM(I4:I24)</f>
        <v>8</v>
      </c>
      <c r="J25" s="228"/>
      <c r="K25" s="227">
        <f>SUM(K4:K24)</f>
        <v>8</v>
      </c>
      <c r="L25" s="228"/>
      <c r="M25" s="227">
        <f>SUM(M4:M24)</f>
        <v>8</v>
      </c>
      <c r="N25" s="228"/>
      <c r="O25" s="227">
        <f>SUM(O4:O24)</f>
        <v>0</v>
      </c>
      <c r="P25" s="228"/>
      <c r="Q25" s="227">
        <f>SUM(Q4:Q24)</f>
        <v>0</v>
      </c>
      <c r="R25" s="228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2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7" zoomScale="91" zoomScaleNormal="91" workbookViewId="0">
      <selection activeCell="B19" sqref="B19: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95</v>
      </c>
      <c r="B2" s="209"/>
      <c r="C2" s="209"/>
      <c r="D2" s="11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218"/>
      <c r="N3" s="21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1">
        <v>6771</v>
      </c>
      <c r="B4" s="219" t="s">
        <v>109</v>
      </c>
      <c r="C4" s="211">
        <v>33</v>
      </c>
      <c r="D4" s="22" t="s">
        <v>90</v>
      </c>
      <c r="E4" s="225">
        <v>8</v>
      </c>
      <c r="F4" s="225"/>
      <c r="G4" s="225">
        <v>1.5</v>
      </c>
      <c r="H4" s="225"/>
      <c r="I4" s="225"/>
      <c r="J4" s="225"/>
      <c r="K4" s="225"/>
      <c r="L4" s="225"/>
      <c r="M4" s="231"/>
      <c r="N4" s="231"/>
      <c r="O4" s="220"/>
      <c r="P4" s="221"/>
      <c r="Q4" s="220"/>
      <c r="R4" s="221"/>
      <c r="S4" s="58">
        <f>E4+G4+I4+K4+M4+O4+Q4</f>
        <v>9.5</v>
      </c>
      <c r="T4" s="58">
        <f t="shared" ref="T4:T21" si="0">SUM(S4-U4-V4)</f>
        <v>9.5</v>
      </c>
      <c r="U4" s="60"/>
      <c r="V4" s="60"/>
    </row>
    <row r="5" spans="1:22" x14ac:dyDescent="0.3">
      <c r="A5" s="211">
        <v>6795</v>
      </c>
      <c r="B5" s="219" t="s">
        <v>108</v>
      </c>
      <c r="C5" s="211">
        <v>16</v>
      </c>
      <c r="D5" s="22" t="s">
        <v>93</v>
      </c>
      <c r="E5" s="225"/>
      <c r="F5" s="225"/>
      <c r="G5" s="225">
        <v>0.5</v>
      </c>
      <c r="H5" s="225"/>
      <c r="I5" s="225"/>
      <c r="J5" s="225"/>
      <c r="K5" s="225"/>
      <c r="L5" s="225"/>
      <c r="M5" s="231"/>
      <c r="N5" s="231"/>
      <c r="O5" s="220"/>
      <c r="P5" s="221"/>
      <c r="Q5" s="220"/>
      <c r="R5" s="221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3">
      <c r="A6" s="211">
        <v>6795</v>
      </c>
      <c r="B6" s="219" t="s">
        <v>108</v>
      </c>
      <c r="C6" s="211">
        <v>10</v>
      </c>
      <c r="D6" s="22" t="s">
        <v>76</v>
      </c>
      <c r="E6" s="225"/>
      <c r="F6" s="225"/>
      <c r="G6" s="225">
        <v>3</v>
      </c>
      <c r="H6" s="225"/>
      <c r="I6" s="225">
        <v>0.5</v>
      </c>
      <c r="J6" s="225"/>
      <c r="K6" s="225"/>
      <c r="L6" s="225"/>
      <c r="M6" s="231"/>
      <c r="N6" s="231"/>
      <c r="O6" s="220"/>
      <c r="P6" s="221"/>
      <c r="Q6" s="220"/>
      <c r="R6" s="221"/>
      <c r="S6" s="58">
        <f t="shared" ref="S6:S26" si="1">E6+G6+I6+K6+M6+O6+Q6</f>
        <v>3.5</v>
      </c>
      <c r="T6" s="58">
        <f t="shared" si="0"/>
        <v>3.5</v>
      </c>
      <c r="U6" s="60"/>
      <c r="V6" s="60"/>
    </row>
    <row r="7" spans="1:22" x14ac:dyDescent="0.3">
      <c r="A7" s="211">
        <v>6801</v>
      </c>
      <c r="B7" s="219" t="s">
        <v>110</v>
      </c>
      <c r="C7" s="211">
        <v>5</v>
      </c>
      <c r="D7" s="22" t="s">
        <v>76</v>
      </c>
      <c r="E7" s="225"/>
      <c r="F7" s="225"/>
      <c r="G7" s="225">
        <v>1.5</v>
      </c>
      <c r="H7" s="225"/>
      <c r="I7" s="224">
        <v>4.5</v>
      </c>
      <c r="J7" s="225"/>
      <c r="K7" s="225">
        <v>3.5</v>
      </c>
      <c r="L7" s="225"/>
      <c r="M7" s="231"/>
      <c r="N7" s="231"/>
      <c r="O7" s="220"/>
      <c r="P7" s="221"/>
      <c r="Q7" s="220"/>
      <c r="R7" s="221"/>
      <c r="S7" s="58">
        <f t="shared" si="1"/>
        <v>9.5</v>
      </c>
      <c r="T7" s="58">
        <f t="shared" si="0"/>
        <v>9.5</v>
      </c>
      <c r="U7" s="60"/>
      <c r="V7" s="60"/>
    </row>
    <row r="8" spans="1:22" x14ac:dyDescent="0.3">
      <c r="A8" s="211">
        <v>6801</v>
      </c>
      <c r="B8" s="219" t="s">
        <v>110</v>
      </c>
      <c r="C8" s="211">
        <v>6</v>
      </c>
      <c r="D8" s="22" t="s">
        <v>76</v>
      </c>
      <c r="E8" s="222"/>
      <c r="F8" s="223"/>
      <c r="G8" s="222">
        <v>1.5</v>
      </c>
      <c r="H8" s="223"/>
      <c r="I8" s="222">
        <v>3</v>
      </c>
      <c r="J8" s="223"/>
      <c r="K8" s="222">
        <v>2.5</v>
      </c>
      <c r="L8" s="223"/>
      <c r="M8" s="229"/>
      <c r="N8" s="230"/>
      <c r="O8" s="220"/>
      <c r="P8" s="221"/>
      <c r="Q8" s="220"/>
      <c r="R8" s="221"/>
      <c r="S8" s="58">
        <f t="shared" si="1"/>
        <v>7</v>
      </c>
      <c r="T8" s="58">
        <f t="shared" si="0"/>
        <v>7</v>
      </c>
      <c r="U8" s="60"/>
      <c r="V8" s="60"/>
    </row>
    <row r="9" spans="1:22" x14ac:dyDescent="0.3">
      <c r="A9" s="215">
        <v>6771</v>
      </c>
      <c r="B9" s="219" t="s">
        <v>109</v>
      </c>
      <c r="C9" s="215">
        <v>21</v>
      </c>
      <c r="D9" s="22" t="s">
        <v>80</v>
      </c>
      <c r="E9" s="222"/>
      <c r="F9" s="223"/>
      <c r="G9" s="225"/>
      <c r="H9" s="225"/>
      <c r="I9" s="222"/>
      <c r="J9" s="223"/>
      <c r="K9" s="225">
        <v>0.5</v>
      </c>
      <c r="L9" s="225"/>
      <c r="M9" s="229"/>
      <c r="N9" s="230"/>
      <c r="O9" s="220"/>
      <c r="P9" s="221"/>
      <c r="Q9" s="220"/>
      <c r="R9" s="221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3">
      <c r="A10" s="215">
        <v>6771</v>
      </c>
      <c r="B10" s="219" t="s">
        <v>109</v>
      </c>
      <c r="C10" s="215">
        <v>22</v>
      </c>
      <c r="D10" s="22" t="s">
        <v>80</v>
      </c>
      <c r="E10" s="222"/>
      <c r="F10" s="223"/>
      <c r="G10" s="222"/>
      <c r="H10" s="223"/>
      <c r="I10" s="222"/>
      <c r="J10" s="223"/>
      <c r="K10" s="222">
        <v>0.5</v>
      </c>
      <c r="L10" s="223"/>
      <c r="M10" s="229"/>
      <c r="N10" s="230"/>
      <c r="O10" s="220"/>
      <c r="P10" s="221"/>
      <c r="Q10" s="220"/>
      <c r="R10" s="221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3">
      <c r="A11" s="197">
        <v>6771</v>
      </c>
      <c r="B11" s="219" t="s">
        <v>109</v>
      </c>
      <c r="C11" s="197">
        <v>18</v>
      </c>
      <c r="D11" s="22" t="s">
        <v>80</v>
      </c>
      <c r="E11" s="222"/>
      <c r="F11" s="223"/>
      <c r="G11" s="222"/>
      <c r="H11" s="223"/>
      <c r="I11" s="222"/>
      <c r="J11" s="223"/>
      <c r="K11" s="222">
        <v>1</v>
      </c>
      <c r="L11" s="223"/>
      <c r="M11" s="229"/>
      <c r="N11" s="230"/>
      <c r="O11" s="220"/>
      <c r="P11" s="221"/>
      <c r="Q11" s="220"/>
      <c r="R11" s="221"/>
      <c r="S11" s="58">
        <f>E11+G11+I11+K11+M11+O11+Q11</f>
        <v>1</v>
      </c>
      <c r="T11" s="58">
        <f t="shared" si="0"/>
        <v>1</v>
      </c>
      <c r="U11" s="60"/>
      <c r="V11" s="60"/>
    </row>
    <row r="12" spans="1:22" x14ac:dyDescent="0.3">
      <c r="A12" s="183"/>
      <c r="B12" s="161"/>
      <c r="C12" s="161"/>
      <c r="D12" s="22"/>
      <c r="E12" s="222"/>
      <c r="F12" s="223"/>
      <c r="G12" s="222"/>
      <c r="H12" s="223"/>
      <c r="I12" s="222"/>
      <c r="J12" s="223"/>
      <c r="K12" s="222"/>
      <c r="L12" s="223"/>
      <c r="M12" s="229"/>
      <c r="N12" s="230"/>
      <c r="O12" s="220"/>
      <c r="P12" s="221"/>
      <c r="Q12" s="220"/>
      <c r="R12" s="2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3"/>
      <c r="B13" s="136"/>
      <c r="C13" s="136"/>
      <c r="D13" s="22"/>
      <c r="E13" s="222"/>
      <c r="F13" s="223"/>
      <c r="G13" s="222"/>
      <c r="H13" s="223"/>
      <c r="I13" s="222"/>
      <c r="J13" s="223"/>
      <c r="K13" s="222"/>
      <c r="L13" s="223"/>
      <c r="M13" s="229"/>
      <c r="N13" s="230"/>
      <c r="O13" s="220"/>
      <c r="P13" s="221"/>
      <c r="Q13" s="220"/>
      <c r="R13" s="22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5"/>
      <c r="B14" s="136"/>
      <c r="C14" s="136"/>
      <c r="D14" s="22"/>
      <c r="E14" s="222"/>
      <c r="F14" s="223"/>
      <c r="G14" s="222"/>
      <c r="H14" s="223"/>
      <c r="I14" s="222"/>
      <c r="J14" s="223"/>
      <c r="K14" s="222"/>
      <c r="L14" s="223"/>
      <c r="M14" s="229"/>
      <c r="N14" s="230"/>
      <c r="O14" s="220"/>
      <c r="P14" s="221"/>
      <c r="Q14" s="220"/>
      <c r="R14" s="22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5"/>
      <c r="B15" s="161"/>
      <c r="C15" s="161"/>
      <c r="D15" s="22"/>
      <c r="E15" s="222"/>
      <c r="F15" s="223"/>
      <c r="G15" s="222"/>
      <c r="H15" s="223"/>
      <c r="I15" s="222"/>
      <c r="J15" s="223"/>
      <c r="K15" s="222"/>
      <c r="L15" s="223"/>
      <c r="M15" s="229"/>
      <c r="N15" s="230"/>
      <c r="O15" s="220"/>
      <c r="P15" s="221"/>
      <c r="Q15" s="220"/>
      <c r="R15" s="2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5"/>
      <c r="B16" s="185"/>
      <c r="C16" s="185"/>
      <c r="D16" s="22"/>
      <c r="E16" s="222"/>
      <c r="F16" s="223"/>
      <c r="G16" s="222"/>
      <c r="H16" s="223"/>
      <c r="I16" s="222"/>
      <c r="J16" s="223"/>
      <c r="K16" s="222"/>
      <c r="L16" s="223"/>
      <c r="M16" s="229"/>
      <c r="N16" s="230"/>
      <c r="O16" s="220"/>
      <c r="P16" s="221"/>
      <c r="Q16" s="220"/>
      <c r="R16" s="22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5"/>
      <c r="B17" s="185"/>
      <c r="C17" s="185"/>
      <c r="D17" s="22"/>
      <c r="E17" s="222"/>
      <c r="F17" s="223"/>
      <c r="G17" s="222"/>
      <c r="H17" s="223"/>
      <c r="I17" s="222"/>
      <c r="J17" s="223"/>
      <c r="K17" s="222"/>
      <c r="L17" s="223"/>
      <c r="M17" s="229"/>
      <c r="N17" s="230"/>
      <c r="O17" s="220"/>
      <c r="P17" s="221"/>
      <c r="Q17" s="220"/>
      <c r="R17" s="22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5"/>
      <c r="B18" s="185"/>
      <c r="C18" s="185"/>
      <c r="D18" s="22"/>
      <c r="E18" s="222"/>
      <c r="F18" s="223"/>
      <c r="G18" s="222"/>
      <c r="H18" s="223"/>
      <c r="I18" s="222"/>
      <c r="J18" s="223"/>
      <c r="K18" s="222"/>
      <c r="L18" s="223"/>
      <c r="M18" s="229"/>
      <c r="N18" s="230"/>
      <c r="O18" s="220"/>
      <c r="P18" s="221"/>
      <c r="Q18" s="220"/>
      <c r="R18" s="22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5"/>
      <c r="B19" s="185"/>
      <c r="C19" s="185"/>
      <c r="D19" s="22"/>
      <c r="E19" s="222"/>
      <c r="F19" s="223"/>
      <c r="G19" s="222"/>
      <c r="H19" s="223"/>
      <c r="I19" s="222"/>
      <c r="J19" s="223"/>
      <c r="K19" s="222"/>
      <c r="L19" s="223"/>
      <c r="M19" s="229"/>
      <c r="N19" s="230"/>
      <c r="O19" s="220"/>
      <c r="P19" s="221"/>
      <c r="Q19" s="220"/>
      <c r="R19" s="22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85"/>
      <c r="B20" s="185"/>
      <c r="C20" s="185"/>
      <c r="D20" s="22"/>
      <c r="E20" s="222"/>
      <c r="F20" s="223"/>
      <c r="G20" s="222"/>
      <c r="H20" s="223"/>
      <c r="I20" s="222"/>
      <c r="J20" s="223"/>
      <c r="K20" s="222"/>
      <c r="L20" s="223"/>
      <c r="M20" s="229"/>
      <c r="N20" s="230"/>
      <c r="O20" s="220"/>
      <c r="P20" s="221"/>
      <c r="Q20" s="220"/>
      <c r="R20" s="22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94">
        <v>3600</v>
      </c>
      <c r="B21" s="219" t="s">
        <v>111</v>
      </c>
      <c r="C21" s="194"/>
      <c r="D21" s="22" t="s">
        <v>75</v>
      </c>
      <c r="E21" s="222"/>
      <c r="F21" s="223"/>
      <c r="G21" s="222"/>
      <c r="H21" s="223"/>
      <c r="I21" s="222"/>
      <c r="J21" s="223"/>
      <c r="K21" s="222"/>
      <c r="L21" s="223"/>
      <c r="M21" s="229"/>
      <c r="N21" s="230"/>
      <c r="O21" s="220"/>
      <c r="P21" s="221"/>
      <c r="Q21" s="220"/>
      <c r="R21" s="22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85"/>
      <c r="B22" s="25"/>
      <c r="C22" s="185"/>
      <c r="D22" s="22"/>
      <c r="E22" s="222"/>
      <c r="F22" s="223"/>
      <c r="G22" s="222"/>
      <c r="H22" s="223"/>
      <c r="I22" s="222"/>
      <c r="J22" s="223"/>
      <c r="K22" s="222"/>
      <c r="L22" s="223"/>
      <c r="M22" s="229"/>
      <c r="N22" s="230"/>
      <c r="O22" s="220"/>
      <c r="P22" s="221"/>
      <c r="Q22" s="220"/>
      <c r="R22" s="2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22"/>
      <c r="F23" s="223"/>
      <c r="G23" s="222"/>
      <c r="H23" s="223"/>
      <c r="I23" s="222"/>
      <c r="J23" s="223"/>
      <c r="K23" s="222"/>
      <c r="L23" s="223"/>
      <c r="M23" s="229"/>
      <c r="N23" s="230"/>
      <c r="O23" s="220"/>
      <c r="P23" s="221"/>
      <c r="Q23" s="220"/>
      <c r="R23" s="2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22"/>
      <c r="F24" s="223"/>
      <c r="G24" s="222"/>
      <c r="H24" s="223"/>
      <c r="I24" s="222"/>
      <c r="J24" s="223"/>
      <c r="K24" s="222"/>
      <c r="L24" s="223"/>
      <c r="M24" s="229">
        <v>8</v>
      </c>
      <c r="N24" s="230"/>
      <c r="O24" s="220"/>
      <c r="P24" s="221"/>
      <c r="Q24" s="220"/>
      <c r="R24" s="221"/>
      <c r="S24" s="58">
        <f t="shared" si="1"/>
        <v>8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2"/>
      <c r="F25" s="223"/>
      <c r="G25" s="222"/>
      <c r="H25" s="223"/>
      <c r="I25" s="222"/>
      <c r="J25" s="223"/>
      <c r="K25" s="222"/>
      <c r="L25" s="223"/>
      <c r="M25" s="222"/>
      <c r="N25" s="223"/>
      <c r="O25" s="220"/>
      <c r="P25" s="221"/>
      <c r="Q25" s="220"/>
      <c r="R25" s="22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7">
        <f>SUM(E4:E25)</f>
        <v>8</v>
      </c>
      <c r="F26" s="228"/>
      <c r="G26" s="227">
        <f>SUM(G4:G25)</f>
        <v>8</v>
      </c>
      <c r="H26" s="228"/>
      <c r="I26" s="227">
        <f>SUM(I4:I25)</f>
        <v>8</v>
      </c>
      <c r="J26" s="228"/>
      <c r="K26" s="227">
        <f>SUM(K4:K25)</f>
        <v>8</v>
      </c>
      <c r="L26" s="228"/>
      <c r="M26" s="227">
        <f>SUM(M4:M25)</f>
        <v>8</v>
      </c>
      <c r="N26" s="228"/>
      <c r="O26" s="227">
        <f>SUM(O4:O25)</f>
        <v>0</v>
      </c>
      <c r="P26" s="228"/>
      <c r="Q26" s="227">
        <f>SUM(Q4:Q25)</f>
        <v>0</v>
      </c>
      <c r="R26" s="228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32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8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9" sqref="B19: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95</v>
      </c>
      <c r="B2" s="209"/>
      <c r="C2" s="209"/>
      <c r="D2" s="11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4">
        <v>6771</v>
      </c>
      <c r="B4" s="219" t="s">
        <v>109</v>
      </c>
      <c r="C4" s="194">
        <v>22</v>
      </c>
      <c r="D4" s="22" t="s">
        <v>80</v>
      </c>
      <c r="E4" s="222">
        <v>8</v>
      </c>
      <c r="F4" s="223"/>
      <c r="G4" s="222">
        <v>8</v>
      </c>
      <c r="H4" s="223"/>
      <c r="I4" s="222">
        <v>8</v>
      </c>
      <c r="J4" s="223"/>
      <c r="K4" s="222">
        <v>8</v>
      </c>
      <c r="L4" s="223"/>
      <c r="M4" s="222">
        <v>8</v>
      </c>
      <c r="N4" s="223"/>
      <c r="O4" s="220"/>
      <c r="P4" s="221"/>
      <c r="Q4" s="220"/>
      <c r="R4" s="221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3">
      <c r="A5" s="206">
        <v>6771</v>
      </c>
      <c r="B5" s="219" t="s">
        <v>109</v>
      </c>
      <c r="C5" s="206">
        <v>21</v>
      </c>
      <c r="D5" s="22" t="s">
        <v>80</v>
      </c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20"/>
      <c r="P5" s="221"/>
      <c r="Q5" s="220"/>
      <c r="R5" s="2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2"/>
      <c r="B6" s="182"/>
      <c r="C6" s="182"/>
      <c r="D6" s="22"/>
      <c r="E6" s="222"/>
      <c r="F6" s="223"/>
      <c r="G6" s="222"/>
      <c r="H6" s="223"/>
      <c r="I6" s="222"/>
      <c r="J6" s="223"/>
      <c r="K6" s="222"/>
      <c r="L6" s="223"/>
      <c r="M6" s="222"/>
      <c r="N6" s="223"/>
      <c r="O6" s="220"/>
      <c r="P6" s="221"/>
      <c r="Q6" s="220"/>
      <c r="R6" s="2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82"/>
      <c r="B7" s="182"/>
      <c r="C7" s="182"/>
      <c r="D7" s="22"/>
      <c r="E7" s="222"/>
      <c r="F7" s="223"/>
      <c r="G7" s="222"/>
      <c r="H7" s="223"/>
      <c r="I7" s="222"/>
      <c r="J7" s="223"/>
      <c r="K7" s="222"/>
      <c r="L7" s="223"/>
      <c r="M7" s="222"/>
      <c r="N7" s="223"/>
      <c r="O7" s="220"/>
      <c r="P7" s="221"/>
      <c r="Q7" s="220"/>
      <c r="R7" s="2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3"/>
      <c r="B8" s="173"/>
      <c r="C8" s="173"/>
      <c r="D8" s="22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0"/>
      <c r="P8" s="221"/>
      <c r="Q8" s="220"/>
      <c r="R8" s="2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73"/>
      <c r="B9" s="173"/>
      <c r="C9" s="173"/>
      <c r="D9" s="22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0"/>
      <c r="P9" s="221"/>
      <c r="Q9" s="220"/>
      <c r="R9" s="2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3"/>
      <c r="B10" s="173"/>
      <c r="C10" s="173"/>
      <c r="D10" s="22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0"/>
      <c r="P10" s="221"/>
      <c r="Q10" s="220"/>
      <c r="R10" s="2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3"/>
      <c r="B11" s="133"/>
      <c r="C11" s="133"/>
      <c r="D11" s="22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0"/>
      <c r="P11" s="221"/>
      <c r="Q11" s="220"/>
      <c r="R11" s="2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0"/>
      <c r="P12" s="221"/>
      <c r="Q12" s="220"/>
      <c r="R12" s="2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2"/>
      <c r="B13" s="132"/>
      <c r="C13" s="132"/>
      <c r="D13" s="22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0"/>
      <c r="P13" s="221"/>
      <c r="Q13" s="220"/>
      <c r="R13" s="2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0"/>
      <c r="P14" s="221"/>
      <c r="Q14" s="220"/>
      <c r="R14" s="2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0"/>
      <c r="P15" s="221"/>
      <c r="Q15" s="220"/>
      <c r="R15" s="2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8"/>
      <c r="B16" s="25"/>
      <c r="C16" s="148"/>
      <c r="D16" s="22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0"/>
      <c r="P16" s="221"/>
      <c r="Q16" s="220"/>
      <c r="R16" s="2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0"/>
      <c r="B17" s="25"/>
      <c r="C17" s="150"/>
      <c r="D17" s="22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0"/>
      <c r="P17" s="221"/>
      <c r="Q17" s="220"/>
      <c r="R17" s="2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3">
        <v>3600</v>
      </c>
      <c r="B18" s="219" t="s">
        <v>111</v>
      </c>
      <c r="C18" s="183"/>
      <c r="D18" s="22" t="s">
        <v>78</v>
      </c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0"/>
      <c r="P20" s="221"/>
      <c r="Q20" s="220"/>
      <c r="R20" s="22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0"/>
      <c r="P21" s="221"/>
      <c r="Q21" s="220"/>
      <c r="R21" s="22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10" zoomScale="90" zoomScaleNormal="90" workbookViewId="0">
      <selection activeCell="B19" sqref="B19:B20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95</v>
      </c>
      <c r="B2" s="209"/>
      <c r="C2" s="209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114">
        <v>8</v>
      </c>
      <c r="H3" s="115">
        <v>15.3</v>
      </c>
      <c r="I3" s="114">
        <v>8</v>
      </c>
      <c r="J3" s="115">
        <v>15.3</v>
      </c>
      <c r="K3" s="114">
        <v>8</v>
      </c>
      <c r="L3" s="115">
        <v>15.3</v>
      </c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0">
        <v>6771</v>
      </c>
      <c r="B4" s="219" t="s">
        <v>109</v>
      </c>
      <c r="C4" s="200">
        <v>20</v>
      </c>
      <c r="D4" s="22" t="s">
        <v>81</v>
      </c>
      <c r="E4" s="224">
        <v>4</v>
      </c>
      <c r="F4" s="224"/>
      <c r="G4" s="224"/>
      <c r="H4" s="224"/>
      <c r="I4" s="224"/>
      <c r="J4" s="224"/>
      <c r="K4" s="224">
        <v>1</v>
      </c>
      <c r="L4" s="224"/>
      <c r="M4" s="224">
        <v>2.5</v>
      </c>
      <c r="N4" s="224"/>
      <c r="O4" s="232"/>
      <c r="P4" s="233"/>
      <c r="Q4" s="232"/>
      <c r="R4" s="233"/>
      <c r="S4" s="12">
        <f>E4+G4+I4+K4+M4+O4+Q4</f>
        <v>7.5</v>
      </c>
      <c r="T4" s="12">
        <f t="shared" ref="T4:T16" si="0">SUM(S4-U4-V4)</f>
        <v>7.5</v>
      </c>
      <c r="U4" s="14"/>
      <c r="V4" s="14"/>
    </row>
    <row r="5" spans="1:22" x14ac:dyDescent="0.3">
      <c r="A5" s="211">
        <v>6795</v>
      </c>
      <c r="B5" s="219" t="s">
        <v>108</v>
      </c>
      <c r="C5" s="200">
        <v>5</v>
      </c>
      <c r="D5" s="22" t="s">
        <v>98</v>
      </c>
      <c r="E5" s="224">
        <v>2</v>
      </c>
      <c r="F5" s="224"/>
      <c r="G5" s="224"/>
      <c r="H5" s="224"/>
      <c r="I5" s="224"/>
      <c r="J5" s="224"/>
      <c r="K5" s="224"/>
      <c r="L5" s="224"/>
      <c r="M5" s="224"/>
      <c r="N5" s="224"/>
      <c r="O5" s="232"/>
      <c r="P5" s="233"/>
      <c r="Q5" s="232"/>
      <c r="R5" s="233"/>
      <c r="S5" s="12">
        <f t="shared" ref="S5:S24" si="1">E5+G5+I5+K5+M5+O5+Q5</f>
        <v>2</v>
      </c>
      <c r="T5" s="12">
        <f t="shared" si="0"/>
        <v>2</v>
      </c>
      <c r="U5" s="14"/>
      <c r="V5" s="14"/>
    </row>
    <row r="6" spans="1:22" x14ac:dyDescent="0.3">
      <c r="A6" s="205">
        <v>6771</v>
      </c>
      <c r="B6" s="219" t="s">
        <v>109</v>
      </c>
      <c r="C6" s="205">
        <v>19</v>
      </c>
      <c r="D6" s="22" t="s">
        <v>81</v>
      </c>
      <c r="E6" s="224">
        <v>1</v>
      </c>
      <c r="F6" s="224"/>
      <c r="G6" s="224"/>
      <c r="H6" s="224"/>
      <c r="I6" s="224"/>
      <c r="J6" s="224"/>
      <c r="K6" s="224">
        <v>3</v>
      </c>
      <c r="L6" s="224"/>
      <c r="M6" s="224">
        <v>2</v>
      </c>
      <c r="N6" s="224"/>
      <c r="O6" s="232"/>
      <c r="P6" s="233"/>
      <c r="Q6" s="232"/>
      <c r="R6" s="233"/>
      <c r="S6" s="12">
        <f t="shared" si="1"/>
        <v>6</v>
      </c>
      <c r="T6" s="12">
        <f t="shared" si="0"/>
        <v>6</v>
      </c>
      <c r="U6" s="14"/>
      <c r="V6" s="14"/>
    </row>
    <row r="7" spans="1:22" x14ac:dyDescent="0.3">
      <c r="A7" s="211">
        <v>6795</v>
      </c>
      <c r="B7" s="219" t="s">
        <v>108</v>
      </c>
      <c r="C7" s="205">
        <v>10</v>
      </c>
      <c r="D7" s="22" t="s">
        <v>76</v>
      </c>
      <c r="E7" s="224"/>
      <c r="F7" s="224"/>
      <c r="G7" s="224">
        <v>3</v>
      </c>
      <c r="H7" s="224"/>
      <c r="I7" s="224">
        <v>7</v>
      </c>
      <c r="J7" s="224"/>
      <c r="K7" s="224"/>
      <c r="L7" s="224"/>
      <c r="M7" s="224"/>
      <c r="N7" s="224"/>
      <c r="O7" s="232"/>
      <c r="P7" s="233"/>
      <c r="Q7" s="232"/>
      <c r="R7" s="233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3">
      <c r="A8" s="211">
        <v>6795</v>
      </c>
      <c r="B8" s="219" t="s">
        <v>108</v>
      </c>
      <c r="C8" s="186">
        <v>16</v>
      </c>
      <c r="D8" s="22" t="s">
        <v>93</v>
      </c>
      <c r="E8" s="224"/>
      <c r="F8" s="224"/>
      <c r="G8" s="224">
        <v>4</v>
      </c>
      <c r="H8" s="224"/>
      <c r="I8" s="224"/>
      <c r="J8" s="224"/>
      <c r="K8" s="224"/>
      <c r="L8" s="224"/>
      <c r="M8" s="224"/>
      <c r="N8" s="224"/>
      <c r="O8" s="232"/>
      <c r="P8" s="233"/>
      <c r="Q8" s="232"/>
      <c r="R8" s="233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186">
        <v>6728</v>
      </c>
      <c r="B9" s="219" t="s">
        <v>112</v>
      </c>
      <c r="C9" s="186">
        <v>2</v>
      </c>
      <c r="D9" s="22" t="s">
        <v>106</v>
      </c>
      <c r="E9" s="224"/>
      <c r="F9" s="224"/>
      <c r="G9" s="224"/>
      <c r="H9" s="224"/>
      <c r="I9" s="224"/>
      <c r="J9" s="224"/>
      <c r="K9" s="224">
        <v>0.75</v>
      </c>
      <c r="L9" s="224"/>
      <c r="M9" s="224"/>
      <c r="N9" s="224"/>
      <c r="O9" s="232"/>
      <c r="P9" s="233"/>
      <c r="Q9" s="232"/>
      <c r="R9" s="233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3">
      <c r="A10" s="215">
        <v>6795</v>
      </c>
      <c r="B10" s="219" t="s">
        <v>108</v>
      </c>
      <c r="C10" s="149">
        <v>17</v>
      </c>
      <c r="D10" s="22" t="s">
        <v>102</v>
      </c>
      <c r="E10" s="224"/>
      <c r="F10" s="224"/>
      <c r="G10" s="224"/>
      <c r="H10" s="224"/>
      <c r="I10" s="224"/>
      <c r="J10" s="224"/>
      <c r="K10" s="224">
        <v>1</v>
      </c>
      <c r="L10" s="224"/>
      <c r="M10" s="224"/>
      <c r="N10" s="224"/>
      <c r="O10" s="232"/>
      <c r="P10" s="233"/>
      <c r="Q10" s="232"/>
      <c r="R10" s="233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186">
        <v>6771</v>
      </c>
      <c r="B11" s="219" t="s">
        <v>109</v>
      </c>
      <c r="C11" s="186">
        <v>18</v>
      </c>
      <c r="D11" s="22" t="s">
        <v>81</v>
      </c>
      <c r="E11" s="224"/>
      <c r="F11" s="224"/>
      <c r="G11" s="224"/>
      <c r="H11" s="224"/>
      <c r="I11" s="224"/>
      <c r="J11" s="224"/>
      <c r="K11" s="224">
        <v>1.25</v>
      </c>
      <c r="L11" s="224"/>
      <c r="M11" s="224">
        <v>2.5</v>
      </c>
      <c r="N11" s="224"/>
      <c r="O11" s="232"/>
      <c r="P11" s="233"/>
      <c r="Q11" s="232"/>
      <c r="R11" s="233"/>
      <c r="S11" s="12">
        <f t="shared" si="1"/>
        <v>3.75</v>
      </c>
      <c r="T11" s="12">
        <f t="shared" si="0"/>
        <v>3.75</v>
      </c>
      <c r="U11" s="14"/>
      <c r="V11" s="14"/>
    </row>
    <row r="12" spans="1:22" x14ac:dyDescent="0.3">
      <c r="A12" s="160"/>
      <c r="B12" s="144"/>
      <c r="C12" s="144"/>
      <c r="D12" s="22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32"/>
      <c r="P12" s="233"/>
      <c r="Q12" s="232"/>
      <c r="R12" s="2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5"/>
      <c r="B13" s="145"/>
      <c r="C13" s="145"/>
      <c r="D13" s="22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32"/>
      <c r="P13" s="233"/>
      <c r="Q13" s="232"/>
      <c r="R13" s="2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4"/>
      <c r="B14" s="144"/>
      <c r="C14" s="144"/>
      <c r="D14" s="22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32"/>
      <c r="P14" s="233"/>
      <c r="Q14" s="232"/>
      <c r="R14" s="2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1"/>
      <c r="B15" s="131"/>
      <c r="C15" s="131"/>
      <c r="D15" s="22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32"/>
      <c r="P15" s="233"/>
      <c r="Q15" s="232"/>
      <c r="R15" s="2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131"/>
      <c r="C16" s="131"/>
      <c r="D16" s="22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32"/>
      <c r="P16" s="233"/>
      <c r="Q16" s="232"/>
      <c r="R16" s="233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80"/>
      <c r="B17" s="25"/>
      <c r="C17" s="180"/>
      <c r="D17" s="10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32"/>
      <c r="P17" s="233"/>
      <c r="Q17" s="232"/>
      <c r="R17" s="233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48"/>
      <c r="B18" s="25"/>
      <c r="C18" s="148"/>
      <c r="D18" s="22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32"/>
      <c r="P18" s="233"/>
      <c r="Q18" s="232"/>
      <c r="R18" s="233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3">
        <v>3600</v>
      </c>
      <c r="B19" s="219" t="s">
        <v>111</v>
      </c>
      <c r="C19" s="163"/>
      <c r="D19" s="22" t="s">
        <v>75</v>
      </c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32"/>
      <c r="P19" s="233"/>
      <c r="Q19" s="232"/>
      <c r="R19" s="233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32"/>
      <c r="P20" s="233"/>
      <c r="Q20" s="232"/>
      <c r="R20" s="233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32"/>
      <c r="P21" s="233"/>
      <c r="Q21" s="232"/>
      <c r="R21" s="233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6">
        <f>SUM(E4:E23)</f>
        <v>7</v>
      </c>
      <c r="F24" s="237"/>
      <c r="G24" s="236">
        <f>SUM(G4:G23)</f>
        <v>7</v>
      </c>
      <c r="H24" s="237"/>
      <c r="I24" s="236">
        <f>SUM(I4:I23)</f>
        <v>7</v>
      </c>
      <c r="J24" s="237"/>
      <c r="K24" s="236">
        <f>SUM(K4:K23)</f>
        <v>7</v>
      </c>
      <c r="L24" s="237"/>
      <c r="M24" s="236">
        <f>SUM(M4:M23)</f>
        <v>7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1"/>
        <v>35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-1</v>
      </c>
      <c r="K26" s="14"/>
      <c r="L26" s="14">
        <f>SUM(K24)-L25</f>
        <v>-1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35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35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topLeftCell="A13" zoomScale="90" zoomScaleNormal="90" workbookViewId="0">
      <selection activeCell="B19" sqref="B19: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95</v>
      </c>
      <c r="B2" s="209"/>
      <c r="C2" s="209"/>
      <c r="D2" s="17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8.15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77"/>
      <c r="T3" s="177"/>
      <c r="U3" s="59"/>
      <c r="V3" s="59"/>
    </row>
    <row r="4" spans="1:22" x14ac:dyDescent="0.3">
      <c r="A4" s="194">
        <v>6771</v>
      </c>
      <c r="B4" s="219" t="s">
        <v>109</v>
      </c>
      <c r="C4" s="194">
        <v>19</v>
      </c>
      <c r="D4" s="22" t="s">
        <v>80</v>
      </c>
      <c r="E4" s="225">
        <v>8</v>
      </c>
      <c r="F4" s="225"/>
      <c r="G4" s="225">
        <v>7.25</v>
      </c>
      <c r="H4" s="225"/>
      <c r="I4" s="224">
        <v>8</v>
      </c>
      <c r="J4" s="225"/>
      <c r="K4" s="225">
        <v>7.5</v>
      </c>
      <c r="L4" s="225"/>
      <c r="M4" s="225">
        <v>7</v>
      </c>
      <c r="N4" s="225"/>
      <c r="O4" s="220"/>
      <c r="P4" s="221"/>
      <c r="Q4" s="220"/>
      <c r="R4" s="221"/>
      <c r="S4" s="177">
        <f>E4+G4+I4+K4+M4+O4+Q4</f>
        <v>37.75</v>
      </c>
      <c r="T4" s="177">
        <f t="shared" ref="T4:T12" si="0">SUM(S4-U4-V4)</f>
        <v>37.75</v>
      </c>
      <c r="U4" s="60"/>
      <c r="V4" s="60"/>
    </row>
    <row r="5" spans="1:22" x14ac:dyDescent="0.3">
      <c r="A5" s="197">
        <v>6771</v>
      </c>
      <c r="B5" s="219" t="s">
        <v>109</v>
      </c>
      <c r="C5" s="197">
        <v>16</v>
      </c>
      <c r="D5" s="22" t="s">
        <v>107</v>
      </c>
      <c r="E5" s="225"/>
      <c r="F5" s="225"/>
      <c r="G5" s="225"/>
      <c r="H5" s="225"/>
      <c r="I5" s="225"/>
      <c r="J5" s="225"/>
      <c r="K5" s="225"/>
      <c r="L5" s="225"/>
      <c r="M5" s="225">
        <v>1</v>
      </c>
      <c r="N5" s="225"/>
      <c r="O5" s="220"/>
      <c r="P5" s="221"/>
      <c r="Q5" s="220"/>
      <c r="R5" s="221"/>
      <c r="S5" s="177">
        <f t="shared" ref="S5:S22" si="1">E5+G5+I5+K5+M5+O5+Q5</f>
        <v>1</v>
      </c>
      <c r="T5" s="177">
        <f t="shared" si="0"/>
        <v>1</v>
      </c>
      <c r="U5" s="60"/>
      <c r="V5" s="60"/>
    </row>
    <row r="6" spans="1:22" x14ac:dyDescent="0.3">
      <c r="A6" s="205"/>
      <c r="B6" s="205"/>
      <c r="C6" s="205"/>
      <c r="D6" s="22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0"/>
      <c r="P6" s="221"/>
      <c r="Q6" s="220"/>
      <c r="R6" s="221"/>
      <c r="S6" s="177">
        <f t="shared" si="1"/>
        <v>0</v>
      </c>
      <c r="T6" s="177">
        <f t="shared" si="0"/>
        <v>0</v>
      </c>
      <c r="U6" s="60"/>
      <c r="V6" s="60"/>
    </row>
    <row r="7" spans="1:22" x14ac:dyDescent="0.3">
      <c r="A7" s="186"/>
      <c r="B7" s="185"/>
      <c r="C7" s="186"/>
      <c r="D7" s="22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0"/>
      <c r="P7" s="221"/>
      <c r="Q7" s="220"/>
      <c r="R7" s="221"/>
      <c r="S7" s="177">
        <f t="shared" si="1"/>
        <v>0</v>
      </c>
      <c r="T7" s="177">
        <f t="shared" si="0"/>
        <v>0</v>
      </c>
      <c r="U7" s="60"/>
      <c r="V7" s="60"/>
    </row>
    <row r="8" spans="1:22" x14ac:dyDescent="0.3">
      <c r="A8" s="186"/>
      <c r="B8" s="179"/>
      <c r="C8" s="186"/>
      <c r="D8" s="22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0"/>
      <c r="P8" s="221"/>
      <c r="Q8" s="220"/>
      <c r="R8" s="221"/>
      <c r="S8" s="177">
        <f t="shared" si="1"/>
        <v>0</v>
      </c>
      <c r="T8" s="177">
        <f t="shared" si="0"/>
        <v>0</v>
      </c>
      <c r="U8" s="60"/>
      <c r="V8" s="60"/>
    </row>
    <row r="9" spans="1:22" x14ac:dyDescent="0.3">
      <c r="A9" s="186"/>
      <c r="B9" s="179"/>
      <c r="C9" s="186"/>
      <c r="D9" s="22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0"/>
      <c r="P9" s="221"/>
      <c r="Q9" s="220"/>
      <c r="R9" s="221"/>
      <c r="S9" s="177">
        <f t="shared" si="1"/>
        <v>0</v>
      </c>
      <c r="T9" s="177">
        <f t="shared" si="0"/>
        <v>0</v>
      </c>
      <c r="U9" s="60"/>
      <c r="V9" s="60"/>
    </row>
    <row r="10" spans="1:22" x14ac:dyDescent="0.3">
      <c r="A10" s="179"/>
      <c r="B10" s="179"/>
      <c r="C10" s="179"/>
      <c r="D10" s="22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0"/>
      <c r="P10" s="221"/>
      <c r="Q10" s="220"/>
      <c r="R10" s="221"/>
      <c r="S10" s="177">
        <f t="shared" si="1"/>
        <v>0</v>
      </c>
      <c r="T10" s="177">
        <f t="shared" si="0"/>
        <v>0</v>
      </c>
      <c r="U10" s="60"/>
      <c r="V10" s="60"/>
    </row>
    <row r="11" spans="1:22" x14ac:dyDescent="0.3">
      <c r="A11" s="188"/>
      <c r="B11" s="188"/>
      <c r="C11" s="188"/>
      <c r="D11" s="22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0"/>
      <c r="P11" s="221"/>
      <c r="Q11" s="220"/>
      <c r="R11" s="221"/>
      <c r="S11" s="177">
        <f>E11+G11+I11+K11+M11+O11+Q11</f>
        <v>0</v>
      </c>
      <c r="T11" s="177">
        <f t="shared" si="0"/>
        <v>0</v>
      </c>
      <c r="U11" s="60"/>
      <c r="V11" s="60"/>
    </row>
    <row r="12" spans="1:22" x14ac:dyDescent="0.3">
      <c r="A12" s="179"/>
      <c r="B12" s="179"/>
      <c r="C12" s="179"/>
      <c r="D12" s="22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0"/>
      <c r="P12" s="221"/>
      <c r="Q12" s="220"/>
      <c r="R12" s="221"/>
      <c r="S12" s="177">
        <f t="shared" si="1"/>
        <v>0</v>
      </c>
      <c r="T12" s="177">
        <f t="shared" si="0"/>
        <v>0</v>
      </c>
      <c r="U12" s="60"/>
      <c r="V12" s="60"/>
    </row>
    <row r="13" spans="1:22" x14ac:dyDescent="0.3">
      <c r="A13" s="179"/>
      <c r="B13" s="179"/>
      <c r="C13" s="179"/>
      <c r="D13" s="22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0"/>
      <c r="P13" s="221"/>
      <c r="Q13" s="220"/>
      <c r="R13" s="221"/>
      <c r="S13" s="177">
        <f>E13+G13+I13+K13+M13+O13+Q13</f>
        <v>0</v>
      </c>
      <c r="T13" s="177">
        <f>SUM(S13-U13-V13)</f>
        <v>0</v>
      </c>
      <c r="U13" s="60"/>
      <c r="V13" s="60"/>
    </row>
    <row r="14" spans="1:22" x14ac:dyDescent="0.3">
      <c r="A14" s="179"/>
      <c r="B14" s="179"/>
      <c r="C14" s="179"/>
      <c r="D14" s="22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0"/>
      <c r="P14" s="221"/>
      <c r="Q14" s="220"/>
      <c r="R14" s="221"/>
      <c r="S14" s="177">
        <f>E14+G14+I14+K14+M14+O14+Q14</f>
        <v>0</v>
      </c>
      <c r="T14" s="177">
        <f>SUM(S14-U14-V14)</f>
        <v>0</v>
      </c>
      <c r="U14" s="60"/>
      <c r="V14" s="60"/>
    </row>
    <row r="15" spans="1:22" ht="15.75" customHeight="1" x14ac:dyDescent="0.3">
      <c r="A15" s="204"/>
      <c r="B15" s="61"/>
      <c r="C15" s="204"/>
      <c r="D15" s="22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0"/>
      <c r="P15" s="221"/>
      <c r="Q15" s="220"/>
      <c r="R15" s="221"/>
      <c r="S15" s="177">
        <f t="shared" ref="S15:S17" si="2">E15+G15+I15+K15+M15+O15+Q15</f>
        <v>0</v>
      </c>
      <c r="T15" s="177">
        <f t="shared" ref="T15:T17" si="3">SUM(S15-U15-V15)</f>
        <v>0</v>
      </c>
      <c r="U15" s="60"/>
      <c r="V15" s="60"/>
    </row>
    <row r="16" spans="1:22" ht="15.75" customHeight="1" x14ac:dyDescent="0.3">
      <c r="A16" s="176"/>
      <c r="B16" s="61"/>
      <c r="C16" s="176"/>
      <c r="D16" s="22"/>
      <c r="E16" s="225"/>
      <c r="F16" s="225"/>
      <c r="G16" s="222"/>
      <c r="H16" s="223"/>
      <c r="I16" s="225"/>
      <c r="J16" s="225"/>
      <c r="K16" s="222"/>
      <c r="L16" s="223"/>
      <c r="M16" s="222"/>
      <c r="N16" s="223"/>
      <c r="O16" s="220"/>
      <c r="P16" s="221"/>
      <c r="Q16" s="220"/>
      <c r="R16" s="221"/>
      <c r="S16" s="177">
        <f t="shared" si="2"/>
        <v>0</v>
      </c>
      <c r="T16" s="177">
        <f t="shared" si="3"/>
        <v>0</v>
      </c>
      <c r="U16" s="60"/>
      <c r="V16" s="60"/>
    </row>
    <row r="17" spans="1:22" x14ac:dyDescent="0.3">
      <c r="A17" s="179">
        <v>3600</v>
      </c>
      <c r="B17" s="219" t="s">
        <v>111</v>
      </c>
      <c r="C17" s="179"/>
      <c r="D17" s="22" t="s">
        <v>100</v>
      </c>
      <c r="E17" s="222"/>
      <c r="F17" s="223"/>
      <c r="G17" s="222">
        <v>0.75</v>
      </c>
      <c r="H17" s="223"/>
      <c r="I17" s="222"/>
      <c r="J17" s="223"/>
      <c r="K17" s="222"/>
      <c r="L17" s="223"/>
      <c r="M17" s="222"/>
      <c r="N17" s="223"/>
      <c r="O17" s="220"/>
      <c r="P17" s="221"/>
      <c r="Q17" s="220"/>
      <c r="R17" s="221"/>
      <c r="S17" s="177">
        <f t="shared" si="2"/>
        <v>0.75</v>
      </c>
      <c r="T17" s="177">
        <f t="shared" si="3"/>
        <v>0.75</v>
      </c>
      <c r="U17" s="60"/>
      <c r="V17" s="60"/>
    </row>
    <row r="18" spans="1:22" x14ac:dyDescent="0.3">
      <c r="A18" s="188">
        <v>3600</v>
      </c>
      <c r="B18" s="219" t="s">
        <v>111</v>
      </c>
      <c r="C18" s="188"/>
      <c r="D18" s="22" t="s">
        <v>78</v>
      </c>
      <c r="E18" s="222"/>
      <c r="F18" s="223"/>
      <c r="G18" s="222"/>
      <c r="H18" s="223"/>
      <c r="I18" s="222"/>
      <c r="J18" s="223"/>
      <c r="K18" s="222">
        <v>0.5</v>
      </c>
      <c r="L18" s="223"/>
      <c r="M18" s="222"/>
      <c r="N18" s="223"/>
      <c r="O18" s="220"/>
      <c r="P18" s="221"/>
      <c r="Q18" s="220"/>
      <c r="R18" s="221"/>
      <c r="S18" s="177">
        <f>E18+G18+I18+K18+M18+O18+Q18</f>
        <v>0.5</v>
      </c>
      <c r="T18" s="177">
        <f>SUM(S18-U18-V18)</f>
        <v>0.5</v>
      </c>
      <c r="U18" s="60"/>
      <c r="V18" s="60"/>
    </row>
    <row r="19" spans="1:22" x14ac:dyDescent="0.3">
      <c r="A19" s="179"/>
      <c r="B19" s="25"/>
      <c r="C19" s="179"/>
      <c r="D19" s="22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177">
        <f>E19+G19+I19+K19+M19+O19+Q19</f>
        <v>0</v>
      </c>
      <c r="T19" s="177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0"/>
      <c r="P20" s="221"/>
      <c r="Q20" s="220"/>
      <c r="R20" s="221"/>
      <c r="S20" s="177">
        <f t="shared" si="1"/>
        <v>0</v>
      </c>
      <c r="T20" s="177"/>
      <c r="U20" s="62"/>
      <c r="V20" s="60"/>
    </row>
    <row r="21" spans="1:22" x14ac:dyDescent="0.3">
      <c r="A21" s="55" t="s">
        <v>36</v>
      </c>
      <c r="B21" s="55"/>
      <c r="C21" s="55"/>
      <c r="D21" s="55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0"/>
      <c r="P21" s="221"/>
      <c r="Q21" s="220"/>
      <c r="R21" s="221"/>
      <c r="S21" s="177">
        <f t="shared" si="1"/>
        <v>0</v>
      </c>
      <c r="T21" s="177"/>
      <c r="U21" s="62"/>
      <c r="V21" s="60"/>
    </row>
    <row r="22" spans="1:22" x14ac:dyDescent="0.3">
      <c r="A22" s="62" t="s">
        <v>6</v>
      </c>
      <c r="B22" s="62"/>
      <c r="C22" s="62"/>
      <c r="D22" s="62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177">
        <f t="shared" si="1"/>
        <v>40</v>
      </c>
      <c r="T22" s="177"/>
      <c r="U22" s="62"/>
      <c r="V22" s="60"/>
    </row>
    <row r="23" spans="1:22" x14ac:dyDescent="0.3">
      <c r="A23" s="62" t="s">
        <v>2</v>
      </c>
      <c r="B23" s="62"/>
      <c r="C23" s="62"/>
      <c r="D23" s="62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177">
        <f>SUM(E23:R23)</f>
        <v>40</v>
      </c>
      <c r="T23" s="177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6" zoomScale="90" zoomScaleNormal="90" workbookViewId="0">
      <selection activeCell="B19" sqref="B19:B2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95</v>
      </c>
      <c r="B2" s="209"/>
      <c r="C2" s="209"/>
      <c r="D2" s="11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0">
        <v>6771</v>
      </c>
      <c r="B4" s="219" t="s">
        <v>109</v>
      </c>
      <c r="C4" s="190">
        <v>21</v>
      </c>
      <c r="D4" s="22" t="s">
        <v>80</v>
      </c>
      <c r="E4" s="225">
        <v>8</v>
      </c>
      <c r="F4" s="225"/>
      <c r="G4" s="225">
        <v>8</v>
      </c>
      <c r="H4" s="225"/>
      <c r="I4" s="225">
        <v>8</v>
      </c>
      <c r="J4" s="225"/>
      <c r="K4" s="225">
        <v>8</v>
      </c>
      <c r="L4" s="225"/>
      <c r="M4" s="225">
        <v>5</v>
      </c>
      <c r="N4" s="225"/>
      <c r="O4" s="220"/>
      <c r="P4" s="221"/>
      <c r="Q4" s="220"/>
      <c r="R4" s="221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86"/>
      <c r="B5" s="186"/>
      <c r="C5" s="186"/>
      <c r="D5" s="22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0"/>
      <c r="P5" s="221"/>
      <c r="Q5" s="220"/>
      <c r="R5" s="2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64"/>
      <c r="B6" s="164"/>
      <c r="C6" s="164"/>
      <c r="D6" s="22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0"/>
      <c r="P6" s="221"/>
      <c r="Q6" s="220"/>
      <c r="R6" s="2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2"/>
      <c r="B7" s="142"/>
      <c r="C7" s="142"/>
      <c r="D7" s="22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0"/>
      <c r="P7" s="221"/>
      <c r="Q7" s="220"/>
      <c r="R7" s="2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4"/>
      <c r="B8" s="138"/>
      <c r="C8" s="138"/>
      <c r="D8" s="22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0"/>
      <c r="P8" s="221"/>
      <c r="Q8" s="220"/>
      <c r="R8" s="2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38"/>
      <c r="B9" s="138"/>
      <c r="C9" s="138"/>
      <c r="D9" s="22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0"/>
      <c r="P9" s="221"/>
      <c r="Q9" s="220"/>
      <c r="R9" s="2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8"/>
      <c r="B10" s="138"/>
      <c r="C10" s="138"/>
      <c r="D10" s="22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0"/>
      <c r="P10" s="221"/>
      <c r="Q10" s="220"/>
      <c r="R10" s="2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8"/>
      <c r="B11" s="138"/>
      <c r="C11" s="138"/>
      <c r="D11" s="22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0"/>
      <c r="P11" s="221"/>
      <c r="Q11" s="220"/>
      <c r="R11" s="2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0"/>
      <c r="P12" s="221"/>
      <c r="Q12" s="220"/>
      <c r="R12" s="2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0"/>
      <c r="P13" s="221"/>
      <c r="Q13" s="220"/>
      <c r="R13" s="2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0"/>
      <c r="P14" s="221"/>
      <c r="Q14" s="220"/>
      <c r="R14" s="2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0"/>
      <c r="P15" s="221"/>
      <c r="Q15" s="220"/>
      <c r="R15" s="2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80"/>
      <c r="B16" s="25"/>
      <c r="C16" s="180"/>
      <c r="D16" s="10"/>
      <c r="E16" s="225"/>
      <c r="F16" s="225"/>
      <c r="G16" s="222"/>
      <c r="H16" s="223"/>
      <c r="I16" s="225"/>
      <c r="J16" s="225"/>
      <c r="K16" s="225"/>
      <c r="L16" s="225"/>
      <c r="M16" s="225"/>
      <c r="N16" s="225"/>
      <c r="O16" s="220"/>
      <c r="P16" s="221"/>
      <c r="Q16" s="220"/>
      <c r="R16" s="2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5"/>
      <c r="B17" s="25"/>
      <c r="C17" s="165"/>
      <c r="D17" s="22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0"/>
      <c r="P17" s="221"/>
      <c r="Q17" s="220"/>
      <c r="R17" s="2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47"/>
      <c r="B18" s="25"/>
      <c r="C18" s="147"/>
      <c r="D18" s="22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0"/>
      <c r="P20" s="221"/>
      <c r="Q20" s="220"/>
      <c r="R20" s="22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0"/>
      <c r="P21" s="221"/>
      <c r="Q21" s="220"/>
      <c r="R21" s="22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5</v>
      </c>
      <c r="N22" s="228"/>
      <c r="O22" s="227">
        <f>SUM(O4:O21)</f>
        <v>0</v>
      </c>
      <c r="P22" s="228"/>
      <c r="Q22" s="227">
        <f>SUM(Q4:Q21)</f>
        <v>0</v>
      </c>
      <c r="R22" s="228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topLeftCell="A4" zoomScale="84" zoomScaleNormal="84" workbookViewId="0">
      <selection activeCell="B19" sqref="B19: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95</v>
      </c>
      <c r="B2" s="209"/>
      <c r="C2" s="209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11">
        <v>6795</v>
      </c>
      <c r="B4" s="219" t="s">
        <v>108</v>
      </c>
      <c r="C4" s="200">
        <v>5</v>
      </c>
      <c r="D4" s="22" t="s">
        <v>99</v>
      </c>
      <c r="E4" s="224">
        <v>4.5</v>
      </c>
      <c r="F4" s="224"/>
      <c r="G4" s="224"/>
      <c r="H4" s="224"/>
      <c r="I4" s="224"/>
      <c r="J4" s="224"/>
      <c r="K4" s="224"/>
      <c r="L4" s="224"/>
      <c r="M4" s="224"/>
      <c r="N4" s="224"/>
      <c r="O4" s="232"/>
      <c r="P4" s="233"/>
      <c r="Q4" s="232"/>
      <c r="R4" s="233"/>
      <c r="S4" s="12">
        <f>E4+G4+I4+K4+M4+O4+Q4</f>
        <v>4.5</v>
      </c>
      <c r="T4" s="12">
        <f t="shared" ref="T4:T25" si="0">SUM(S4-U4-V4)</f>
        <v>4.5</v>
      </c>
      <c r="U4" s="14"/>
      <c r="V4" s="14"/>
    </row>
    <row r="5" spans="1:22" x14ac:dyDescent="0.3">
      <c r="A5" s="200">
        <v>6801</v>
      </c>
      <c r="B5" s="219" t="s">
        <v>110</v>
      </c>
      <c r="C5" s="200">
        <v>5</v>
      </c>
      <c r="D5" s="22" t="s">
        <v>76</v>
      </c>
      <c r="E5" s="224">
        <v>2</v>
      </c>
      <c r="F5" s="224"/>
      <c r="G5" s="224"/>
      <c r="H5" s="224"/>
      <c r="I5" s="224"/>
      <c r="J5" s="224"/>
      <c r="K5" s="224"/>
      <c r="L5" s="224"/>
      <c r="M5" s="224"/>
      <c r="N5" s="224"/>
      <c r="O5" s="232"/>
      <c r="P5" s="233"/>
      <c r="Q5" s="232"/>
      <c r="R5" s="233"/>
      <c r="S5" s="12">
        <f t="shared" ref="S5:S28" si="1">E5+G5+I5+K5+M5+O5+Q5</f>
        <v>2</v>
      </c>
      <c r="T5" s="12">
        <f t="shared" si="0"/>
        <v>2</v>
      </c>
      <c r="U5" s="14"/>
      <c r="V5" s="14"/>
    </row>
    <row r="6" spans="1:22" x14ac:dyDescent="0.3">
      <c r="A6" s="194">
        <v>6771</v>
      </c>
      <c r="B6" s="219" t="s">
        <v>109</v>
      </c>
      <c r="C6" s="194">
        <v>18</v>
      </c>
      <c r="D6" s="22" t="s">
        <v>81</v>
      </c>
      <c r="E6" s="224"/>
      <c r="F6" s="224"/>
      <c r="G6" s="224">
        <v>1</v>
      </c>
      <c r="H6" s="224"/>
      <c r="I6" s="224"/>
      <c r="J6" s="224"/>
      <c r="K6" s="224"/>
      <c r="L6" s="224"/>
      <c r="M6" s="224"/>
      <c r="N6" s="224"/>
      <c r="O6" s="232"/>
      <c r="P6" s="233"/>
      <c r="Q6" s="232"/>
      <c r="R6" s="233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14">
        <v>6771</v>
      </c>
      <c r="B7" s="219" t="s">
        <v>109</v>
      </c>
      <c r="C7" s="214">
        <v>19</v>
      </c>
      <c r="D7" s="22" t="s">
        <v>81</v>
      </c>
      <c r="E7" s="234"/>
      <c r="F7" s="235"/>
      <c r="G7" s="234">
        <v>1.5</v>
      </c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14">
        <v>6771</v>
      </c>
      <c r="B8" s="219" t="s">
        <v>109</v>
      </c>
      <c r="C8" s="214">
        <v>20</v>
      </c>
      <c r="D8" s="22" t="s">
        <v>81</v>
      </c>
      <c r="E8" s="224"/>
      <c r="F8" s="224"/>
      <c r="G8" s="224">
        <v>1.5</v>
      </c>
      <c r="H8" s="224"/>
      <c r="I8" s="224"/>
      <c r="J8" s="224"/>
      <c r="K8" s="224"/>
      <c r="L8" s="224"/>
      <c r="M8" s="224"/>
      <c r="N8" s="224"/>
      <c r="O8" s="232"/>
      <c r="P8" s="233"/>
      <c r="Q8" s="232"/>
      <c r="R8" s="233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205">
        <v>6849</v>
      </c>
      <c r="B9" s="219" t="s">
        <v>113</v>
      </c>
      <c r="C9" s="205">
        <v>1</v>
      </c>
      <c r="D9" s="22" t="s">
        <v>89</v>
      </c>
      <c r="E9" s="224"/>
      <c r="F9" s="224"/>
      <c r="G9" s="224">
        <v>1</v>
      </c>
      <c r="H9" s="224"/>
      <c r="I9" s="224">
        <v>1</v>
      </c>
      <c r="J9" s="224"/>
      <c r="K9" s="224">
        <v>1</v>
      </c>
      <c r="L9" s="224"/>
      <c r="M9" s="224">
        <v>1</v>
      </c>
      <c r="N9" s="224"/>
      <c r="O9" s="232"/>
      <c r="P9" s="233"/>
      <c r="Q9" s="232"/>
      <c r="R9" s="233"/>
      <c r="S9" s="12">
        <f t="shared" si="1"/>
        <v>4</v>
      </c>
      <c r="T9" s="12">
        <f t="shared" si="0"/>
        <v>4</v>
      </c>
      <c r="U9" s="14"/>
      <c r="V9" s="14"/>
    </row>
    <row r="10" spans="1:22" x14ac:dyDescent="0.3">
      <c r="A10" s="205">
        <v>6795</v>
      </c>
      <c r="B10" s="219" t="s">
        <v>108</v>
      </c>
      <c r="C10" s="205">
        <v>17</v>
      </c>
      <c r="D10" s="22" t="s">
        <v>102</v>
      </c>
      <c r="E10" s="224"/>
      <c r="F10" s="224"/>
      <c r="G10" s="224"/>
      <c r="H10" s="224"/>
      <c r="I10" s="224">
        <v>0.25</v>
      </c>
      <c r="J10" s="224"/>
      <c r="K10" s="224">
        <v>0.25</v>
      </c>
      <c r="L10" s="224"/>
      <c r="M10" s="224"/>
      <c r="N10" s="224"/>
      <c r="O10" s="232"/>
      <c r="P10" s="233"/>
      <c r="Q10" s="232"/>
      <c r="R10" s="233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3">
      <c r="A11" s="193">
        <v>6771</v>
      </c>
      <c r="B11" s="219" t="s">
        <v>109</v>
      </c>
      <c r="C11" s="173">
        <v>35</v>
      </c>
      <c r="D11" s="22" t="s">
        <v>103</v>
      </c>
      <c r="E11" s="224"/>
      <c r="F11" s="224"/>
      <c r="G11" s="224"/>
      <c r="H11" s="224"/>
      <c r="I11" s="224">
        <v>0.25</v>
      </c>
      <c r="J11" s="224"/>
      <c r="K11" s="224">
        <v>0.25</v>
      </c>
      <c r="L11" s="224"/>
      <c r="M11" s="224"/>
      <c r="N11" s="224"/>
      <c r="O11" s="232"/>
      <c r="P11" s="233"/>
      <c r="Q11" s="232"/>
      <c r="R11" s="233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3">
      <c r="A12" s="214">
        <v>6849</v>
      </c>
      <c r="B12" s="219" t="s">
        <v>113</v>
      </c>
      <c r="C12" s="214">
        <v>2</v>
      </c>
      <c r="D12" s="22" t="s">
        <v>89</v>
      </c>
      <c r="E12" s="224"/>
      <c r="F12" s="224"/>
      <c r="G12" s="224"/>
      <c r="H12" s="224"/>
      <c r="I12" s="224">
        <v>4.5</v>
      </c>
      <c r="J12" s="224"/>
      <c r="K12" s="224">
        <v>4.5</v>
      </c>
      <c r="L12" s="224"/>
      <c r="M12" s="224">
        <v>4.5</v>
      </c>
      <c r="N12" s="224"/>
      <c r="O12" s="232"/>
      <c r="P12" s="233"/>
      <c r="Q12" s="232"/>
      <c r="R12" s="233"/>
      <c r="S12" s="12">
        <f t="shared" si="1"/>
        <v>13.5</v>
      </c>
      <c r="T12" s="12">
        <f t="shared" si="0"/>
        <v>13.5</v>
      </c>
      <c r="U12" s="14"/>
      <c r="V12" s="14"/>
    </row>
    <row r="13" spans="1:22" x14ac:dyDescent="0.3">
      <c r="A13" s="215">
        <v>6849</v>
      </c>
      <c r="B13" s="219" t="s">
        <v>113</v>
      </c>
      <c r="C13" s="215">
        <v>3</v>
      </c>
      <c r="D13" s="22" t="s">
        <v>89</v>
      </c>
      <c r="E13" s="224"/>
      <c r="F13" s="224"/>
      <c r="G13" s="224"/>
      <c r="H13" s="224"/>
      <c r="I13" s="224"/>
      <c r="J13" s="224"/>
      <c r="K13" s="224"/>
      <c r="L13" s="224"/>
      <c r="M13" s="224">
        <v>1.5</v>
      </c>
      <c r="N13" s="224"/>
      <c r="O13" s="232"/>
      <c r="P13" s="233"/>
      <c r="Q13" s="232"/>
      <c r="R13" s="233"/>
      <c r="S13" s="12">
        <f t="shared" si="1"/>
        <v>1.5</v>
      </c>
      <c r="T13" s="12">
        <f t="shared" si="0"/>
        <v>1.5</v>
      </c>
      <c r="U13" s="14"/>
      <c r="V13" s="14"/>
    </row>
    <row r="14" spans="1:22" x14ac:dyDescent="0.3">
      <c r="A14" s="183"/>
      <c r="B14" s="173"/>
      <c r="C14" s="173"/>
      <c r="D14" s="22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32"/>
      <c r="P14" s="233"/>
      <c r="Q14" s="232"/>
      <c r="R14" s="2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3"/>
      <c r="B15" s="165"/>
      <c r="C15" s="165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3"/>
      <c r="B16" s="135"/>
      <c r="C16" s="135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30">
        <f t="shared" ref="S16:S20" si="2">E16+G16+I16+K16+M16+O16+Q16</f>
        <v>0</v>
      </c>
      <c r="T16" s="130">
        <f t="shared" ref="T16:T20" si="3">SUM(S16-U16-V16)</f>
        <v>0</v>
      </c>
      <c r="U16" s="14"/>
      <c r="V16" s="14"/>
    </row>
    <row r="17" spans="1:22" x14ac:dyDescent="0.3">
      <c r="A17" s="183"/>
      <c r="B17" s="135"/>
      <c r="C17" s="135"/>
      <c r="D17" s="22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134">
        <f t="shared" si="2"/>
        <v>0</v>
      </c>
      <c r="T17" s="134">
        <f t="shared" si="3"/>
        <v>0</v>
      </c>
      <c r="U17" s="14"/>
      <c r="V17" s="14"/>
    </row>
    <row r="18" spans="1:22" x14ac:dyDescent="0.3">
      <c r="A18" s="183"/>
      <c r="B18" s="135"/>
      <c r="C18" s="135"/>
      <c r="D18" s="22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134">
        <f t="shared" si="2"/>
        <v>0</v>
      </c>
      <c r="T18" s="134">
        <f t="shared" si="3"/>
        <v>0</v>
      </c>
      <c r="U18" s="14"/>
      <c r="V18" s="14"/>
    </row>
    <row r="19" spans="1:22" x14ac:dyDescent="0.3">
      <c r="A19" s="183"/>
      <c r="B19" s="136"/>
      <c r="C19" s="136"/>
      <c r="D19" s="22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137">
        <f t="shared" si="2"/>
        <v>0</v>
      </c>
      <c r="T19" s="137">
        <f t="shared" si="3"/>
        <v>0</v>
      </c>
      <c r="U19" s="14"/>
      <c r="V19" s="14"/>
    </row>
    <row r="20" spans="1:22" x14ac:dyDescent="0.3">
      <c r="A20" s="183"/>
      <c r="B20" s="25"/>
      <c r="C20" s="180"/>
      <c r="D20" s="22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37">
        <f t="shared" si="2"/>
        <v>0</v>
      </c>
      <c r="T20" s="137">
        <f t="shared" si="3"/>
        <v>0</v>
      </c>
      <c r="U20" s="14"/>
      <c r="V20" s="14"/>
    </row>
    <row r="21" spans="1:22" x14ac:dyDescent="0.3">
      <c r="A21" s="148"/>
      <c r="B21" s="25"/>
      <c r="C21" s="148"/>
      <c r="D21" s="22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85"/>
      <c r="B22" s="25"/>
      <c r="C22" s="185"/>
      <c r="D22" s="22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184">
        <f t="shared" ref="S22" si="4">E22+G22+I22+K22+M22+O22+Q22</f>
        <v>0</v>
      </c>
      <c r="T22" s="184">
        <f t="shared" ref="T22" si="5">SUM(S22-U22-V22)</f>
        <v>0</v>
      </c>
      <c r="U22" s="14"/>
      <c r="V22" s="14"/>
    </row>
    <row r="23" spans="1:22" x14ac:dyDescent="0.3">
      <c r="A23" s="185"/>
      <c r="B23" s="25"/>
      <c r="C23" s="185"/>
      <c r="D23" s="22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185">
        <v>3600</v>
      </c>
      <c r="B24" s="219" t="s">
        <v>111</v>
      </c>
      <c r="C24" s="185"/>
      <c r="D24" s="10" t="s">
        <v>71</v>
      </c>
      <c r="E24" s="234">
        <v>1.5</v>
      </c>
      <c r="F24" s="235"/>
      <c r="G24" s="234">
        <v>3</v>
      </c>
      <c r="H24" s="235"/>
      <c r="I24" s="234">
        <v>2</v>
      </c>
      <c r="J24" s="235"/>
      <c r="K24" s="234">
        <v>2</v>
      </c>
      <c r="L24" s="235"/>
      <c r="M24" s="234">
        <v>1</v>
      </c>
      <c r="N24" s="235"/>
      <c r="O24" s="232"/>
      <c r="P24" s="233"/>
      <c r="Q24" s="232"/>
      <c r="R24" s="233"/>
      <c r="S24" s="184">
        <f t="shared" si="1"/>
        <v>9.5</v>
      </c>
      <c r="T24" s="184">
        <f t="shared" si="0"/>
        <v>9.5</v>
      </c>
      <c r="U24" s="14"/>
      <c r="V24" s="14"/>
    </row>
    <row r="25" spans="1:22" x14ac:dyDescent="0.3">
      <c r="A25" s="6"/>
      <c r="B25" s="6"/>
      <c r="C25" s="6"/>
      <c r="D25" s="10"/>
      <c r="E25" s="234"/>
      <c r="F25" s="235"/>
      <c r="G25" s="234"/>
      <c r="H25" s="235"/>
      <c r="I25" s="234"/>
      <c r="J25" s="235"/>
      <c r="K25" s="234"/>
      <c r="L25" s="235"/>
      <c r="M25" s="234"/>
      <c r="N25" s="235"/>
      <c r="O25" s="232"/>
      <c r="P25" s="233"/>
      <c r="Q25" s="232"/>
      <c r="R25" s="233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34"/>
      <c r="F26" s="235"/>
      <c r="G26" s="234"/>
      <c r="H26" s="235"/>
      <c r="I26" s="234"/>
      <c r="J26" s="235"/>
      <c r="K26" s="234"/>
      <c r="L26" s="235"/>
      <c r="M26" s="234"/>
      <c r="N26" s="235"/>
      <c r="O26" s="232"/>
      <c r="P26" s="233"/>
      <c r="Q26" s="232"/>
      <c r="R26" s="233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34"/>
      <c r="F27" s="235"/>
      <c r="G27" s="234"/>
      <c r="H27" s="235"/>
      <c r="I27" s="234"/>
      <c r="J27" s="235"/>
      <c r="K27" s="234"/>
      <c r="L27" s="235"/>
      <c r="M27" s="234"/>
      <c r="N27" s="235"/>
      <c r="O27" s="232"/>
      <c r="P27" s="233"/>
      <c r="Q27" s="232"/>
      <c r="R27" s="233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36">
        <f>SUM(E4:E27)</f>
        <v>8</v>
      </c>
      <c r="F28" s="237"/>
      <c r="G28" s="236">
        <f>SUM(G4:G27)</f>
        <v>8</v>
      </c>
      <c r="H28" s="237"/>
      <c r="I28" s="236">
        <f>SUM(I4:I27)</f>
        <v>8</v>
      </c>
      <c r="J28" s="237"/>
      <c r="K28" s="236">
        <f>SUM(K4:K27)</f>
        <v>8</v>
      </c>
      <c r="L28" s="237"/>
      <c r="M28" s="236">
        <f>SUM(M4:M27)</f>
        <v>8</v>
      </c>
      <c r="N28" s="237"/>
      <c r="O28" s="236">
        <f>SUM(O4:O27)</f>
        <v>0</v>
      </c>
      <c r="P28" s="237"/>
      <c r="Q28" s="236">
        <f>SUM(Q4:Q27)</f>
        <v>0</v>
      </c>
      <c r="R28" s="237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9.5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9" sqref="B19:B2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95</v>
      </c>
      <c r="B2" s="209"/>
      <c r="C2" s="209"/>
      <c r="D2" s="113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4">
        <v>6771</v>
      </c>
      <c r="B4" s="219" t="s">
        <v>109</v>
      </c>
      <c r="C4" s="194">
        <v>17</v>
      </c>
      <c r="D4" s="22" t="s">
        <v>81</v>
      </c>
      <c r="E4" s="234">
        <v>8</v>
      </c>
      <c r="F4" s="235"/>
      <c r="G4" s="234">
        <v>8</v>
      </c>
      <c r="H4" s="235"/>
      <c r="I4" s="234">
        <v>8</v>
      </c>
      <c r="J4" s="235"/>
      <c r="K4" s="234">
        <v>7.5</v>
      </c>
      <c r="L4" s="235"/>
      <c r="M4" s="234">
        <v>7.5</v>
      </c>
      <c r="N4" s="235"/>
      <c r="O4" s="232"/>
      <c r="P4" s="233"/>
      <c r="Q4" s="232"/>
      <c r="R4" s="233"/>
      <c r="S4" s="12">
        <f>E4+G4+I4+K4+M4+O4+Q4</f>
        <v>39</v>
      </c>
      <c r="T4" s="12">
        <f t="shared" ref="T4:T19" si="0">SUM(S4-U4-V4)</f>
        <v>39</v>
      </c>
      <c r="U4" s="14"/>
      <c r="V4" s="14"/>
    </row>
    <row r="5" spans="1:22" x14ac:dyDescent="0.3">
      <c r="A5" s="205"/>
      <c r="B5" s="205"/>
      <c r="C5" s="205"/>
      <c r="D5" s="22"/>
      <c r="E5" s="234"/>
      <c r="F5" s="235"/>
      <c r="G5" s="234"/>
      <c r="H5" s="235"/>
      <c r="I5" s="234"/>
      <c r="J5" s="235"/>
      <c r="K5" s="234"/>
      <c r="L5" s="235"/>
      <c r="M5" s="234"/>
      <c r="N5" s="235"/>
      <c r="O5" s="232"/>
      <c r="P5" s="233"/>
      <c r="Q5" s="232"/>
      <c r="R5" s="233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3">
      <c r="A6" s="206"/>
      <c r="B6" s="206"/>
      <c r="C6" s="206"/>
      <c r="D6" s="22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32"/>
      <c r="P6" s="233"/>
      <c r="Q6" s="232"/>
      <c r="R6" s="2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3"/>
      <c r="B7" s="193"/>
      <c r="C7" s="193"/>
      <c r="D7" s="22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5"/>
      <c r="B8" s="25"/>
      <c r="C8" s="165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1"/>
      <c r="B10" s="6"/>
      <c r="C10" s="6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1"/>
      <c r="B11" s="6"/>
      <c r="C11" s="6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1"/>
      <c r="B12" s="6"/>
      <c r="C12" s="6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1"/>
      <c r="B13" s="6"/>
      <c r="C13" s="6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18"/>
      <c r="C14" s="118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1"/>
      <c r="B15" s="25"/>
      <c r="C15" s="119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5"/>
      <c r="B16" s="25"/>
      <c r="C16" s="125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80"/>
      <c r="B17" s="25"/>
      <c r="C17" s="180"/>
      <c r="D17" s="10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81">
        <v>3600</v>
      </c>
      <c r="B18" s="219" t="s">
        <v>111</v>
      </c>
      <c r="C18" s="181"/>
      <c r="D18" s="10" t="s">
        <v>79</v>
      </c>
      <c r="E18" s="234"/>
      <c r="F18" s="235"/>
      <c r="G18" s="234"/>
      <c r="H18" s="235"/>
      <c r="I18" s="234"/>
      <c r="J18" s="235"/>
      <c r="K18" s="234">
        <v>0.5</v>
      </c>
      <c r="L18" s="235"/>
      <c r="M18" s="234">
        <v>0.5</v>
      </c>
      <c r="N18" s="235"/>
      <c r="O18" s="232"/>
      <c r="P18" s="233"/>
      <c r="Q18" s="232"/>
      <c r="R18" s="233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3">
      <c r="A19" s="6"/>
      <c r="B19" s="6"/>
      <c r="C19" s="6"/>
      <c r="D19" s="10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2020-02-18T09:51:26Z</cp:lastPrinted>
  <dcterms:created xsi:type="dcterms:W3CDTF">2010-01-14T13:00:57Z</dcterms:created>
  <dcterms:modified xsi:type="dcterms:W3CDTF">2020-02-18T09:51:29Z</dcterms:modified>
</cp:coreProperties>
</file>