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6AA67750-894D-4656-8500-E66EFC395D0D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.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9">'.'!$A$1:$V$42</definedName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3">N.Winterburn!$A$1:$V$42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<sst xmlns="http://schemas.openxmlformats.org/spreadsheetml/2006/main" count="674" uniqueCount="116">
  <si>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</si>
  <si>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</si>
  <si>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</si>
  <si>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</si>
  <si>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</si>
  <si>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</si>
  <si>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</si>
  <si>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</si>
  <si>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</si>
  <si>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</si>
  <si>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</si>
  <si>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</si>
  <si>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</si>
  <si>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</si>
  <si>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</si>
  <si>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</si>
  <si>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</si>
  <si>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</si>
  <si>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</si>
  <si>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</si>
  <si>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</si>
  <si>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</si>
  <si>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</si>
  <si>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</si>
  <si>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</si>
  <si>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</si>
  <si>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</si>
  <si>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</si>
  <si>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</si>
  <si>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</si>
  <si>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</si>
  <si>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</si>
  <si>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</si>
  <si>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</si>
  <si>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</si>
  <si>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</si>
  <si>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</si>
  <si>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</si>
  <si>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</si>
  <si>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</si>
  <si>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</si>
  <si>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</si>
  <si>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</si>
  <si>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</si>
  <si>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</si>
  <si>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</si>
  <si>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</si>
  <si>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</si>
  <si>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</si>
  <si>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</si>
  <si>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</si>
  <si>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</si>
  <si>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</si>
  <si>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</si>
  <si>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</si>
  <si>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</si>
  <si>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</si>
  <si>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</si>
  <si>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</si>
  <si>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</si>
  <si>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</si>
  <si>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</si>
  <si>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</si>
  <si>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</si>
  <si>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</si>
  <si>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</si>
  <si>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</si>
  <si>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</si>
  <si>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</si>
  <si>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</si>
  <si>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</si>
  <si>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</si>
  <si>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</si>
  <si>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</si>
  <si>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storage unit</t>
  </si>
  <si>
    <t>door frame</t>
  </si>
  <si>
    <t>week ending 11.08.2019</t>
  </si>
  <si>
    <t xml:space="preserve">bookcase </t>
  </si>
  <si>
    <t>panels 6821</t>
  </si>
  <si>
    <t>shelf</t>
  </si>
  <si>
    <t xml:space="preserve">production meeting </t>
  </si>
  <si>
    <t>W/E 25.08.2019</t>
  </si>
  <si>
    <t>week ending 25.08.2019</t>
  </si>
  <si>
    <t>induction</t>
  </si>
  <si>
    <t>samples 6781 / 6743</t>
  </si>
  <si>
    <t>wrapping</t>
  </si>
  <si>
    <t xml:space="preserve">wrapping </t>
  </si>
  <si>
    <t>ceiling panels</t>
  </si>
  <si>
    <t>bookcase</t>
  </si>
  <si>
    <t>cappings</t>
  </si>
  <si>
    <t>frame</t>
  </si>
  <si>
    <t>machine maintenance</t>
  </si>
  <si>
    <t>loading</t>
  </si>
  <si>
    <t>door frames</t>
  </si>
  <si>
    <t>doors</t>
  </si>
  <si>
    <t>4 to 13</t>
  </si>
  <si>
    <t>architraves</t>
  </si>
  <si>
    <t>frame sections</t>
  </si>
  <si>
    <t>load lorry</t>
  </si>
  <si>
    <t>skirtingboard</t>
  </si>
  <si>
    <t>sharpen tools</t>
  </si>
  <si>
    <t>hospital appointment</t>
  </si>
  <si>
    <t>loading / from storage</t>
  </si>
  <si>
    <t>pick up lorry</t>
  </si>
  <si>
    <t>Alcove unit</t>
  </si>
  <si>
    <t>Units</t>
  </si>
  <si>
    <t>Loading</t>
  </si>
  <si>
    <t>Alcove</t>
  </si>
  <si>
    <t>Pigeon hole unit</t>
  </si>
  <si>
    <t>GAS BOTTLES</t>
  </si>
  <si>
    <t>MAGG01</t>
  </si>
  <si>
    <t>OFFI01</t>
  </si>
  <si>
    <t>NEWE01</t>
  </si>
  <si>
    <t>PAUL03</t>
  </si>
  <si>
    <t>MLGH01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</si>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</sst>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G25" sqref="G2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81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25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1.5</v>
      </c>
    </row>
    <row r="11" spans="1:11" x14ac:dyDescent="0.25">
      <c r="A11" s="99" t="s">
        <v>8</v>
      </c>
      <c r="B11" s="100">
        <f>SUM(Harland!C27)</f>
        <v>36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36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68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0</v>
      </c>
    </row>
    <row r="13" spans="1:11" ht="17.25" customHeight="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8" customHeight="1" x14ac:dyDescent="0.25">
      <c r="A14" s="99"/>
      <c r="B14" s="100">
        <f>SUM('.'!C29)</f>
        <v>0</v>
      </c>
      <c r="C14" s="100">
        <f>SUM('.'!C30)</f>
        <v>0</v>
      </c>
      <c r="D14" s="100">
        <f>SUM('.'!C31)</f>
        <v>0</v>
      </c>
      <c r="E14" s="100">
        <f>SUM('.'!C32)</f>
        <v>0</v>
      </c>
      <c r="F14" s="100">
        <f>SUM('.'!C33)</f>
        <v>0</v>
      </c>
      <c r="G14" s="101">
        <f t="shared" si="0"/>
        <v>0</v>
      </c>
      <c r="H14" s="104">
        <f>SUM('.'!C35)</f>
        <v>0</v>
      </c>
      <c r="I14" s="104">
        <f>SUM('.'!C36)</f>
        <v>0</v>
      </c>
      <c r="K14" s="103">
        <f>SUM('.'!I30)</f>
        <v>0</v>
      </c>
    </row>
    <row r="15" spans="1:1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0</v>
      </c>
    </row>
    <row r="16" spans="1:11" x14ac:dyDescent="0.25">
      <c r="A16" s="99" t="s">
        <v>45</v>
      </c>
      <c r="B16" s="100">
        <f>SUM(Ward!C27)</f>
        <v>0</v>
      </c>
      <c r="C16" s="100">
        <f>SUM(Ward!C28)</f>
        <v>0</v>
      </c>
      <c r="D16" s="100">
        <f>SUM(Ward!C29)</f>
        <v>0</v>
      </c>
      <c r="E16" s="100">
        <f>SUM(Ward!C30)</f>
        <v>40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25">
      <c r="A17" s="99" t="s">
        <v>73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0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25">
      <c r="A20" s="99" t="s">
        <v>12</v>
      </c>
      <c r="B20" s="100">
        <f>SUM(Wright!C32)</f>
        <v>32</v>
      </c>
      <c r="C20" s="100">
        <f>SUM(Wright!C33)</f>
        <v>2</v>
      </c>
      <c r="D20" s="100">
        <f>SUM(Wright!C34)</f>
        <v>0</v>
      </c>
      <c r="E20" s="100">
        <f>SUM(Wright!C35)</f>
        <v>8</v>
      </c>
      <c r="F20" s="100">
        <f>SUM(Wright!C36)</f>
        <v>0</v>
      </c>
      <c r="G20" s="101">
        <f>B20+C20+D20+E20+F20</f>
        <v>42</v>
      </c>
      <c r="H20" s="104">
        <f>SUM(Wright!C38)</f>
        <v>0</v>
      </c>
      <c r="I20" s="104">
        <f>SUM(Wright!C39)</f>
        <v>0</v>
      </c>
      <c r="K20" s="103">
        <f>SUM(Wright!I33)</f>
        <v>30</v>
      </c>
    </row>
    <row r="21" spans="1:11" ht="17.25" customHeight="1" x14ac:dyDescent="0.25">
      <c r="A21" s="105" t="s">
        <v>22</v>
      </c>
      <c r="B21" s="106">
        <f t="shared" ref="B21:I21" si="1">SUM(B6:B20)</f>
        <v>484</v>
      </c>
      <c r="C21" s="106">
        <f t="shared" si="1"/>
        <v>2</v>
      </c>
      <c r="D21" s="106">
        <f t="shared" si="1"/>
        <v>0</v>
      </c>
      <c r="E21" s="106">
        <f t="shared" si="1"/>
        <v>72</v>
      </c>
      <c r="F21" s="106">
        <f t="shared" si="1"/>
        <v>0</v>
      </c>
      <c r="G21" s="106">
        <f t="shared" si="1"/>
        <v>558</v>
      </c>
      <c r="H21" s="107">
        <f t="shared" si="1"/>
        <v>0</v>
      </c>
      <c r="I21" s="107">
        <f t="shared" si="1"/>
        <v>0</v>
      </c>
      <c r="J21" s="94"/>
      <c r="K21" s="106">
        <f>SUM(K6:K20)</f>
        <v>31.5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486</v>
      </c>
    </row>
    <row r="25" spans="1:11" x14ac:dyDescent="0.25">
      <c r="A25" s="92" t="s">
        <v>29</v>
      </c>
      <c r="C25" s="108">
        <f>K21</f>
        <v>31.5</v>
      </c>
    </row>
    <row r="26" spans="1:11" x14ac:dyDescent="0.25">
      <c r="A26" s="92" t="s">
        <v>33</v>
      </c>
      <c r="C26" s="109">
        <f>C25/C24</f>
        <v>6.4814814814814811E-2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76</v>
      </c>
      <c r="B2" s="168"/>
      <c r="C2" s="168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7"/>
      <c r="B4" s="157"/>
      <c r="C4" s="157"/>
      <c r="D4" s="22"/>
      <c r="E4" s="188"/>
      <c r="F4" s="191"/>
      <c r="G4" s="188"/>
      <c r="H4" s="191"/>
      <c r="I4" s="188"/>
      <c r="J4" s="191"/>
      <c r="K4" s="188"/>
      <c r="L4" s="191"/>
      <c r="M4" s="188"/>
      <c r="N4" s="191"/>
      <c r="O4" s="181"/>
      <c r="P4" s="182"/>
      <c r="Q4" s="181"/>
      <c r="R4" s="18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57"/>
      <c r="B5" s="157"/>
      <c r="C5" s="157"/>
      <c r="D5" s="22"/>
      <c r="E5" s="179"/>
      <c r="F5" s="180"/>
      <c r="G5" s="179"/>
      <c r="H5" s="180"/>
      <c r="I5" s="179"/>
      <c r="J5" s="180"/>
      <c r="K5" s="179"/>
      <c r="L5" s="180"/>
      <c r="M5" s="179"/>
      <c r="N5" s="180"/>
      <c r="O5" s="181"/>
      <c r="P5" s="182"/>
      <c r="Q5" s="181"/>
      <c r="R5" s="182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57"/>
      <c r="B6" s="157"/>
      <c r="C6" s="157"/>
      <c r="D6" s="22"/>
      <c r="E6" s="179"/>
      <c r="F6" s="180"/>
      <c r="G6" s="179"/>
      <c r="H6" s="180"/>
      <c r="I6" s="179"/>
      <c r="J6" s="180"/>
      <c r="K6" s="179"/>
      <c r="L6" s="180"/>
      <c r="M6" s="179"/>
      <c r="N6" s="180"/>
      <c r="O6" s="181"/>
      <c r="P6" s="182"/>
      <c r="Q6" s="181"/>
      <c r="R6" s="18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57"/>
      <c r="B7" s="157"/>
      <c r="C7" s="157"/>
      <c r="D7" s="22"/>
      <c r="E7" s="179"/>
      <c r="F7" s="180"/>
      <c r="G7" s="179"/>
      <c r="H7" s="180"/>
      <c r="I7" s="179"/>
      <c r="J7" s="180"/>
      <c r="K7" s="179"/>
      <c r="L7" s="180"/>
      <c r="M7" s="179"/>
      <c r="N7" s="180"/>
      <c r="O7" s="181"/>
      <c r="P7" s="182"/>
      <c r="Q7" s="181"/>
      <c r="R7" s="1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57"/>
      <c r="B8" s="157"/>
      <c r="C8" s="157"/>
      <c r="D8" s="22"/>
      <c r="E8" s="188"/>
      <c r="F8" s="191"/>
      <c r="G8" s="188"/>
      <c r="H8" s="191"/>
      <c r="I8" s="188"/>
      <c r="J8" s="191"/>
      <c r="K8" s="188"/>
      <c r="L8" s="191"/>
      <c r="M8" s="188"/>
      <c r="N8" s="191"/>
      <c r="O8" s="181"/>
      <c r="P8" s="182"/>
      <c r="Q8" s="181"/>
      <c r="R8" s="1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57"/>
      <c r="B9" s="157"/>
      <c r="C9" s="157"/>
      <c r="D9" s="22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81"/>
      <c r="P9" s="182"/>
      <c r="Q9" s="181"/>
      <c r="R9" s="1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7"/>
      <c r="B10" s="157"/>
      <c r="C10" s="157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1"/>
      <c r="P10" s="182"/>
      <c r="Q10" s="181"/>
      <c r="R10" s="1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7"/>
      <c r="B11" s="157"/>
      <c r="C11" s="157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9"/>
      <c r="B12" s="159"/>
      <c r="C12" s="159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0"/>
      <c r="B13" s="140"/>
      <c r="C13" s="140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1"/>
      <c r="P13" s="182"/>
      <c r="Q13" s="181"/>
      <c r="R13" s="182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0"/>
      <c r="B14" s="140"/>
      <c r="C14" s="140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1"/>
      <c r="P14" s="182"/>
      <c r="Q14" s="181"/>
      <c r="R14" s="182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1"/>
      <c r="P15" s="182"/>
      <c r="Q15" s="181"/>
      <c r="R15" s="182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1"/>
      <c r="P16" s="182"/>
      <c r="Q16" s="181"/>
      <c r="R16" s="18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1"/>
      <c r="P17" s="182"/>
      <c r="Q17" s="181"/>
      <c r="R17" s="182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7"/>
      <c r="B18" s="25"/>
      <c r="C18" s="127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1"/>
      <c r="P18" s="182"/>
      <c r="Q18" s="181"/>
      <c r="R18" s="182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1"/>
      <c r="B19" s="25"/>
      <c r="C19" s="131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1"/>
      <c r="P19" s="182"/>
      <c r="Q19" s="181"/>
      <c r="R19" s="182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1"/>
      <c r="P20" s="182"/>
      <c r="Q20" s="181"/>
      <c r="R20" s="182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81"/>
      <c r="P21" s="182"/>
      <c r="Q21" s="181"/>
      <c r="R21" s="18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81"/>
      <c r="P22" s="182"/>
      <c r="Q22" s="181"/>
      <c r="R22" s="18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81"/>
      <c r="P23" s="182"/>
      <c r="Q23" s="181"/>
      <c r="R23" s="18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6">
        <f>SUM(E4:E23)</f>
        <v>0</v>
      </c>
      <c r="F24" s="187"/>
      <c r="G24" s="186">
        <f>SUM(G4:G23)</f>
        <v>0</v>
      </c>
      <c r="H24" s="187"/>
      <c r="I24" s="186">
        <f>SUM(I4:I23)</f>
        <v>0</v>
      </c>
      <c r="J24" s="187"/>
      <c r="K24" s="186">
        <f>SUM(K4:K23)</f>
        <v>0</v>
      </c>
      <c r="L24" s="187"/>
      <c r="M24" s="186">
        <f>SUM(M4:M23)</f>
        <v>0</v>
      </c>
      <c r="N24" s="187"/>
      <c r="O24" s="186">
        <f>SUM(O4:O23)</f>
        <v>0</v>
      </c>
      <c r="P24" s="187"/>
      <c r="Q24" s="186">
        <f>SUM(Q4:Q23)</f>
        <v>0</v>
      </c>
      <c r="R24" s="187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5" sqref="G25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82</v>
      </c>
      <c r="B2" s="172"/>
      <c r="C2" s="172"/>
      <c r="D2" s="32"/>
      <c r="E2" s="212" t="s">
        <v>13</v>
      </c>
      <c r="F2" s="212"/>
      <c r="G2" s="212" t="s">
        <v>14</v>
      </c>
      <c r="H2" s="212"/>
      <c r="I2" s="212" t="s">
        <v>15</v>
      </c>
      <c r="J2" s="212"/>
      <c r="K2" s="212" t="s">
        <v>16</v>
      </c>
      <c r="L2" s="212"/>
      <c r="M2" s="212" t="s">
        <v>17</v>
      </c>
      <c r="N2" s="212"/>
      <c r="O2" s="212" t="s">
        <v>18</v>
      </c>
      <c r="P2" s="212"/>
      <c r="Q2" s="212" t="s">
        <v>19</v>
      </c>
      <c r="R2" s="21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8">
        <v>8</v>
      </c>
      <c r="F3" s="119">
        <v>16.3</v>
      </c>
      <c r="G3" s="118">
        <v>8</v>
      </c>
      <c r="H3" s="119">
        <v>16.3</v>
      </c>
      <c r="I3" s="148"/>
      <c r="J3" s="174"/>
      <c r="K3" s="118">
        <v>8</v>
      </c>
      <c r="L3" s="119">
        <v>16.3</v>
      </c>
      <c r="M3" s="118">
        <v>8</v>
      </c>
      <c r="N3" s="119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75">
        <v>6743</v>
      </c>
      <c r="B4" s="225" t="s">
        <v>110</v>
      </c>
      <c r="C4" s="175">
        <v>15</v>
      </c>
      <c r="D4" s="22" t="s">
        <v>85</v>
      </c>
      <c r="E4" s="207">
        <v>5.5</v>
      </c>
      <c r="F4" s="207"/>
      <c r="G4" s="207"/>
      <c r="H4" s="207"/>
      <c r="I4" s="208"/>
      <c r="J4" s="208"/>
      <c r="K4" s="207"/>
      <c r="L4" s="207"/>
      <c r="M4" s="207"/>
      <c r="N4" s="207"/>
      <c r="O4" s="206"/>
      <c r="P4" s="206"/>
      <c r="Q4" s="200"/>
      <c r="R4" s="201"/>
      <c r="S4" s="38">
        <f>E4+G4+I4+K4+M4+O4+Q4</f>
        <v>5.5</v>
      </c>
      <c r="T4" s="38">
        <f>SUM(S4-U4-V4)</f>
        <v>5.5</v>
      </c>
      <c r="U4" s="40"/>
      <c r="V4" s="40"/>
    </row>
    <row r="5" spans="1:22" x14ac:dyDescent="0.25">
      <c r="A5" s="175">
        <v>6801</v>
      </c>
      <c r="B5" s="226" t="s">
        <v>112</v>
      </c>
      <c r="C5" s="175">
        <v>5</v>
      </c>
      <c r="D5" s="22" t="s">
        <v>93</v>
      </c>
      <c r="E5" s="184">
        <v>2.5</v>
      </c>
      <c r="F5" s="184"/>
      <c r="G5" s="184"/>
      <c r="H5" s="184"/>
      <c r="I5" s="211"/>
      <c r="J5" s="211"/>
      <c r="K5" s="184"/>
      <c r="L5" s="184"/>
      <c r="M5" s="184"/>
      <c r="N5" s="184"/>
      <c r="O5" s="206"/>
      <c r="P5" s="206"/>
      <c r="Q5" s="200"/>
      <c r="R5" s="201"/>
      <c r="S5" s="38">
        <f t="shared" ref="S5:S22" si="0">E5+G5+I5+K5+M5+O5+Q5</f>
        <v>2.5</v>
      </c>
      <c r="T5" s="38">
        <f t="shared" ref="T5:T20" si="1">SUM(S5-U5-V5)</f>
        <v>2.5</v>
      </c>
      <c r="U5" s="40"/>
      <c r="V5" s="40"/>
    </row>
    <row r="6" spans="1:22" x14ac:dyDescent="0.25">
      <c r="A6" s="176">
        <v>6801</v>
      </c>
      <c r="B6" s="226" t="s">
        <v>112</v>
      </c>
      <c r="C6" s="176">
        <v>1</v>
      </c>
      <c r="D6" s="22" t="s">
        <v>93</v>
      </c>
      <c r="E6" s="184"/>
      <c r="F6" s="184"/>
      <c r="G6" s="184">
        <v>3</v>
      </c>
      <c r="H6" s="184"/>
      <c r="I6" s="211"/>
      <c r="J6" s="211"/>
      <c r="K6" s="184"/>
      <c r="L6" s="184"/>
      <c r="M6" s="184"/>
      <c r="N6" s="184"/>
      <c r="O6" s="206"/>
      <c r="P6" s="206"/>
      <c r="Q6" s="200"/>
      <c r="R6" s="201"/>
      <c r="S6" s="38">
        <f t="shared" si="0"/>
        <v>3</v>
      </c>
      <c r="T6" s="38">
        <f t="shared" si="1"/>
        <v>3</v>
      </c>
      <c r="U6" s="40"/>
      <c r="V6" s="40"/>
    </row>
    <row r="7" spans="1:22" x14ac:dyDescent="0.25">
      <c r="A7" s="176">
        <v>6801</v>
      </c>
      <c r="B7" s="226" t="s">
        <v>112</v>
      </c>
      <c r="C7" s="176">
        <v>2</v>
      </c>
      <c r="D7" s="22" t="s">
        <v>93</v>
      </c>
      <c r="E7" s="207"/>
      <c r="F7" s="207"/>
      <c r="G7" s="207">
        <v>3</v>
      </c>
      <c r="H7" s="207"/>
      <c r="I7" s="208"/>
      <c r="J7" s="208"/>
      <c r="K7" s="207"/>
      <c r="L7" s="207"/>
      <c r="M7" s="207"/>
      <c r="N7" s="207"/>
      <c r="O7" s="206"/>
      <c r="P7" s="206"/>
      <c r="Q7" s="200"/>
      <c r="R7" s="201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176">
        <v>6801</v>
      </c>
      <c r="B8" s="226" t="s">
        <v>112</v>
      </c>
      <c r="C8" s="176">
        <v>3</v>
      </c>
      <c r="D8" s="22" t="s">
        <v>93</v>
      </c>
      <c r="E8" s="207"/>
      <c r="F8" s="207"/>
      <c r="G8" s="207">
        <v>1</v>
      </c>
      <c r="H8" s="207"/>
      <c r="I8" s="208"/>
      <c r="J8" s="208"/>
      <c r="K8" s="207"/>
      <c r="L8" s="207"/>
      <c r="M8" s="207"/>
      <c r="N8" s="207"/>
      <c r="O8" s="206"/>
      <c r="P8" s="206"/>
      <c r="Q8" s="200"/>
      <c r="R8" s="201"/>
      <c r="S8" s="38">
        <f t="shared" si="0"/>
        <v>1</v>
      </c>
      <c r="T8" s="38">
        <f t="shared" si="1"/>
        <v>1</v>
      </c>
      <c r="U8" s="40"/>
      <c r="V8" s="40"/>
    </row>
    <row r="9" spans="1:22" x14ac:dyDescent="0.25">
      <c r="A9" s="176">
        <v>6821</v>
      </c>
      <c r="B9" s="226" t="s">
        <v>113</v>
      </c>
      <c r="C9" s="176">
        <v>19</v>
      </c>
      <c r="D9" s="22" t="s">
        <v>79</v>
      </c>
      <c r="E9" s="207"/>
      <c r="F9" s="207"/>
      <c r="G9" s="207">
        <v>1</v>
      </c>
      <c r="H9" s="207"/>
      <c r="I9" s="208"/>
      <c r="J9" s="208"/>
      <c r="K9" s="207">
        <v>8</v>
      </c>
      <c r="L9" s="207"/>
      <c r="M9" s="207"/>
      <c r="N9" s="207"/>
      <c r="O9" s="206"/>
      <c r="P9" s="206"/>
      <c r="Q9" s="200"/>
      <c r="R9" s="201"/>
      <c r="S9" s="38">
        <f t="shared" si="0"/>
        <v>9</v>
      </c>
      <c r="T9" s="38">
        <f t="shared" si="1"/>
        <v>9</v>
      </c>
      <c r="U9" s="40"/>
      <c r="V9" s="40"/>
    </row>
    <row r="10" spans="1:22" x14ac:dyDescent="0.25">
      <c r="A10" s="170">
        <v>6821</v>
      </c>
      <c r="B10" s="226" t="s">
        <v>113</v>
      </c>
      <c r="C10" s="170">
        <v>43</v>
      </c>
      <c r="D10" s="22" t="s">
        <v>108</v>
      </c>
      <c r="E10" s="202"/>
      <c r="F10" s="203"/>
      <c r="G10" s="202"/>
      <c r="H10" s="203"/>
      <c r="I10" s="204"/>
      <c r="J10" s="205"/>
      <c r="K10" s="202"/>
      <c r="L10" s="203"/>
      <c r="M10" s="202">
        <v>7.5</v>
      </c>
      <c r="N10" s="203"/>
      <c r="O10" s="200"/>
      <c r="P10" s="201"/>
      <c r="Q10" s="200"/>
      <c r="R10" s="201"/>
      <c r="S10" s="38">
        <f t="shared" ref="S10" si="2">E10+G10+I10+K10+M10+O10+Q10</f>
        <v>7.5</v>
      </c>
      <c r="T10" s="38">
        <f t="shared" ref="T10" si="3">SUM(S10-U10-V10)</f>
        <v>7.5</v>
      </c>
      <c r="U10" s="40"/>
      <c r="V10" s="40"/>
    </row>
    <row r="11" spans="1:22" x14ac:dyDescent="0.25">
      <c r="A11" s="170"/>
      <c r="B11" s="170"/>
      <c r="C11" s="170"/>
      <c r="D11" s="22"/>
      <c r="E11" s="202"/>
      <c r="F11" s="203"/>
      <c r="G11" s="202"/>
      <c r="H11" s="203"/>
      <c r="I11" s="204"/>
      <c r="J11" s="205"/>
      <c r="K11" s="202"/>
      <c r="L11" s="203"/>
      <c r="M11" s="202"/>
      <c r="N11" s="203"/>
      <c r="O11" s="200"/>
      <c r="P11" s="201"/>
      <c r="Q11" s="200"/>
      <c r="R11" s="20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70"/>
      <c r="B12" s="170"/>
      <c r="C12" s="170"/>
      <c r="D12" s="22"/>
      <c r="E12" s="179"/>
      <c r="F12" s="180"/>
      <c r="G12" s="179"/>
      <c r="H12" s="180"/>
      <c r="I12" s="195"/>
      <c r="J12" s="196"/>
      <c r="K12" s="179"/>
      <c r="L12" s="180"/>
      <c r="M12" s="179"/>
      <c r="N12" s="180"/>
      <c r="O12" s="200"/>
      <c r="P12" s="201"/>
      <c r="Q12" s="200"/>
      <c r="R12" s="20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9"/>
      <c r="F13" s="180"/>
      <c r="G13" s="179"/>
      <c r="H13" s="180"/>
      <c r="I13" s="195"/>
      <c r="J13" s="196"/>
      <c r="K13" s="179"/>
      <c r="L13" s="180"/>
      <c r="M13" s="179"/>
      <c r="N13" s="180"/>
      <c r="O13" s="200"/>
      <c r="P13" s="201"/>
      <c r="Q13" s="200"/>
      <c r="R13" s="20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9"/>
      <c r="F14" s="180"/>
      <c r="G14" s="179"/>
      <c r="H14" s="180"/>
      <c r="I14" s="195"/>
      <c r="J14" s="196"/>
      <c r="K14" s="179"/>
      <c r="L14" s="180"/>
      <c r="M14" s="179"/>
      <c r="N14" s="180"/>
      <c r="O14" s="200"/>
      <c r="P14" s="201"/>
      <c r="Q14" s="200"/>
      <c r="R14" s="20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79"/>
      <c r="F15" s="180"/>
      <c r="G15" s="179"/>
      <c r="H15" s="180"/>
      <c r="I15" s="195"/>
      <c r="J15" s="196"/>
      <c r="K15" s="179"/>
      <c r="L15" s="180"/>
      <c r="M15" s="179"/>
      <c r="N15" s="180"/>
      <c r="O15" s="200"/>
      <c r="P15" s="201"/>
      <c r="Q15" s="200"/>
      <c r="R15" s="20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9"/>
      <c r="F16" s="180"/>
      <c r="G16" s="179"/>
      <c r="H16" s="180"/>
      <c r="I16" s="195"/>
      <c r="J16" s="196"/>
      <c r="K16" s="179"/>
      <c r="L16" s="180"/>
      <c r="M16" s="179"/>
      <c r="N16" s="180"/>
      <c r="O16" s="200"/>
      <c r="P16" s="201"/>
      <c r="Q16" s="200"/>
      <c r="R16" s="20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7"/>
      <c r="B17" s="25"/>
      <c r="C17" s="127"/>
      <c r="D17" s="22"/>
      <c r="E17" s="179"/>
      <c r="F17" s="180"/>
      <c r="G17" s="179"/>
      <c r="H17" s="180"/>
      <c r="I17" s="195"/>
      <c r="J17" s="196"/>
      <c r="K17" s="179"/>
      <c r="L17" s="180"/>
      <c r="M17" s="179"/>
      <c r="N17" s="180"/>
      <c r="O17" s="200"/>
      <c r="P17" s="201"/>
      <c r="Q17" s="200"/>
      <c r="R17" s="20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39"/>
      <c r="B18" s="25"/>
      <c r="C18" s="139"/>
      <c r="D18" s="22"/>
      <c r="E18" s="207"/>
      <c r="F18" s="207"/>
      <c r="G18" s="207"/>
      <c r="H18" s="207"/>
      <c r="I18" s="208"/>
      <c r="J18" s="208"/>
      <c r="K18" s="207"/>
      <c r="L18" s="207"/>
      <c r="M18" s="207"/>
      <c r="N18" s="207"/>
      <c r="O18" s="206"/>
      <c r="P18" s="206"/>
      <c r="Q18" s="200"/>
      <c r="R18" s="20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64"/>
      <c r="B19" s="164"/>
      <c r="C19" s="164"/>
      <c r="D19" s="10"/>
      <c r="E19" s="202"/>
      <c r="F19" s="203"/>
      <c r="G19" s="202"/>
      <c r="H19" s="203"/>
      <c r="I19" s="204"/>
      <c r="J19" s="205"/>
      <c r="K19" s="202"/>
      <c r="L19" s="203"/>
      <c r="M19" s="202"/>
      <c r="N19" s="203"/>
      <c r="O19" s="206"/>
      <c r="P19" s="206"/>
      <c r="Q19" s="200"/>
      <c r="R19" s="20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226" t="s">
        <v>111</v>
      </c>
      <c r="C20" s="6"/>
      <c r="D20" s="10" t="s">
        <v>109</v>
      </c>
      <c r="E20" s="207"/>
      <c r="F20" s="207"/>
      <c r="G20" s="207"/>
      <c r="H20" s="207"/>
      <c r="I20" s="208"/>
      <c r="J20" s="208"/>
      <c r="K20" s="207"/>
      <c r="L20" s="207"/>
      <c r="M20" s="207">
        <v>0.5</v>
      </c>
      <c r="N20" s="207"/>
      <c r="O20" s="206"/>
      <c r="P20" s="206"/>
      <c r="Q20" s="200"/>
      <c r="R20" s="201"/>
      <c r="S20" s="38">
        <f t="shared" si="0"/>
        <v>0.5</v>
      </c>
      <c r="T20" s="38">
        <f t="shared" si="1"/>
        <v>0.5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7"/>
      <c r="F21" s="207"/>
      <c r="G21" s="207"/>
      <c r="H21" s="207"/>
      <c r="I21" s="208">
        <v>8</v>
      </c>
      <c r="J21" s="208"/>
      <c r="K21" s="207"/>
      <c r="L21" s="207"/>
      <c r="M21" s="207"/>
      <c r="N21" s="207"/>
      <c r="O21" s="206"/>
      <c r="P21" s="206"/>
      <c r="Q21" s="200"/>
      <c r="R21" s="201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7"/>
      <c r="F22" s="207"/>
      <c r="G22" s="207"/>
      <c r="H22" s="207"/>
      <c r="I22" s="207"/>
      <c r="J22" s="207"/>
      <c r="K22" s="207"/>
      <c r="L22" s="207"/>
      <c r="M22" s="202"/>
      <c r="N22" s="203"/>
      <c r="O22" s="206"/>
      <c r="P22" s="206"/>
      <c r="Q22" s="200"/>
      <c r="R22" s="20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9">
        <f>SUM(E4:E22)</f>
        <v>8</v>
      </c>
      <c r="F23" s="210"/>
      <c r="G23" s="209">
        <f>SUM(G4:G22)</f>
        <v>8</v>
      </c>
      <c r="H23" s="210"/>
      <c r="I23" s="209">
        <f>SUM(I4:I22)</f>
        <v>8</v>
      </c>
      <c r="J23" s="210"/>
      <c r="K23" s="209">
        <f>SUM(K4:K22)</f>
        <v>8</v>
      </c>
      <c r="L23" s="210"/>
      <c r="M23" s="209">
        <f>SUM(M4:M22)</f>
        <v>8</v>
      </c>
      <c r="N23" s="210"/>
      <c r="O23" s="209">
        <f>SUM(O4:O22)</f>
        <v>0</v>
      </c>
      <c r="P23" s="210"/>
      <c r="Q23" s="209">
        <f>SUM(Q4:Q22)</f>
        <v>0</v>
      </c>
      <c r="R23" s="21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5" sqref="G2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82</v>
      </c>
      <c r="B2" s="172"/>
      <c r="C2" s="172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64"/>
      <c r="B4" s="164"/>
      <c r="C4" s="164"/>
      <c r="D4" s="22"/>
      <c r="E4" s="198"/>
      <c r="F4" s="199"/>
      <c r="G4" s="198"/>
      <c r="H4" s="199"/>
      <c r="I4" s="198"/>
      <c r="J4" s="199"/>
      <c r="K4" s="198"/>
      <c r="L4" s="199"/>
      <c r="M4" s="198"/>
      <c r="N4" s="199"/>
      <c r="O4" s="189"/>
      <c r="P4" s="190"/>
      <c r="Q4" s="189"/>
      <c r="R4" s="190"/>
      <c r="S4" s="12">
        <f t="shared" ref="S4:S10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162"/>
      <c r="B5" s="162"/>
      <c r="C5" s="162"/>
      <c r="D5" s="22"/>
      <c r="E5" s="198"/>
      <c r="F5" s="199"/>
      <c r="G5" s="198"/>
      <c r="H5" s="199"/>
      <c r="I5" s="198"/>
      <c r="J5" s="199"/>
      <c r="K5" s="198"/>
      <c r="L5" s="199"/>
      <c r="M5" s="198"/>
      <c r="N5" s="199"/>
      <c r="O5" s="189"/>
      <c r="P5" s="190"/>
      <c r="Q5" s="189"/>
      <c r="R5" s="19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62"/>
      <c r="B6" s="162"/>
      <c r="C6" s="162"/>
      <c r="D6" s="22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189"/>
      <c r="P6" s="190"/>
      <c r="Q6" s="189"/>
      <c r="R6" s="19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62"/>
      <c r="B7" s="162"/>
      <c r="C7" s="162"/>
      <c r="D7" s="22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189"/>
      <c r="P7" s="190"/>
      <c r="Q7" s="189"/>
      <c r="R7" s="19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2"/>
      <c r="B8" s="162"/>
      <c r="C8" s="162"/>
      <c r="D8" s="22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189"/>
      <c r="P8" s="190"/>
      <c r="Q8" s="189"/>
      <c r="R8" s="19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0"/>
      <c r="B9" s="160"/>
      <c r="C9" s="160"/>
      <c r="D9" s="22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89"/>
      <c r="P9" s="190"/>
      <c r="Q9" s="189"/>
      <c r="R9" s="1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2"/>
      <c r="B10" s="162"/>
      <c r="C10" s="162"/>
      <c r="D10" s="22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89"/>
      <c r="P10" s="190"/>
      <c r="Q10" s="189"/>
      <c r="R10" s="19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89"/>
      <c r="P11" s="190"/>
      <c r="Q11" s="189"/>
      <c r="R11" s="190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89"/>
      <c r="P12" s="190"/>
      <c r="Q12" s="189"/>
      <c r="R12" s="19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89"/>
      <c r="P13" s="190"/>
      <c r="Q13" s="189"/>
      <c r="R13" s="19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89"/>
      <c r="P14" s="190"/>
      <c r="Q14" s="189"/>
      <c r="R14" s="19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29"/>
      <c r="B15" s="25"/>
      <c r="C15" s="129"/>
      <c r="D15" s="22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89"/>
      <c r="P15" s="190"/>
      <c r="Q15" s="189"/>
      <c r="R15" s="19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28"/>
      <c r="B16" s="25"/>
      <c r="C16" s="128"/>
      <c r="D16" s="22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89"/>
      <c r="P16" s="190"/>
      <c r="Q16" s="189"/>
      <c r="R16" s="19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7"/>
      <c r="B17" s="25"/>
      <c r="C17" s="127"/>
      <c r="D17" s="22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89"/>
      <c r="P17" s="190"/>
      <c r="Q17" s="189"/>
      <c r="R17" s="19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7"/>
      <c r="B18" s="127"/>
      <c r="C18" s="127"/>
      <c r="D18" s="22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89"/>
      <c r="P18" s="190"/>
      <c r="Q18" s="189"/>
      <c r="R18" s="190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213"/>
      <c r="F19" s="199"/>
      <c r="G19" s="213"/>
      <c r="H19" s="199"/>
      <c r="I19" s="213"/>
      <c r="J19" s="199"/>
      <c r="K19" s="213"/>
      <c r="L19" s="199"/>
      <c r="M19" s="213"/>
      <c r="N19" s="199"/>
      <c r="O19" s="189"/>
      <c r="P19" s="190"/>
      <c r="Q19" s="189"/>
      <c r="R19" s="190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8">
        <v>8</v>
      </c>
      <c r="F20" s="199"/>
      <c r="G20" s="198">
        <v>8</v>
      </c>
      <c r="H20" s="199"/>
      <c r="I20" s="198">
        <v>8</v>
      </c>
      <c r="J20" s="199"/>
      <c r="K20" s="198">
        <v>8</v>
      </c>
      <c r="L20" s="199"/>
      <c r="M20" s="198">
        <v>8</v>
      </c>
      <c r="N20" s="199"/>
      <c r="O20" s="189"/>
      <c r="P20" s="190"/>
      <c r="Q20" s="189"/>
      <c r="R20" s="190"/>
      <c r="S20" s="12">
        <f t="shared" si="2"/>
        <v>40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1"/>
      <c r="G21" s="188"/>
      <c r="H21" s="191"/>
      <c r="I21" s="188"/>
      <c r="J21" s="191"/>
      <c r="K21" s="188"/>
      <c r="L21" s="191"/>
      <c r="M21" s="188"/>
      <c r="N21" s="191"/>
      <c r="O21" s="189"/>
      <c r="P21" s="190"/>
      <c r="Q21" s="189"/>
      <c r="R21" s="190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46"/>
      <c r="L23" s="147">
        <v>8</v>
      </c>
      <c r="M23" s="144"/>
      <c r="N23" s="145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40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G25" sqref="G2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82</v>
      </c>
      <c r="B2" s="172"/>
      <c r="C2" s="172"/>
      <c r="D2" s="133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36"/>
      <c r="P3" s="136"/>
      <c r="Q3" s="136"/>
      <c r="R3" s="136"/>
      <c r="S3" s="134"/>
      <c r="T3" s="134"/>
      <c r="U3" s="13"/>
      <c r="V3" s="13"/>
    </row>
    <row r="4" spans="1:22" x14ac:dyDescent="0.25">
      <c r="A4" s="133">
        <v>3600</v>
      </c>
      <c r="B4" s="226" t="s">
        <v>111</v>
      </c>
      <c r="C4" s="133"/>
      <c r="D4" s="22" t="s">
        <v>72</v>
      </c>
      <c r="E4" s="183">
        <v>8</v>
      </c>
      <c r="F4" s="183"/>
      <c r="G4" s="183">
        <v>8</v>
      </c>
      <c r="H4" s="183"/>
      <c r="I4" s="183">
        <v>8</v>
      </c>
      <c r="J4" s="183"/>
      <c r="K4" s="183">
        <v>8</v>
      </c>
      <c r="L4" s="183"/>
      <c r="M4" s="183">
        <v>8</v>
      </c>
      <c r="N4" s="183"/>
      <c r="O4" s="189"/>
      <c r="P4" s="190"/>
      <c r="Q4" s="189"/>
      <c r="R4" s="190"/>
      <c r="S4" s="134">
        <f t="shared" ref="S4:S22" si="0">E4+G4+I4+K4+M4+O4+Q4</f>
        <v>40</v>
      </c>
      <c r="T4" s="134">
        <f t="shared" ref="T4:T19" si="1">SUM(S4-U4-V4)</f>
        <v>40</v>
      </c>
      <c r="U4" s="14"/>
      <c r="V4" s="14"/>
    </row>
    <row r="5" spans="1:22" ht="18" x14ac:dyDescent="0.25">
      <c r="A5" s="133"/>
      <c r="B5" s="133"/>
      <c r="C5" s="133"/>
      <c r="D5" s="22"/>
      <c r="E5" s="217"/>
      <c r="F5" s="217"/>
      <c r="G5" s="183"/>
      <c r="H5" s="183"/>
      <c r="I5" s="183"/>
      <c r="J5" s="183"/>
      <c r="K5" s="183"/>
      <c r="L5" s="183"/>
      <c r="M5" s="183"/>
      <c r="N5" s="183"/>
      <c r="O5" s="189"/>
      <c r="P5" s="190"/>
      <c r="Q5" s="189"/>
      <c r="R5" s="190"/>
      <c r="S5" s="134">
        <f t="shared" si="0"/>
        <v>0</v>
      </c>
      <c r="T5" s="134">
        <f t="shared" si="1"/>
        <v>0</v>
      </c>
      <c r="U5" s="14"/>
      <c r="V5" s="14"/>
    </row>
    <row r="6" spans="1:22" ht="18" x14ac:dyDescent="0.25">
      <c r="A6" s="133"/>
      <c r="B6" s="133"/>
      <c r="C6" s="133"/>
      <c r="D6" s="22"/>
      <c r="E6" s="214"/>
      <c r="F6" s="215"/>
      <c r="G6" s="216"/>
      <c r="H6" s="191"/>
      <c r="I6" s="216"/>
      <c r="J6" s="191"/>
      <c r="K6" s="216"/>
      <c r="L6" s="191"/>
      <c r="M6" s="216"/>
      <c r="N6" s="191"/>
      <c r="O6" s="189"/>
      <c r="P6" s="190"/>
      <c r="Q6" s="189"/>
      <c r="R6" s="190"/>
      <c r="S6" s="134">
        <f t="shared" si="0"/>
        <v>0</v>
      </c>
      <c r="T6" s="134">
        <f t="shared" si="1"/>
        <v>0</v>
      </c>
      <c r="U6" s="14"/>
      <c r="V6" s="14"/>
    </row>
    <row r="7" spans="1:22" ht="18" x14ac:dyDescent="0.25">
      <c r="A7" s="133"/>
      <c r="B7" s="133"/>
      <c r="C7" s="133"/>
      <c r="D7" s="22"/>
      <c r="E7" s="214"/>
      <c r="F7" s="215"/>
      <c r="G7" s="216"/>
      <c r="H7" s="191"/>
      <c r="I7" s="188"/>
      <c r="J7" s="191"/>
      <c r="K7" s="188"/>
      <c r="L7" s="191"/>
      <c r="M7" s="188"/>
      <c r="N7" s="191"/>
      <c r="O7" s="189"/>
      <c r="P7" s="190"/>
      <c r="Q7" s="189"/>
      <c r="R7" s="190"/>
      <c r="S7" s="134">
        <f t="shared" si="0"/>
        <v>0</v>
      </c>
      <c r="T7" s="134">
        <f t="shared" si="1"/>
        <v>0</v>
      </c>
      <c r="U7" s="14"/>
      <c r="V7" s="14"/>
    </row>
    <row r="8" spans="1:22" ht="18" x14ac:dyDescent="0.25">
      <c r="A8" s="133"/>
      <c r="B8" s="133"/>
      <c r="C8" s="133"/>
      <c r="D8" s="22"/>
      <c r="E8" s="214"/>
      <c r="F8" s="215"/>
      <c r="G8" s="216"/>
      <c r="H8" s="191"/>
      <c r="I8" s="188"/>
      <c r="J8" s="191"/>
      <c r="K8" s="188"/>
      <c r="L8" s="191"/>
      <c r="M8" s="188"/>
      <c r="N8" s="191"/>
      <c r="O8" s="189"/>
      <c r="P8" s="190"/>
      <c r="Q8" s="189"/>
      <c r="R8" s="190"/>
      <c r="S8" s="134">
        <f t="shared" si="0"/>
        <v>0</v>
      </c>
      <c r="T8" s="134">
        <f t="shared" si="1"/>
        <v>0</v>
      </c>
      <c r="U8" s="14"/>
      <c r="V8" s="14"/>
    </row>
    <row r="9" spans="1:22" ht="18" x14ac:dyDescent="0.25">
      <c r="A9" s="133"/>
      <c r="B9" s="133"/>
      <c r="C9" s="133"/>
      <c r="D9" s="22"/>
      <c r="E9" s="214"/>
      <c r="F9" s="215"/>
      <c r="G9" s="188"/>
      <c r="H9" s="191"/>
      <c r="I9" s="188"/>
      <c r="J9" s="191"/>
      <c r="K9" s="188"/>
      <c r="L9" s="191"/>
      <c r="M9" s="188"/>
      <c r="N9" s="191"/>
      <c r="O9" s="189"/>
      <c r="P9" s="190"/>
      <c r="Q9" s="189"/>
      <c r="R9" s="190"/>
      <c r="S9" s="134">
        <f t="shared" si="0"/>
        <v>0</v>
      </c>
      <c r="T9" s="134">
        <f t="shared" si="1"/>
        <v>0</v>
      </c>
      <c r="U9" s="14"/>
      <c r="V9" s="14"/>
    </row>
    <row r="10" spans="1:22" ht="18" x14ac:dyDescent="0.25">
      <c r="A10" s="133"/>
      <c r="B10" s="133"/>
      <c r="C10" s="133"/>
      <c r="D10" s="22"/>
      <c r="E10" s="214"/>
      <c r="F10" s="215"/>
      <c r="G10" s="188"/>
      <c r="H10" s="191"/>
      <c r="I10" s="188"/>
      <c r="J10" s="191"/>
      <c r="K10" s="188"/>
      <c r="L10" s="191"/>
      <c r="M10" s="188"/>
      <c r="N10" s="191"/>
      <c r="O10" s="189"/>
      <c r="P10" s="190"/>
      <c r="Q10" s="189"/>
      <c r="R10" s="190"/>
      <c r="S10" s="134">
        <f t="shared" si="0"/>
        <v>0</v>
      </c>
      <c r="T10" s="134">
        <f t="shared" si="1"/>
        <v>0</v>
      </c>
      <c r="U10" s="14"/>
      <c r="V10" s="14"/>
    </row>
    <row r="11" spans="1:22" ht="15" customHeight="1" x14ac:dyDescent="0.25">
      <c r="A11" s="133"/>
      <c r="B11" s="133"/>
      <c r="C11" s="133"/>
      <c r="D11" s="22"/>
      <c r="E11" s="214"/>
      <c r="F11" s="215"/>
      <c r="G11" s="216"/>
      <c r="H11" s="191"/>
      <c r="I11" s="216"/>
      <c r="J11" s="191"/>
      <c r="K11" s="216"/>
      <c r="L11" s="191"/>
      <c r="M11" s="216"/>
      <c r="N11" s="191"/>
      <c r="O11" s="189"/>
      <c r="P11" s="190"/>
      <c r="Q11" s="189"/>
      <c r="R11" s="190"/>
      <c r="S11" s="134">
        <f t="shared" si="0"/>
        <v>0</v>
      </c>
      <c r="T11" s="134">
        <f t="shared" si="1"/>
        <v>0</v>
      </c>
      <c r="U11" s="14"/>
      <c r="V11" s="14"/>
    </row>
    <row r="12" spans="1:22" ht="18" x14ac:dyDescent="0.25">
      <c r="A12" s="133"/>
      <c r="B12" s="133"/>
      <c r="C12" s="133"/>
      <c r="D12" s="22"/>
      <c r="E12" s="214"/>
      <c r="F12" s="215"/>
      <c r="G12" s="216"/>
      <c r="H12" s="191"/>
      <c r="I12" s="216"/>
      <c r="J12" s="191"/>
      <c r="K12" s="216"/>
      <c r="L12" s="191"/>
      <c r="M12" s="216"/>
      <c r="N12" s="191"/>
      <c r="O12" s="189"/>
      <c r="P12" s="190"/>
      <c r="Q12" s="189"/>
      <c r="R12" s="190"/>
      <c r="S12" s="134">
        <f t="shared" si="0"/>
        <v>0</v>
      </c>
      <c r="T12" s="134">
        <f t="shared" si="1"/>
        <v>0</v>
      </c>
      <c r="U12" s="14"/>
      <c r="V12" s="14"/>
    </row>
    <row r="13" spans="1:22" ht="18" x14ac:dyDescent="0.25">
      <c r="A13" s="133"/>
      <c r="B13" s="133"/>
      <c r="C13" s="133"/>
      <c r="D13" s="22"/>
      <c r="E13" s="214"/>
      <c r="F13" s="215"/>
      <c r="G13" s="216"/>
      <c r="H13" s="191"/>
      <c r="I13" s="216"/>
      <c r="J13" s="191"/>
      <c r="K13" s="216"/>
      <c r="L13" s="191"/>
      <c r="M13" s="216"/>
      <c r="N13" s="191"/>
      <c r="O13" s="189"/>
      <c r="P13" s="190"/>
      <c r="Q13" s="189"/>
      <c r="R13" s="190"/>
      <c r="S13" s="134">
        <f t="shared" si="0"/>
        <v>0</v>
      </c>
      <c r="T13" s="134">
        <f t="shared" si="1"/>
        <v>0</v>
      </c>
      <c r="U13" s="14"/>
      <c r="V13" s="14"/>
    </row>
    <row r="14" spans="1:22" ht="18" x14ac:dyDescent="0.25">
      <c r="A14" s="133"/>
      <c r="B14" s="25"/>
      <c r="C14" s="133"/>
      <c r="D14" s="22"/>
      <c r="E14" s="214"/>
      <c r="F14" s="215"/>
      <c r="G14" s="216"/>
      <c r="H14" s="191"/>
      <c r="I14" s="216"/>
      <c r="J14" s="191"/>
      <c r="K14" s="216"/>
      <c r="L14" s="191"/>
      <c r="M14" s="216"/>
      <c r="N14" s="191"/>
      <c r="O14" s="189"/>
      <c r="P14" s="190"/>
      <c r="Q14" s="189"/>
      <c r="R14" s="190"/>
      <c r="S14" s="134">
        <f t="shared" si="0"/>
        <v>0</v>
      </c>
      <c r="T14" s="134">
        <f t="shared" si="1"/>
        <v>0</v>
      </c>
      <c r="U14" s="14"/>
      <c r="V14" s="14"/>
    </row>
    <row r="15" spans="1:22" ht="18" x14ac:dyDescent="0.25">
      <c r="A15" s="133"/>
      <c r="B15" s="25"/>
      <c r="C15" s="133"/>
      <c r="D15" s="22"/>
      <c r="E15" s="214"/>
      <c r="F15" s="215"/>
      <c r="G15" s="216"/>
      <c r="H15" s="191"/>
      <c r="I15" s="216"/>
      <c r="J15" s="191"/>
      <c r="K15" s="216"/>
      <c r="L15" s="191"/>
      <c r="M15" s="216"/>
      <c r="N15" s="191"/>
      <c r="O15" s="189"/>
      <c r="P15" s="190"/>
      <c r="Q15" s="189"/>
      <c r="R15" s="190"/>
      <c r="S15" s="134">
        <f t="shared" si="0"/>
        <v>0</v>
      </c>
      <c r="T15" s="134">
        <f t="shared" si="1"/>
        <v>0</v>
      </c>
      <c r="U15" s="14"/>
      <c r="V15" s="14"/>
    </row>
    <row r="16" spans="1:22" ht="18" x14ac:dyDescent="0.25">
      <c r="A16" s="133"/>
      <c r="B16" s="25"/>
      <c r="C16" s="133"/>
      <c r="D16" s="22"/>
      <c r="E16" s="214"/>
      <c r="F16" s="215"/>
      <c r="G16" s="188"/>
      <c r="H16" s="191"/>
      <c r="I16" s="188"/>
      <c r="J16" s="191"/>
      <c r="K16" s="188"/>
      <c r="L16" s="191"/>
      <c r="M16" s="188"/>
      <c r="N16" s="191"/>
      <c r="O16" s="189"/>
      <c r="P16" s="190"/>
      <c r="Q16" s="189"/>
      <c r="R16" s="190"/>
      <c r="S16" s="134">
        <f t="shared" si="0"/>
        <v>0</v>
      </c>
      <c r="T16" s="134">
        <f t="shared" si="1"/>
        <v>0</v>
      </c>
      <c r="U16" s="14"/>
      <c r="V16" s="14"/>
    </row>
    <row r="17" spans="1:22" ht="18" x14ac:dyDescent="0.25">
      <c r="A17" s="133"/>
      <c r="B17" s="25"/>
      <c r="C17" s="133"/>
      <c r="D17" s="22"/>
      <c r="E17" s="214"/>
      <c r="F17" s="215"/>
      <c r="G17" s="179"/>
      <c r="H17" s="180"/>
      <c r="I17" s="179"/>
      <c r="J17" s="180"/>
      <c r="K17" s="179"/>
      <c r="L17" s="180"/>
      <c r="M17" s="179"/>
      <c r="N17" s="180"/>
      <c r="O17" s="189"/>
      <c r="P17" s="190"/>
      <c r="Q17" s="189"/>
      <c r="R17" s="190"/>
      <c r="S17" s="134">
        <f t="shared" si="0"/>
        <v>0</v>
      </c>
      <c r="T17" s="134">
        <f t="shared" si="1"/>
        <v>0</v>
      </c>
      <c r="U17" s="14"/>
      <c r="V17" s="14"/>
    </row>
    <row r="18" spans="1:22" ht="18" x14ac:dyDescent="0.25">
      <c r="A18" s="155"/>
      <c r="B18" s="25"/>
      <c r="C18" s="155"/>
      <c r="D18" s="22"/>
      <c r="E18" s="214"/>
      <c r="F18" s="215"/>
      <c r="G18" s="188"/>
      <c r="H18" s="191"/>
      <c r="I18" s="188"/>
      <c r="J18" s="191"/>
      <c r="K18" s="188"/>
      <c r="L18" s="191"/>
      <c r="M18" s="188"/>
      <c r="N18" s="191"/>
      <c r="O18" s="189"/>
      <c r="P18" s="190"/>
      <c r="Q18" s="189"/>
      <c r="R18" s="190"/>
      <c r="S18" s="134">
        <f t="shared" si="0"/>
        <v>0</v>
      </c>
      <c r="T18" s="134">
        <f t="shared" si="1"/>
        <v>0</v>
      </c>
      <c r="U18" s="14"/>
      <c r="V18" s="14"/>
    </row>
    <row r="19" spans="1:22" x14ac:dyDescent="0.25">
      <c r="A19" s="132"/>
      <c r="B19" s="61"/>
      <c r="C19" s="132"/>
      <c r="D19" s="10"/>
      <c r="E19" s="216"/>
      <c r="F19" s="191"/>
      <c r="G19" s="216"/>
      <c r="H19" s="191"/>
      <c r="I19" s="216"/>
      <c r="J19" s="191"/>
      <c r="K19" s="216"/>
      <c r="L19" s="191"/>
      <c r="M19" s="216"/>
      <c r="N19" s="191"/>
      <c r="O19" s="189"/>
      <c r="P19" s="190"/>
      <c r="Q19" s="189"/>
      <c r="R19" s="190"/>
      <c r="S19" s="134">
        <f t="shared" si="0"/>
        <v>0</v>
      </c>
      <c r="T19" s="134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8"/>
      <c r="F20" s="191"/>
      <c r="G20" s="188"/>
      <c r="H20" s="191"/>
      <c r="I20" s="188"/>
      <c r="J20" s="191"/>
      <c r="K20" s="188"/>
      <c r="L20" s="191"/>
      <c r="M20" s="188"/>
      <c r="N20" s="191"/>
      <c r="O20" s="189"/>
      <c r="P20" s="190"/>
      <c r="Q20" s="189"/>
      <c r="R20" s="190"/>
      <c r="S20" s="134">
        <f t="shared" si="0"/>
        <v>0</v>
      </c>
      <c r="T20" s="134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1"/>
      <c r="G21" s="188"/>
      <c r="H21" s="191"/>
      <c r="I21" s="188"/>
      <c r="J21" s="191"/>
      <c r="K21" s="188"/>
      <c r="L21" s="191"/>
      <c r="M21" s="188"/>
      <c r="N21" s="191"/>
      <c r="O21" s="189"/>
      <c r="P21" s="190"/>
      <c r="Q21" s="189"/>
      <c r="R21" s="190"/>
      <c r="S21" s="134">
        <f t="shared" si="0"/>
        <v>0</v>
      </c>
      <c r="T21" s="134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34">
        <f t="shared" si="0"/>
        <v>40</v>
      </c>
      <c r="T22" s="134"/>
      <c r="U22" s="15"/>
      <c r="V22" s="14"/>
    </row>
    <row r="23" spans="1:22" x14ac:dyDescent="0.25">
      <c r="A23" s="15" t="s">
        <v>2</v>
      </c>
      <c r="B23" s="15"/>
      <c r="C23" s="15"/>
      <c r="D23" s="15"/>
      <c r="E23" s="134"/>
      <c r="F23" s="135">
        <v>8</v>
      </c>
      <c r="G23" s="134"/>
      <c r="H23" s="135">
        <v>8</v>
      </c>
      <c r="I23" s="134"/>
      <c r="J23" s="135">
        <v>8</v>
      </c>
      <c r="K23" s="134"/>
      <c r="L23" s="135">
        <v>8</v>
      </c>
      <c r="M23" s="134"/>
      <c r="N23" s="135">
        <v>8</v>
      </c>
      <c r="O23" s="134"/>
      <c r="P23" s="135"/>
      <c r="Q23" s="134"/>
      <c r="R23" s="135"/>
      <c r="S23" s="134">
        <f>SUM(E23:R23)</f>
        <v>40</v>
      </c>
      <c r="T23" s="134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82</v>
      </c>
      <c r="B2" s="172"/>
      <c r="C2" s="172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5">
        <v>6821</v>
      </c>
      <c r="B4" s="226" t="s">
        <v>113</v>
      </c>
      <c r="C4" s="175">
        <v>37</v>
      </c>
      <c r="D4" s="22" t="s">
        <v>77</v>
      </c>
      <c r="E4" s="188">
        <v>7</v>
      </c>
      <c r="F4" s="191"/>
      <c r="G4" s="188"/>
      <c r="H4" s="191"/>
      <c r="I4" s="188"/>
      <c r="J4" s="191"/>
      <c r="K4" s="188"/>
      <c r="L4" s="191"/>
      <c r="M4" s="188"/>
      <c r="N4" s="191"/>
      <c r="O4" s="189"/>
      <c r="P4" s="190"/>
      <c r="Q4" s="189"/>
      <c r="R4" s="190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176">
        <v>6821</v>
      </c>
      <c r="B5" s="226" t="s">
        <v>113</v>
      </c>
      <c r="C5" s="176">
        <v>46</v>
      </c>
      <c r="D5" s="22" t="s">
        <v>74</v>
      </c>
      <c r="E5" s="188"/>
      <c r="F5" s="191"/>
      <c r="G5" s="188">
        <v>4</v>
      </c>
      <c r="H5" s="191"/>
      <c r="I5" s="188"/>
      <c r="J5" s="191"/>
      <c r="K5" s="188">
        <v>7</v>
      </c>
      <c r="L5" s="191"/>
      <c r="M5" s="188">
        <v>7</v>
      </c>
      <c r="N5" s="191"/>
      <c r="O5" s="189"/>
      <c r="P5" s="190"/>
      <c r="Q5" s="189"/>
      <c r="R5" s="190"/>
      <c r="S5" s="12">
        <f>E5+G5+I5+K5+M5+O5+Q5</f>
        <v>18</v>
      </c>
      <c r="T5" s="12">
        <f>SUM(S5-U5-V5)</f>
        <v>18</v>
      </c>
      <c r="U5" s="14"/>
      <c r="V5" s="14"/>
    </row>
    <row r="6" spans="1:22" x14ac:dyDescent="0.25">
      <c r="A6" s="176">
        <v>6821</v>
      </c>
      <c r="B6" s="226" t="s">
        <v>113</v>
      </c>
      <c r="C6" s="176">
        <v>19</v>
      </c>
      <c r="D6" s="22" t="s">
        <v>79</v>
      </c>
      <c r="E6" s="188"/>
      <c r="F6" s="191"/>
      <c r="G6" s="188">
        <v>3</v>
      </c>
      <c r="H6" s="191"/>
      <c r="I6" s="188">
        <v>7</v>
      </c>
      <c r="J6" s="191"/>
      <c r="K6" s="188"/>
      <c r="L6" s="191"/>
      <c r="M6" s="188"/>
      <c r="N6" s="191"/>
      <c r="O6" s="189"/>
      <c r="P6" s="190"/>
      <c r="Q6" s="189"/>
      <c r="R6" s="190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164"/>
      <c r="B7" s="164"/>
      <c r="C7" s="164"/>
      <c r="D7" s="22"/>
      <c r="E7" s="188"/>
      <c r="F7" s="191"/>
      <c r="G7" s="188"/>
      <c r="H7" s="191"/>
      <c r="I7" s="188"/>
      <c r="J7" s="191"/>
      <c r="K7" s="188"/>
      <c r="L7" s="191"/>
      <c r="M7" s="188"/>
      <c r="N7" s="191"/>
      <c r="O7" s="189"/>
      <c r="P7" s="190"/>
      <c r="Q7" s="189"/>
      <c r="R7" s="19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70"/>
      <c r="B8" s="126"/>
      <c r="C8" s="126"/>
      <c r="D8" s="22"/>
      <c r="E8" s="188"/>
      <c r="F8" s="191"/>
      <c r="G8" s="188"/>
      <c r="H8" s="191"/>
      <c r="I8" s="188"/>
      <c r="J8" s="191"/>
      <c r="K8" s="188"/>
      <c r="L8" s="191"/>
      <c r="M8" s="188"/>
      <c r="N8" s="191"/>
      <c r="O8" s="189"/>
      <c r="P8" s="190"/>
      <c r="Q8" s="189"/>
      <c r="R8" s="19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58"/>
      <c r="B9" s="158"/>
      <c r="C9" s="158"/>
      <c r="D9" s="22"/>
      <c r="E9" s="188"/>
      <c r="F9" s="191"/>
      <c r="G9" s="188"/>
      <c r="H9" s="191"/>
      <c r="I9" s="188"/>
      <c r="J9" s="191"/>
      <c r="K9" s="188"/>
      <c r="L9" s="191"/>
      <c r="M9" s="188"/>
      <c r="N9" s="191"/>
      <c r="O9" s="189"/>
      <c r="P9" s="190"/>
      <c r="Q9" s="189"/>
      <c r="R9" s="19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88"/>
      <c r="F10" s="191"/>
      <c r="G10" s="188"/>
      <c r="H10" s="191"/>
      <c r="I10" s="188"/>
      <c r="J10" s="191"/>
      <c r="K10" s="188"/>
      <c r="L10" s="191"/>
      <c r="M10" s="188"/>
      <c r="N10" s="191"/>
      <c r="O10" s="189"/>
      <c r="P10" s="190"/>
      <c r="Q10" s="189"/>
      <c r="R10" s="1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8"/>
      <c r="F11" s="191"/>
      <c r="G11" s="188"/>
      <c r="H11" s="191"/>
      <c r="I11" s="188"/>
      <c r="J11" s="191"/>
      <c r="K11" s="188"/>
      <c r="L11" s="191"/>
      <c r="M11" s="188"/>
      <c r="N11" s="191"/>
      <c r="O11" s="189"/>
      <c r="P11" s="190"/>
      <c r="Q11" s="189"/>
      <c r="R11" s="1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8"/>
      <c r="F12" s="191"/>
      <c r="G12" s="188"/>
      <c r="H12" s="191"/>
      <c r="I12" s="188"/>
      <c r="J12" s="191"/>
      <c r="K12" s="188"/>
      <c r="L12" s="191"/>
      <c r="M12" s="188"/>
      <c r="N12" s="191"/>
      <c r="O12" s="189"/>
      <c r="P12" s="190"/>
      <c r="Q12" s="189"/>
      <c r="R12" s="19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1"/>
      <c r="G13" s="188"/>
      <c r="H13" s="191"/>
      <c r="I13" s="188"/>
      <c r="J13" s="191"/>
      <c r="K13" s="188"/>
      <c r="L13" s="191"/>
      <c r="M13" s="188"/>
      <c r="N13" s="191"/>
      <c r="O13" s="189"/>
      <c r="P13" s="190"/>
      <c r="Q13" s="189"/>
      <c r="R13" s="1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8"/>
      <c r="F14" s="191"/>
      <c r="G14" s="188"/>
      <c r="H14" s="191"/>
      <c r="I14" s="188"/>
      <c r="J14" s="191"/>
      <c r="K14" s="188"/>
      <c r="L14" s="191"/>
      <c r="M14" s="188"/>
      <c r="N14" s="191"/>
      <c r="O14" s="189"/>
      <c r="P14" s="190"/>
      <c r="Q14" s="189"/>
      <c r="R14" s="19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8"/>
      <c r="F15" s="191"/>
      <c r="G15" s="188"/>
      <c r="H15" s="191"/>
      <c r="I15" s="188"/>
      <c r="J15" s="191"/>
      <c r="K15" s="188"/>
      <c r="L15" s="191"/>
      <c r="M15" s="188"/>
      <c r="N15" s="191"/>
      <c r="O15" s="189"/>
      <c r="P15" s="190"/>
      <c r="Q15" s="189"/>
      <c r="R15" s="19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8"/>
      <c r="F16" s="191"/>
      <c r="G16" s="188"/>
      <c r="H16" s="191"/>
      <c r="I16" s="188"/>
      <c r="J16" s="191"/>
      <c r="K16" s="188"/>
      <c r="L16" s="191"/>
      <c r="M16" s="188"/>
      <c r="N16" s="191"/>
      <c r="O16" s="189"/>
      <c r="P16" s="190"/>
      <c r="Q16" s="189"/>
      <c r="R16" s="19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8"/>
      <c r="F17" s="191"/>
      <c r="G17" s="188"/>
      <c r="H17" s="191"/>
      <c r="I17" s="188"/>
      <c r="J17" s="191"/>
      <c r="K17" s="188"/>
      <c r="L17" s="191"/>
      <c r="M17" s="188"/>
      <c r="N17" s="191"/>
      <c r="O17" s="189"/>
      <c r="P17" s="190"/>
      <c r="Q17" s="189"/>
      <c r="R17" s="19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88"/>
      <c r="F18" s="191"/>
      <c r="G18" s="188"/>
      <c r="H18" s="191"/>
      <c r="I18" s="188"/>
      <c r="J18" s="191"/>
      <c r="K18" s="188"/>
      <c r="L18" s="191"/>
      <c r="M18" s="188"/>
      <c r="N18" s="191"/>
      <c r="O18" s="189"/>
      <c r="P18" s="190"/>
      <c r="Q18" s="189"/>
      <c r="R18" s="19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2"/>
      <c r="B19" s="25"/>
      <c r="C19" s="162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9"/>
      <c r="P19" s="190"/>
      <c r="Q19" s="189"/>
      <c r="R19" s="19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0">
        <v>3600</v>
      </c>
      <c r="B20" s="226" t="s">
        <v>111</v>
      </c>
      <c r="C20" s="120"/>
      <c r="D20" s="10" t="s">
        <v>62</v>
      </c>
      <c r="E20" s="188">
        <v>1</v>
      </c>
      <c r="F20" s="191"/>
      <c r="G20" s="188">
        <v>1</v>
      </c>
      <c r="H20" s="191"/>
      <c r="I20" s="188">
        <v>1</v>
      </c>
      <c r="J20" s="191"/>
      <c r="K20" s="188">
        <v>1</v>
      </c>
      <c r="L20" s="191"/>
      <c r="M20" s="188">
        <v>1</v>
      </c>
      <c r="N20" s="191"/>
      <c r="O20" s="189"/>
      <c r="P20" s="190"/>
      <c r="Q20" s="189"/>
      <c r="R20" s="190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88"/>
      <c r="F21" s="191"/>
      <c r="G21" s="188"/>
      <c r="H21" s="191"/>
      <c r="I21" s="188"/>
      <c r="J21" s="191"/>
      <c r="K21" s="188"/>
      <c r="L21" s="191"/>
      <c r="M21" s="188"/>
      <c r="N21" s="191"/>
      <c r="O21" s="189"/>
      <c r="P21" s="190"/>
      <c r="Q21" s="189"/>
      <c r="R21" s="19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8"/>
      <c r="F22" s="191"/>
      <c r="G22" s="188"/>
      <c r="H22" s="191"/>
      <c r="I22" s="188"/>
      <c r="J22" s="191"/>
      <c r="K22" s="188"/>
      <c r="L22" s="191"/>
      <c r="M22" s="188"/>
      <c r="N22" s="191"/>
      <c r="O22" s="189"/>
      <c r="P22" s="190"/>
      <c r="Q22" s="189"/>
      <c r="R22" s="19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8"/>
      <c r="F23" s="191"/>
      <c r="G23" s="188"/>
      <c r="H23" s="191"/>
      <c r="I23" s="188"/>
      <c r="J23" s="191"/>
      <c r="K23" s="188"/>
      <c r="L23" s="191"/>
      <c r="M23" s="188"/>
      <c r="N23" s="191"/>
      <c r="O23" s="189"/>
      <c r="P23" s="190"/>
      <c r="Q23" s="189"/>
      <c r="R23" s="19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82</v>
      </c>
      <c r="B2" s="172"/>
      <c r="C2" s="172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5">
        <v>6821</v>
      </c>
      <c r="B4" s="226" t="s">
        <v>113</v>
      </c>
      <c r="C4" s="175">
        <v>37</v>
      </c>
      <c r="D4" s="22" t="s">
        <v>77</v>
      </c>
      <c r="E4" s="188">
        <v>5</v>
      </c>
      <c r="F4" s="191"/>
      <c r="G4" s="188"/>
      <c r="H4" s="191"/>
      <c r="I4" s="188"/>
      <c r="J4" s="191"/>
      <c r="K4" s="188"/>
      <c r="L4" s="191"/>
      <c r="M4" s="188"/>
      <c r="N4" s="191"/>
      <c r="O4" s="197"/>
      <c r="P4" s="197"/>
      <c r="Q4" s="197"/>
      <c r="R4" s="197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175">
        <v>6821</v>
      </c>
      <c r="B5" s="226" t="s">
        <v>113</v>
      </c>
      <c r="C5" s="175">
        <v>19</v>
      </c>
      <c r="D5" s="22" t="s">
        <v>79</v>
      </c>
      <c r="E5" s="188">
        <v>2</v>
      </c>
      <c r="F5" s="191"/>
      <c r="G5" s="188">
        <v>1</v>
      </c>
      <c r="H5" s="191"/>
      <c r="I5" s="188"/>
      <c r="J5" s="191"/>
      <c r="K5" s="188"/>
      <c r="L5" s="191"/>
      <c r="M5" s="188"/>
      <c r="N5" s="191"/>
      <c r="O5" s="197"/>
      <c r="P5" s="197"/>
      <c r="Q5" s="197"/>
      <c r="R5" s="197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176">
        <v>6821</v>
      </c>
      <c r="B6" s="226" t="s">
        <v>113</v>
      </c>
      <c r="C6" s="176">
        <v>46</v>
      </c>
      <c r="D6" s="22" t="s">
        <v>74</v>
      </c>
      <c r="E6" s="188"/>
      <c r="F6" s="191"/>
      <c r="G6" s="188">
        <v>6</v>
      </c>
      <c r="H6" s="191"/>
      <c r="I6" s="188">
        <v>7</v>
      </c>
      <c r="J6" s="191"/>
      <c r="K6" s="188">
        <v>5</v>
      </c>
      <c r="L6" s="191"/>
      <c r="M6" s="188">
        <v>7</v>
      </c>
      <c r="N6" s="191"/>
      <c r="O6" s="197"/>
      <c r="P6" s="197"/>
      <c r="Q6" s="197"/>
      <c r="R6" s="197"/>
      <c r="S6" s="12">
        <f t="shared" si="0"/>
        <v>25</v>
      </c>
      <c r="T6" s="12">
        <f t="shared" si="1"/>
        <v>25</v>
      </c>
      <c r="U6" s="14"/>
      <c r="V6" s="14"/>
    </row>
    <row r="7" spans="1:22" x14ac:dyDescent="0.25">
      <c r="A7" s="169"/>
      <c r="B7" s="169"/>
      <c r="C7" s="169"/>
      <c r="D7" s="22"/>
      <c r="E7" s="188"/>
      <c r="F7" s="191"/>
      <c r="G7" s="188"/>
      <c r="H7" s="191"/>
      <c r="I7" s="188"/>
      <c r="J7" s="191"/>
      <c r="K7" s="188"/>
      <c r="L7" s="191"/>
      <c r="M7" s="188"/>
      <c r="N7" s="191"/>
      <c r="O7" s="197"/>
      <c r="P7" s="197"/>
      <c r="Q7" s="197"/>
      <c r="R7" s="19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5"/>
      <c r="B8" s="165"/>
      <c r="C8" s="165"/>
      <c r="D8" s="22"/>
      <c r="E8" s="188"/>
      <c r="F8" s="191"/>
      <c r="G8" s="188"/>
      <c r="H8" s="191"/>
      <c r="I8" s="188"/>
      <c r="J8" s="191"/>
      <c r="K8" s="188"/>
      <c r="L8" s="191"/>
      <c r="M8" s="188"/>
      <c r="N8" s="191"/>
      <c r="O8" s="197"/>
      <c r="P8" s="197"/>
      <c r="Q8" s="197"/>
      <c r="R8" s="19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71"/>
      <c r="B9" s="171"/>
      <c r="C9" s="171"/>
      <c r="D9" s="22"/>
      <c r="E9" s="188"/>
      <c r="F9" s="191"/>
      <c r="G9" s="188"/>
      <c r="H9" s="191"/>
      <c r="I9" s="188"/>
      <c r="J9" s="191"/>
      <c r="K9" s="188"/>
      <c r="L9" s="191"/>
      <c r="M9" s="188"/>
      <c r="N9" s="191"/>
      <c r="O9" s="189"/>
      <c r="P9" s="190"/>
      <c r="Q9" s="189"/>
      <c r="R9" s="1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58"/>
      <c r="B10" s="158"/>
      <c r="C10" s="158"/>
      <c r="D10" s="22"/>
      <c r="E10" s="188"/>
      <c r="F10" s="191"/>
      <c r="G10" s="188"/>
      <c r="H10" s="191"/>
      <c r="I10" s="188"/>
      <c r="J10" s="191"/>
      <c r="K10" s="188"/>
      <c r="L10" s="191"/>
      <c r="M10" s="188"/>
      <c r="N10" s="191"/>
      <c r="O10" s="189"/>
      <c r="P10" s="190"/>
      <c r="Q10" s="189"/>
      <c r="R10" s="1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8"/>
      <c r="F11" s="191"/>
      <c r="G11" s="188"/>
      <c r="H11" s="191"/>
      <c r="I11" s="188"/>
      <c r="J11" s="191"/>
      <c r="K11" s="188"/>
      <c r="L11" s="191"/>
      <c r="M11" s="188"/>
      <c r="N11" s="191"/>
      <c r="O11" s="189"/>
      <c r="P11" s="190"/>
      <c r="Q11" s="189"/>
      <c r="R11" s="1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88"/>
      <c r="F12" s="191"/>
      <c r="G12" s="188"/>
      <c r="H12" s="191"/>
      <c r="I12" s="188"/>
      <c r="J12" s="191"/>
      <c r="K12" s="188"/>
      <c r="L12" s="191"/>
      <c r="M12" s="188"/>
      <c r="N12" s="191"/>
      <c r="O12" s="189"/>
      <c r="P12" s="190"/>
      <c r="Q12" s="189"/>
      <c r="R12" s="19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1"/>
      <c r="G13" s="188"/>
      <c r="H13" s="191"/>
      <c r="I13" s="188"/>
      <c r="J13" s="191"/>
      <c r="K13" s="188"/>
      <c r="L13" s="191"/>
      <c r="M13" s="188"/>
      <c r="N13" s="191"/>
      <c r="O13" s="189"/>
      <c r="P13" s="190"/>
      <c r="Q13" s="189"/>
      <c r="R13" s="19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8"/>
      <c r="F14" s="191"/>
      <c r="G14" s="188"/>
      <c r="H14" s="191"/>
      <c r="I14" s="188"/>
      <c r="J14" s="191"/>
      <c r="K14" s="188"/>
      <c r="L14" s="191"/>
      <c r="M14" s="188"/>
      <c r="N14" s="191"/>
      <c r="O14" s="189"/>
      <c r="P14" s="190"/>
      <c r="Q14" s="189"/>
      <c r="R14" s="19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8"/>
      <c r="F15" s="191"/>
      <c r="G15" s="188"/>
      <c r="H15" s="191"/>
      <c r="I15" s="188"/>
      <c r="J15" s="191"/>
      <c r="K15" s="188"/>
      <c r="L15" s="191"/>
      <c r="M15" s="188"/>
      <c r="N15" s="191"/>
      <c r="O15" s="189"/>
      <c r="P15" s="190"/>
      <c r="Q15" s="189"/>
      <c r="R15" s="19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226" t="s">
        <v>111</v>
      </c>
      <c r="C16" s="6"/>
      <c r="D16" s="22" t="s">
        <v>101</v>
      </c>
      <c r="E16" s="188"/>
      <c r="F16" s="191"/>
      <c r="G16" s="188"/>
      <c r="H16" s="191"/>
      <c r="I16" s="188"/>
      <c r="J16" s="191"/>
      <c r="K16" s="188">
        <v>2</v>
      </c>
      <c r="L16" s="191"/>
      <c r="M16" s="188"/>
      <c r="N16" s="191"/>
      <c r="O16" s="189"/>
      <c r="P16" s="190"/>
      <c r="Q16" s="189"/>
      <c r="R16" s="190"/>
      <c r="S16" s="12">
        <f t="shared" ref="S16:S17" si="5">E16+G16+I16+K16+M16+O16+Q16</f>
        <v>2</v>
      </c>
      <c r="T16" s="12">
        <f t="shared" ref="T16:T17" si="6">SUM(S16-U16-V16)</f>
        <v>2</v>
      </c>
      <c r="U16" s="14"/>
      <c r="V16" s="14"/>
    </row>
    <row r="17" spans="1:22" x14ac:dyDescent="0.25">
      <c r="A17" s="169"/>
      <c r="B17" s="25"/>
      <c r="C17" s="169"/>
      <c r="D17" s="22"/>
      <c r="E17" s="188"/>
      <c r="F17" s="191"/>
      <c r="G17" s="188"/>
      <c r="H17" s="191"/>
      <c r="I17" s="188"/>
      <c r="J17" s="191"/>
      <c r="K17" s="188"/>
      <c r="L17" s="191"/>
      <c r="M17" s="188"/>
      <c r="N17" s="191"/>
      <c r="O17" s="189"/>
      <c r="P17" s="190"/>
      <c r="Q17" s="189"/>
      <c r="R17" s="19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3"/>
      <c r="B18" s="25"/>
      <c r="C18" s="153"/>
      <c r="D18" s="22"/>
      <c r="E18" s="179"/>
      <c r="F18" s="180"/>
      <c r="G18" s="179"/>
      <c r="H18" s="180"/>
      <c r="I18" s="188"/>
      <c r="J18" s="191"/>
      <c r="K18" s="188"/>
      <c r="L18" s="191"/>
      <c r="M18" s="188"/>
      <c r="N18" s="191"/>
      <c r="O18" s="189"/>
      <c r="P18" s="190"/>
      <c r="Q18" s="189"/>
      <c r="R18" s="19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2">
        <v>3600</v>
      </c>
      <c r="B19" s="226" t="s">
        <v>111</v>
      </c>
      <c r="C19" s="152"/>
      <c r="D19" s="10" t="s">
        <v>62</v>
      </c>
      <c r="E19" s="188">
        <v>1</v>
      </c>
      <c r="F19" s="191"/>
      <c r="G19" s="188">
        <v>1</v>
      </c>
      <c r="H19" s="191"/>
      <c r="I19" s="188">
        <v>1</v>
      </c>
      <c r="J19" s="191"/>
      <c r="K19" s="188">
        <v>1</v>
      </c>
      <c r="L19" s="191"/>
      <c r="M19" s="188">
        <v>1</v>
      </c>
      <c r="N19" s="191"/>
      <c r="O19" s="189"/>
      <c r="P19" s="190"/>
      <c r="Q19" s="189"/>
      <c r="R19" s="19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88"/>
      <c r="F20" s="191"/>
      <c r="G20" s="188"/>
      <c r="H20" s="191"/>
      <c r="I20" s="188"/>
      <c r="J20" s="191"/>
      <c r="K20" s="188"/>
      <c r="L20" s="191"/>
      <c r="M20" s="188"/>
      <c r="N20" s="191"/>
      <c r="O20" s="189"/>
      <c r="P20" s="190"/>
      <c r="Q20" s="189"/>
      <c r="R20" s="19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8"/>
      <c r="F21" s="191"/>
      <c r="G21" s="188"/>
      <c r="H21" s="191"/>
      <c r="I21" s="188"/>
      <c r="J21" s="191"/>
      <c r="K21" s="188"/>
      <c r="L21" s="191"/>
      <c r="M21" s="188"/>
      <c r="N21" s="191"/>
      <c r="O21" s="189"/>
      <c r="P21" s="190"/>
      <c r="Q21" s="189"/>
      <c r="R21" s="19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8"/>
      <c r="F22" s="191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9"/>
      <c r="R22" s="19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2">
        <f>SUM(E4:E22)</f>
        <v>8</v>
      </c>
      <c r="F23" s="193"/>
      <c r="G23" s="192">
        <f>SUM(G4:G22)</f>
        <v>8</v>
      </c>
      <c r="H23" s="193"/>
      <c r="I23" s="192">
        <f>SUM(I4:I22)</f>
        <v>8</v>
      </c>
      <c r="J23" s="193"/>
      <c r="K23" s="192">
        <f>SUM(K4:K22)</f>
        <v>8</v>
      </c>
      <c r="L23" s="193"/>
      <c r="M23" s="192">
        <f>SUM(M4:M22)</f>
        <v>8</v>
      </c>
      <c r="N23" s="193"/>
      <c r="O23" s="192">
        <f>SUM(O4:O22)</f>
        <v>0</v>
      </c>
      <c r="P23" s="193"/>
      <c r="Q23" s="192">
        <f>SUM(Q4:Q22)</f>
        <v>0</v>
      </c>
      <c r="R23" s="19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82</v>
      </c>
      <c r="B2" s="172"/>
      <c r="C2" s="172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48"/>
      <c r="N3" s="148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4">
        <v>6743</v>
      </c>
      <c r="B4" s="225" t="s">
        <v>110</v>
      </c>
      <c r="C4" s="164">
        <v>15</v>
      </c>
      <c r="D4" s="22" t="s">
        <v>92</v>
      </c>
      <c r="E4" s="188"/>
      <c r="F4" s="191"/>
      <c r="G4" s="188"/>
      <c r="H4" s="191"/>
      <c r="I4" s="188">
        <v>0.5</v>
      </c>
      <c r="J4" s="191"/>
      <c r="K4" s="188"/>
      <c r="L4" s="191"/>
      <c r="M4" s="198"/>
      <c r="N4" s="199"/>
      <c r="O4" s="220"/>
      <c r="P4" s="221"/>
      <c r="Q4" s="220"/>
      <c r="R4" s="221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156">
        <v>6743</v>
      </c>
      <c r="B5" s="225" t="s">
        <v>110</v>
      </c>
      <c r="C5" s="156">
        <v>5</v>
      </c>
      <c r="D5" s="22" t="s">
        <v>92</v>
      </c>
      <c r="E5" s="188"/>
      <c r="F5" s="191"/>
      <c r="G5" s="188"/>
      <c r="H5" s="191"/>
      <c r="I5" s="188">
        <v>0.25</v>
      </c>
      <c r="J5" s="191"/>
      <c r="K5" s="188"/>
      <c r="L5" s="191"/>
      <c r="M5" s="198"/>
      <c r="N5" s="199"/>
      <c r="O5" s="220"/>
      <c r="P5" s="221"/>
      <c r="Q5" s="220"/>
      <c r="R5" s="221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178">
        <v>6743</v>
      </c>
      <c r="B6" s="225" t="s">
        <v>110</v>
      </c>
      <c r="C6" s="178">
        <v>12</v>
      </c>
      <c r="D6" s="22" t="s">
        <v>92</v>
      </c>
      <c r="E6" s="188"/>
      <c r="F6" s="191"/>
      <c r="G6" s="188"/>
      <c r="H6" s="191"/>
      <c r="I6" s="188">
        <v>0.25</v>
      </c>
      <c r="J6" s="191"/>
      <c r="K6" s="188"/>
      <c r="L6" s="191"/>
      <c r="M6" s="198"/>
      <c r="N6" s="199"/>
      <c r="O6" s="220"/>
      <c r="P6" s="221"/>
      <c r="Q6" s="220"/>
      <c r="R6" s="221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176">
        <v>6743</v>
      </c>
      <c r="B7" s="225" t="s">
        <v>110</v>
      </c>
      <c r="C7" s="176">
        <v>11</v>
      </c>
      <c r="D7" s="22" t="s">
        <v>102</v>
      </c>
      <c r="E7" s="188"/>
      <c r="F7" s="191"/>
      <c r="G7" s="188"/>
      <c r="H7" s="191"/>
      <c r="I7" s="188"/>
      <c r="J7" s="191"/>
      <c r="K7" s="188">
        <v>1</v>
      </c>
      <c r="L7" s="191"/>
      <c r="M7" s="198"/>
      <c r="N7" s="199"/>
      <c r="O7" s="220"/>
      <c r="P7" s="221"/>
      <c r="Q7" s="220"/>
      <c r="R7" s="221"/>
      <c r="S7" s="79">
        <f t="shared" si="0"/>
        <v>1</v>
      </c>
      <c r="T7" s="79">
        <f t="shared" si="1"/>
        <v>1</v>
      </c>
      <c r="U7" s="83"/>
      <c r="V7" s="83"/>
    </row>
    <row r="8" spans="1:22" x14ac:dyDescent="0.25">
      <c r="A8" s="178">
        <v>6743</v>
      </c>
      <c r="B8" s="225" t="s">
        <v>110</v>
      </c>
      <c r="C8" s="178">
        <v>17</v>
      </c>
      <c r="D8" s="22" t="s">
        <v>102</v>
      </c>
      <c r="E8" s="188"/>
      <c r="F8" s="191"/>
      <c r="G8" s="188"/>
      <c r="H8" s="191"/>
      <c r="I8" s="188"/>
      <c r="J8" s="191"/>
      <c r="K8" s="188">
        <v>1</v>
      </c>
      <c r="L8" s="191"/>
      <c r="M8" s="198"/>
      <c r="N8" s="199"/>
      <c r="O8" s="220"/>
      <c r="P8" s="221"/>
      <c r="Q8" s="220"/>
      <c r="R8" s="221"/>
      <c r="S8" s="79">
        <f t="shared" si="0"/>
        <v>1</v>
      </c>
      <c r="T8" s="79">
        <f t="shared" si="1"/>
        <v>1</v>
      </c>
      <c r="U8" s="83"/>
      <c r="V8" s="83"/>
    </row>
    <row r="9" spans="1:22" x14ac:dyDescent="0.25">
      <c r="A9" s="178">
        <v>6743</v>
      </c>
      <c r="B9" s="225" t="s">
        <v>110</v>
      </c>
      <c r="C9" s="178">
        <v>8</v>
      </c>
      <c r="D9" s="22" t="s">
        <v>102</v>
      </c>
      <c r="E9" s="188"/>
      <c r="F9" s="191"/>
      <c r="G9" s="188"/>
      <c r="H9" s="191"/>
      <c r="I9" s="188"/>
      <c r="J9" s="191"/>
      <c r="K9" s="188">
        <v>1</v>
      </c>
      <c r="L9" s="191"/>
      <c r="M9" s="198"/>
      <c r="N9" s="199"/>
      <c r="O9" s="220"/>
      <c r="P9" s="221"/>
      <c r="Q9" s="220"/>
      <c r="R9" s="221"/>
      <c r="S9" s="79">
        <f t="shared" ref="S9:S11" si="2">E9+G9+I9+K9+M9+O9+Q9</f>
        <v>1</v>
      </c>
      <c r="T9" s="79">
        <f t="shared" ref="T9:T11" si="3">SUM(S9-U9-V9)</f>
        <v>1</v>
      </c>
      <c r="U9" s="83"/>
      <c r="V9" s="83"/>
    </row>
    <row r="10" spans="1:22" x14ac:dyDescent="0.25">
      <c r="A10" s="178"/>
      <c r="B10" s="178"/>
      <c r="C10" s="178"/>
      <c r="D10" s="22"/>
      <c r="E10" s="188"/>
      <c r="F10" s="191"/>
      <c r="G10" s="188"/>
      <c r="H10" s="191"/>
      <c r="I10" s="188"/>
      <c r="J10" s="191"/>
      <c r="K10" s="188"/>
      <c r="L10" s="191"/>
      <c r="M10" s="198"/>
      <c r="N10" s="199"/>
      <c r="O10" s="220"/>
      <c r="P10" s="221"/>
      <c r="Q10" s="220"/>
      <c r="R10" s="221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39"/>
      <c r="B11" s="139"/>
      <c r="C11" s="139"/>
      <c r="D11" s="22"/>
      <c r="E11" s="188"/>
      <c r="F11" s="191"/>
      <c r="G11" s="188"/>
      <c r="H11" s="191"/>
      <c r="I11" s="188"/>
      <c r="J11" s="191"/>
      <c r="K11" s="188"/>
      <c r="L11" s="191"/>
      <c r="M11" s="198"/>
      <c r="N11" s="199"/>
      <c r="O11" s="220"/>
      <c r="P11" s="221"/>
      <c r="Q11" s="220"/>
      <c r="R11" s="221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8"/>
      <c r="B12" s="138"/>
      <c r="C12" s="138"/>
      <c r="D12" s="22"/>
      <c r="E12" s="218"/>
      <c r="F12" s="219"/>
      <c r="G12" s="218"/>
      <c r="H12" s="219"/>
      <c r="I12" s="218"/>
      <c r="J12" s="219"/>
      <c r="K12" s="188"/>
      <c r="L12" s="191"/>
      <c r="M12" s="198"/>
      <c r="N12" s="199"/>
      <c r="O12" s="220"/>
      <c r="P12" s="221"/>
      <c r="Q12" s="220"/>
      <c r="R12" s="221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88"/>
      <c r="F13" s="191"/>
      <c r="G13" s="188"/>
      <c r="H13" s="191"/>
      <c r="I13" s="188"/>
      <c r="J13" s="191"/>
      <c r="K13" s="188"/>
      <c r="L13" s="191"/>
      <c r="M13" s="198"/>
      <c r="N13" s="199"/>
      <c r="O13" s="220"/>
      <c r="P13" s="221"/>
      <c r="Q13" s="220"/>
      <c r="R13" s="221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88"/>
      <c r="F14" s="191"/>
      <c r="G14" s="188"/>
      <c r="H14" s="191"/>
      <c r="I14" s="188"/>
      <c r="J14" s="191"/>
      <c r="K14" s="188"/>
      <c r="L14" s="191"/>
      <c r="M14" s="198"/>
      <c r="N14" s="199"/>
      <c r="O14" s="220"/>
      <c r="P14" s="221"/>
      <c r="Q14" s="220"/>
      <c r="R14" s="22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5"/>
      <c r="B15" s="125"/>
      <c r="C15" s="125"/>
      <c r="D15" s="22"/>
      <c r="E15" s="188"/>
      <c r="F15" s="191"/>
      <c r="G15" s="188"/>
      <c r="H15" s="191"/>
      <c r="I15" s="188"/>
      <c r="J15" s="191"/>
      <c r="K15" s="188"/>
      <c r="L15" s="191"/>
      <c r="M15" s="198"/>
      <c r="N15" s="199"/>
      <c r="O15" s="220"/>
      <c r="P15" s="221"/>
      <c r="Q15" s="220"/>
      <c r="R15" s="221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64">
        <v>3600</v>
      </c>
      <c r="B16" s="226" t="s">
        <v>111</v>
      </c>
      <c r="C16" s="164"/>
      <c r="D16" s="22" t="s">
        <v>84</v>
      </c>
      <c r="E16" s="188">
        <v>1.5</v>
      </c>
      <c r="F16" s="191"/>
      <c r="G16" s="188">
        <v>0.5</v>
      </c>
      <c r="H16" s="191"/>
      <c r="I16" s="188">
        <v>0.25</v>
      </c>
      <c r="J16" s="191"/>
      <c r="K16" s="188"/>
      <c r="L16" s="191"/>
      <c r="M16" s="198"/>
      <c r="N16" s="199"/>
      <c r="O16" s="220"/>
      <c r="P16" s="221"/>
      <c r="Q16" s="220"/>
      <c r="R16" s="221"/>
      <c r="S16" s="79">
        <f t="shared" si="0"/>
        <v>2.25</v>
      </c>
      <c r="T16" s="79">
        <f t="shared" si="1"/>
        <v>2.25</v>
      </c>
      <c r="U16" s="83"/>
      <c r="V16" s="83"/>
    </row>
    <row r="17" spans="1:22" x14ac:dyDescent="0.25">
      <c r="A17" s="113">
        <v>3600</v>
      </c>
      <c r="B17" s="226" t="s">
        <v>111</v>
      </c>
      <c r="C17" s="113"/>
      <c r="D17" s="22" t="s">
        <v>83</v>
      </c>
      <c r="E17" s="188">
        <v>0.5</v>
      </c>
      <c r="F17" s="191"/>
      <c r="G17" s="188"/>
      <c r="H17" s="191"/>
      <c r="I17" s="188"/>
      <c r="J17" s="191"/>
      <c r="K17" s="188"/>
      <c r="L17" s="191"/>
      <c r="M17" s="198"/>
      <c r="N17" s="199"/>
      <c r="O17" s="220"/>
      <c r="P17" s="221"/>
      <c r="Q17" s="220"/>
      <c r="R17" s="221"/>
      <c r="S17" s="79">
        <f t="shared" si="0"/>
        <v>0.5</v>
      </c>
      <c r="T17" s="79">
        <f t="shared" si="1"/>
        <v>0.5</v>
      </c>
      <c r="U17" s="83"/>
      <c r="V17" s="83"/>
    </row>
    <row r="18" spans="1:22" x14ac:dyDescent="0.25">
      <c r="A18" s="169">
        <v>3600</v>
      </c>
      <c r="B18" s="226" t="s">
        <v>111</v>
      </c>
      <c r="C18" s="169"/>
      <c r="D18" s="22" t="s">
        <v>78</v>
      </c>
      <c r="E18" s="188">
        <v>0.25</v>
      </c>
      <c r="F18" s="191"/>
      <c r="G18" s="188"/>
      <c r="H18" s="191"/>
      <c r="I18" s="188"/>
      <c r="J18" s="191"/>
      <c r="K18" s="188"/>
      <c r="L18" s="191"/>
      <c r="M18" s="198"/>
      <c r="N18" s="199"/>
      <c r="O18" s="220"/>
      <c r="P18" s="221"/>
      <c r="Q18" s="220"/>
      <c r="R18" s="221"/>
      <c r="S18" s="79">
        <f t="shared" si="0"/>
        <v>0.25</v>
      </c>
      <c r="T18" s="79">
        <f t="shared" si="1"/>
        <v>0.25</v>
      </c>
      <c r="U18" s="83"/>
      <c r="V18" s="83"/>
    </row>
    <row r="19" spans="1:22" x14ac:dyDescent="0.25">
      <c r="A19" s="6">
        <v>3600</v>
      </c>
      <c r="B19" s="226" t="s">
        <v>111</v>
      </c>
      <c r="C19" s="6"/>
      <c r="D19" s="22" t="s">
        <v>66</v>
      </c>
      <c r="E19" s="188"/>
      <c r="F19" s="191"/>
      <c r="G19" s="188"/>
      <c r="H19" s="191"/>
      <c r="I19" s="188">
        <v>0.25</v>
      </c>
      <c r="J19" s="191"/>
      <c r="K19" s="188"/>
      <c r="L19" s="191"/>
      <c r="M19" s="198"/>
      <c r="N19" s="199"/>
      <c r="O19" s="220"/>
      <c r="P19" s="221"/>
      <c r="Q19" s="220"/>
      <c r="R19" s="221"/>
      <c r="S19" s="79">
        <f t="shared" ref="S19:S20" si="6">E19+G19+I19+K19+M19+O19+Q19</f>
        <v>0.25</v>
      </c>
      <c r="T19" s="79">
        <f t="shared" si="1"/>
        <v>0.25</v>
      </c>
      <c r="U19" s="83"/>
      <c r="V19" s="83"/>
    </row>
    <row r="20" spans="1:22" x14ac:dyDescent="0.25">
      <c r="A20" s="6">
        <v>3600</v>
      </c>
      <c r="B20" s="226" t="s">
        <v>111</v>
      </c>
      <c r="C20" s="6"/>
      <c r="D20" s="22" t="s">
        <v>63</v>
      </c>
      <c r="E20" s="188">
        <v>0.5</v>
      </c>
      <c r="F20" s="191"/>
      <c r="G20" s="188">
        <v>5</v>
      </c>
      <c r="H20" s="191"/>
      <c r="I20" s="188">
        <v>0.5</v>
      </c>
      <c r="J20" s="191"/>
      <c r="K20" s="188">
        <v>1</v>
      </c>
      <c r="L20" s="191"/>
      <c r="M20" s="198"/>
      <c r="N20" s="199"/>
      <c r="O20" s="220"/>
      <c r="P20" s="221"/>
      <c r="Q20" s="220"/>
      <c r="R20" s="221"/>
      <c r="S20" s="79">
        <f t="shared" si="6"/>
        <v>7</v>
      </c>
      <c r="T20" s="79">
        <f t="shared" si="1"/>
        <v>7</v>
      </c>
      <c r="U20" s="83"/>
      <c r="V20" s="83"/>
    </row>
    <row r="21" spans="1:22" x14ac:dyDescent="0.25">
      <c r="A21" s="81">
        <v>3600</v>
      </c>
      <c r="B21" s="226" t="s">
        <v>111</v>
      </c>
      <c r="C21" s="81"/>
      <c r="D21" s="22" t="s">
        <v>64</v>
      </c>
      <c r="E21" s="188">
        <v>5.5</v>
      </c>
      <c r="F21" s="191"/>
      <c r="G21" s="188">
        <v>2.75</v>
      </c>
      <c r="H21" s="191"/>
      <c r="I21" s="188">
        <v>6.25</v>
      </c>
      <c r="J21" s="191"/>
      <c r="K21" s="188">
        <v>4.25</v>
      </c>
      <c r="L21" s="191"/>
      <c r="M21" s="198"/>
      <c r="N21" s="199"/>
      <c r="O21" s="220"/>
      <c r="P21" s="221"/>
      <c r="Q21" s="220"/>
      <c r="R21" s="221"/>
      <c r="S21" s="79">
        <f t="shared" si="0"/>
        <v>18.75</v>
      </c>
      <c r="T21" s="79">
        <f t="shared" si="1"/>
        <v>16.75</v>
      </c>
      <c r="U21" s="83">
        <v>2</v>
      </c>
      <c r="V21" s="83"/>
    </row>
    <row r="22" spans="1:22" ht="15.75" customHeight="1" x14ac:dyDescent="0.25">
      <c r="A22" s="81">
        <v>3600</v>
      </c>
      <c r="B22" s="226" t="s">
        <v>111</v>
      </c>
      <c r="C22" s="81"/>
      <c r="D22" s="3" t="s">
        <v>80</v>
      </c>
      <c r="E22" s="188"/>
      <c r="F22" s="191"/>
      <c r="G22" s="188"/>
      <c r="H22" s="191"/>
      <c r="I22" s="188"/>
      <c r="J22" s="191"/>
      <c r="K22" s="188"/>
      <c r="L22" s="191"/>
      <c r="M22" s="198"/>
      <c r="N22" s="199"/>
      <c r="O22" s="220"/>
      <c r="P22" s="221"/>
      <c r="Q22" s="220"/>
      <c r="R22" s="221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226" t="s">
        <v>111</v>
      </c>
      <c r="C23" s="81"/>
      <c r="D23" s="82" t="s">
        <v>65</v>
      </c>
      <c r="E23" s="188">
        <v>0.25</v>
      </c>
      <c r="F23" s="191"/>
      <c r="G23" s="188">
        <v>0.25</v>
      </c>
      <c r="H23" s="191"/>
      <c r="I23" s="188">
        <v>0.25</v>
      </c>
      <c r="J23" s="191"/>
      <c r="K23" s="188">
        <v>0.25</v>
      </c>
      <c r="L23" s="191"/>
      <c r="M23" s="198"/>
      <c r="N23" s="199"/>
      <c r="O23" s="220"/>
      <c r="P23" s="221"/>
      <c r="Q23" s="220"/>
      <c r="R23" s="221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25">
      <c r="A24" s="6"/>
      <c r="B24" s="6"/>
      <c r="C24" s="6"/>
      <c r="D24" s="10"/>
      <c r="E24" s="188"/>
      <c r="F24" s="191"/>
      <c r="G24" s="188"/>
      <c r="H24" s="191"/>
      <c r="I24" s="188"/>
      <c r="J24" s="191"/>
      <c r="K24" s="188"/>
      <c r="L24" s="191"/>
      <c r="M24" s="198"/>
      <c r="N24" s="199"/>
      <c r="O24" s="220"/>
      <c r="P24" s="221"/>
      <c r="Q24" s="220"/>
      <c r="R24" s="221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88"/>
      <c r="F25" s="191"/>
      <c r="G25" s="188"/>
      <c r="H25" s="191"/>
      <c r="I25" s="188"/>
      <c r="J25" s="191"/>
      <c r="K25" s="188"/>
      <c r="L25" s="191"/>
      <c r="M25" s="198">
        <v>8</v>
      </c>
      <c r="N25" s="199"/>
      <c r="O25" s="220"/>
      <c r="P25" s="221"/>
      <c r="Q25" s="220"/>
      <c r="R25" s="221"/>
      <c r="S25" s="79">
        <f>E25+G25+I25+K25+M25+O25+Q25</f>
        <v>8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88"/>
      <c r="F26" s="191"/>
      <c r="G26" s="188"/>
      <c r="H26" s="191"/>
      <c r="I26" s="188"/>
      <c r="J26" s="191"/>
      <c r="K26" s="188"/>
      <c r="L26" s="191"/>
      <c r="M26" s="188"/>
      <c r="N26" s="191"/>
      <c r="O26" s="220"/>
      <c r="P26" s="221"/>
      <c r="Q26" s="220"/>
      <c r="R26" s="221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23">
        <f>SUM(E4:E26)</f>
        <v>8.5</v>
      </c>
      <c r="F27" s="224"/>
      <c r="G27" s="223">
        <f>SUM(G4:G26)</f>
        <v>8.5</v>
      </c>
      <c r="H27" s="224"/>
      <c r="I27" s="223">
        <f>SUM(I4:I26)</f>
        <v>8.5</v>
      </c>
      <c r="J27" s="224"/>
      <c r="K27" s="223">
        <f>SUM(K4:K26)</f>
        <v>8.5</v>
      </c>
      <c r="L27" s="224"/>
      <c r="M27" s="223">
        <f t="shared" ref="M27" si="7">SUM(M4:M26)</f>
        <v>8</v>
      </c>
      <c r="N27" s="224"/>
      <c r="O27" s="223">
        <f>SUM(O4:O26)</f>
        <v>0</v>
      </c>
      <c r="P27" s="224"/>
      <c r="Q27" s="223">
        <f>SUM(Q4:Q26)</f>
        <v>0</v>
      </c>
      <c r="R27" s="224"/>
      <c r="S27" s="79">
        <f>SUM(S4:S26)</f>
        <v>42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32</v>
      </c>
      <c r="I32" s="69">
        <v>3600</v>
      </c>
    </row>
    <row r="33" spans="1:9" x14ac:dyDescent="0.25">
      <c r="A33" s="71" t="s">
        <v>24</v>
      </c>
      <c r="C33" s="86">
        <f>U29</f>
        <v>2</v>
      </c>
      <c r="D33" s="86"/>
      <c r="I33" s="87">
        <v>30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8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5" sqref="G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82</v>
      </c>
      <c r="B2" s="110"/>
      <c r="C2" s="110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6743</v>
      </c>
      <c r="B4" s="225" t="s">
        <v>110</v>
      </c>
      <c r="C4" s="169">
        <v>15</v>
      </c>
      <c r="D4" s="22" t="s">
        <v>85</v>
      </c>
      <c r="E4" s="184">
        <v>5.5</v>
      </c>
      <c r="F4" s="184"/>
      <c r="G4" s="184"/>
      <c r="H4" s="184"/>
      <c r="I4" s="184"/>
      <c r="J4" s="184"/>
      <c r="K4" s="184"/>
      <c r="L4" s="184"/>
      <c r="M4" s="184"/>
      <c r="N4" s="184"/>
      <c r="O4" s="181"/>
      <c r="P4" s="182"/>
      <c r="Q4" s="181"/>
      <c r="R4" s="182"/>
      <c r="S4" s="58">
        <f t="shared" ref="S4:S22" si="0">E4+G4+I4+K4+M4+O4+Q4</f>
        <v>5.5</v>
      </c>
      <c r="T4" s="58">
        <f t="shared" ref="T4:T11" si="1">SUM(S4-U4-V4)</f>
        <v>5.5</v>
      </c>
      <c r="U4" s="60"/>
      <c r="V4" s="60"/>
    </row>
    <row r="5" spans="1:22" x14ac:dyDescent="0.25">
      <c r="A5" s="175">
        <v>6801</v>
      </c>
      <c r="B5" s="226" t="s">
        <v>112</v>
      </c>
      <c r="C5" s="175">
        <v>92</v>
      </c>
      <c r="D5" s="22" t="s">
        <v>86</v>
      </c>
      <c r="E5" s="183">
        <v>2.5</v>
      </c>
      <c r="F5" s="184"/>
      <c r="G5" s="183">
        <v>8</v>
      </c>
      <c r="H5" s="184"/>
      <c r="I5" s="183">
        <v>1</v>
      </c>
      <c r="J5" s="184"/>
      <c r="K5" s="183"/>
      <c r="L5" s="184"/>
      <c r="M5" s="183"/>
      <c r="N5" s="184"/>
      <c r="O5" s="181"/>
      <c r="P5" s="182"/>
      <c r="Q5" s="181"/>
      <c r="R5" s="182"/>
      <c r="S5" s="58">
        <f t="shared" si="0"/>
        <v>11.5</v>
      </c>
      <c r="T5" s="58">
        <f t="shared" si="1"/>
        <v>11.5</v>
      </c>
      <c r="U5" s="60"/>
      <c r="V5" s="60"/>
    </row>
    <row r="6" spans="1:22" x14ac:dyDescent="0.25">
      <c r="A6" s="169">
        <v>6771</v>
      </c>
      <c r="B6" s="226" t="s">
        <v>115</v>
      </c>
      <c r="C6" s="169" t="s">
        <v>95</v>
      </c>
      <c r="D6" s="22" t="s">
        <v>96</v>
      </c>
      <c r="E6" s="184"/>
      <c r="F6" s="184"/>
      <c r="G6" s="184"/>
      <c r="H6" s="184"/>
      <c r="I6" s="184">
        <v>5</v>
      </c>
      <c r="J6" s="184"/>
      <c r="K6" s="184"/>
      <c r="L6" s="184"/>
      <c r="M6" s="184"/>
      <c r="N6" s="184"/>
      <c r="O6" s="181"/>
      <c r="P6" s="182"/>
      <c r="Q6" s="181"/>
      <c r="R6" s="182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169">
        <v>6743</v>
      </c>
      <c r="B7" s="225" t="s">
        <v>110</v>
      </c>
      <c r="C7" s="169">
        <v>32</v>
      </c>
      <c r="D7" s="22" t="s">
        <v>97</v>
      </c>
      <c r="E7" s="179"/>
      <c r="F7" s="180"/>
      <c r="G7" s="179"/>
      <c r="H7" s="180"/>
      <c r="I7" s="179">
        <v>0.25</v>
      </c>
      <c r="J7" s="180"/>
      <c r="K7" s="179"/>
      <c r="L7" s="180"/>
      <c r="M7" s="179"/>
      <c r="N7" s="180"/>
      <c r="O7" s="181"/>
      <c r="P7" s="182"/>
      <c r="Q7" s="181"/>
      <c r="R7" s="182"/>
      <c r="S7" s="58">
        <f>E7+G7+I7+K7+M7+O7+Q7</f>
        <v>0.25</v>
      </c>
      <c r="T7" s="58">
        <f t="shared" si="1"/>
        <v>0.25</v>
      </c>
      <c r="U7" s="60"/>
      <c r="V7" s="60"/>
    </row>
    <row r="8" spans="1:22" x14ac:dyDescent="0.25">
      <c r="A8" s="169">
        <v>6781</v>
      </c>
      <c r="B8" s="226" t="s">
        <v>114</v>
      </c>
      <c r="C8" s="169">
        <v>79</v>
      </c>
      <c r="D8" s="22" t="s">
        <v>99</v>
      </c>
      <c r="E8" s="179"/>
      <c r="F8" s="180"/>
      <c r="G8" s="179"/>
      <c r="H8" s="180"/>
      <c r="I8" s="179">
        <v>0.75</v>
      </c>
      <c r="J8" s="180"/>
      <c r="K8" s="179"/>
      <c r="L8" s="180"/>
      <c r="M8" s="179">
        <v>3</v>
      </c>
      <c r="N8" s="180"/>
      <c r="O8" s="181"/>
      <c r="P8" s="182"/>
      <c r="Q8" s="181"/>
      <c r="R8" s="182"/>
      <c r="S8" s="58">
        <f>E8+G8+I8+K8+M8+O8+Q8</f>
        <v>3.75</v>
      </c>
      <c r="T8" s="58">
        <f t="shared" si="1"/>
        <v>3.75</v>
      </c>
      <c r="U8" s="60"/>
      <c r="V8" s="60"/>
    </row>
    <row r="9" spans="1:22" x14ac:dyDescent="0.25">
      <c r="A9" s="169">
        <v>6743</v>
      </c>
      <c r="B9" s="225" t="s">
        <v>110</v>
      </c>
      <c r="C9" s="169">
        <v>12</v>
      </c>
      <c r="D9" s="22" t="s">
        <v>98</v>
      </c>
      <c r="E9" s="179"/>
      <c r="F9" s="180"/>
      <c r="G9" s="179"/>
      <c r="H9" s="180"/>
      <c r="I9" s="179">
        <v>0.5</v>
      </c>
      <c r="J9" s="180"/>
      <c r="K9" s="179"/>
      <c r="L9" s="180"/>
      <c r="M9" s="179"/>
      <c r="N9" s="180"/>
      <c r="O9" s="181"/>
      <c r="P9" s="182"/>
      <c r="Q9" s="181"/>
      <c r="R9" s="182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177">
        <v>6743</v>
      </c>
      <c r="B10" s="225" t="s">
        <v>110</v>
      </c>
      <c r="C10" s="177">
        <v>15</v>
      </c>
      <c r="D10" s="22" t="s">
        <v>98</v>
      </c>
      <c r="E10" s="179"/>
      <c r="F10" s="180"/>
      <c r="G10" s="179"/>
      <c r="H10" s="180"/>
      <c r="I10" s="179">
        <v>0.5</v>
      </c>
      <c r="J10" s="180"/>
      <c r="K10" s="179"/>
      <c r="L10" s="180"/>
      <c r="M10" s="179"/>
      <c r="N10" s="180"/>
      <c r="O10" s="181"/>
      <c r="P10" s="182"/>
      <c r="Q10" s="181"/>
      <c r="R10" s="182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178">
        <v>6801</v>
      </c>
      <c r="B11" s="226" t="s">
        <v>112</v>
      </c>
      <c r="C11" s="178">
        <v>4</v>
      </c>
      <c r="D11" s="22" t="s">
        <v>75</v>
      </c>
      <c r="E11" s="179"/>
      <c r="F11" s="180"/>
      <c r="G11" s="179"/>
      <c r="H11" s="180"/>
      <c r="I11" s="179"/>
      <c r="J11" s="180"/>
      <c r="K11" s="179">
        <v>2.5</v>
      </c>
      <c r="L11" s="180"/>
      <c r="M11" s="179"/>
      <c r="N11" s="180"/>
      <c r="O11" s="181"/>
      <c r="P11" s="182"/>
      <c r="Q11" s="181"/>
      <c r="R11" s="182"/>
      <c r="S11" s="58">
        <f t="shared" si="0"/>
        <v>2.5</v>
      </c>
      <c r="T11" s="58">
        <f t="shared" si="1"/>
        <v>2.5</v>
      </c>
      <c r="U11" s="60"/>
      <c r="V11" s="60"/>
    </row>
    <row r="12" spans="1:22" x14ac:dyDescent="0.25">
      <c r="A12" s="178">
        <v>6801</v>
      </c>
      <c r="B12" s="226" t="s">
        <v>112</v>
      </c>
      <c r="C12" s="178">
        <v>2</v>
      </c>
      <c r="D12" s="22" t="s">
        <v>75</v>
      </c>
      <c r="E12" s="179"/>
      <c r="F12" s="180"/>
      <c r="G12" s="179"/>
      <c r="H12" s="180"/>
      <c r="I12" s="179"/>
      <c r="J12" s="180"/>
      <c r="K12" s="179">
        <v>2.5</v>
      </c>
      <c r="L12" s="180"/>
      <c r="M12" s="179"/>
      <c r="N12" s="180"/>
      <c r="O12" s="181"/>
      <c r="P12" s="182"/>
      <c r="Q12" s="181"/>
      <c r="R12" s="182"/>
      <c r="S12" s="58">
        <f t="shared" si="0"/>
        <v>2.5</v>
      </c>
      <c r="T12" s="58">
        <f t="shared" ref="T12" si="2">SUM(S12-U12-V12)</f>
        <v>2.5</v>
      </c>
      <c r="U12" s="60"/>
      <c r="V12" s="60"/>
    </row>
    <row r="13" spans="1:22" ht="15.75" customHeight="1" x14ac:dyDescent="0.25">
      <c r="A13" s="178">
        <v>6743</v>
      </c>
      <c r="B13" s="225" t="s">
        <v>110</v>
      </c>
      <c r="C13" s="178">
        <v>11</v>
      </c>
      <c r="D13" s="22" t="s">
        <v>102</v>
      </c>
      <c r="E13" s="179"/>
      <c r="F13" s="180"/>
      <c r="G13" s="179"/>
      <c r="H13" s="180"/>
      <c r="I13" s="179"/>
      <c r="J13" s="180"/>
      <c r="K13" s="179">
        <v>1</v>
      </c>
      <c r="L13" s="180"/>
      <c r="M13" s="179"/>
      <c r="N13" s="180"/>
      <c r="O13" s="181"/>
      <c r="P13" s="182"/>
      <c r="Q13" s="181"/>
      <c r="R13" s="182"/>
      <c r="S13" s="58">
        <f t="shared" si="0"/>
        <v>1</v>
      </c>
      <c r="T13" s="58">
        <f t="shared" ref="T13:T18" si="3">SUM(S13-U13-V13)</f>
        <v>1</v>
      </c>
      <c r="U13" s="60"/>
      <c r="V13" s="60"/>
    </row>
    <row r="14" spans="1:22" ht="15.75" customHeight="1" x14ac:dyDescent="0.25">
      <c r="A14" s="178">
        <v>6743</v>
      </c>
      <c r="B14" s="225" t="s">
        <v>110</v>
      </c>
      <c r="C14" s="178">
        <v>17</v>
      </c>
      <c r="D14" s="22" t="s">
        <v>102</v>
      </c>
      <c r="E14" s="179"/>
      <c r="F14" s="180"/>
      <c r="G14" s="179"/>
      <c r="H14" s="180"/>
      <c r="I14" s="179"/>
      <c r="J14" s="180"/>
      <c r="K14" s="179">
        <v>1</v>
      </c>
      <c r="L14" s="180"/>
      <c r="M14" s="179"/>
      <c r="N14" s="180"/>
      <c r="O14" s="181"/>
      <c r="P14" s="182"/>
      <c r="Q14" s="181"/>
      <c r="R14" s="182"/>
      <c r="S14" s="58">
        <f t="shared" si="0"/>
        <v>1</v>
      </c>
      <c r="T14" s="58">
        <f t="shared" si="3"/>
        <v>1</v>
      </c>
      <c r="U14" s="60"/>
      <c r="V14" s="60"/>
    </row>
    <row r="15" spans="1:22" ht="15.75" customHeight="1" x14ac:dyDescent="0.25">
      <c r="A15" s="178">
        <v>6743</v>
      </c>
      <c r="B15" s="225" t="s">
        <v>110</v>
      </c>
      <c r="C15" s="178">
        <v>8</v>
      </c>
      <c r="D15" s="22" t="s">
        <v>102</v>
      </c>
      <c r="E15" s="179"/>
      <c r="F15" s="180"/>
      <c r="G15" s="179"/>
      <c r="H15" s="180"/>
      <c r="I15" s="179"/>
      <c r="J15" s="180"/>
      <c r="K15" s="179">
        <v>1</v>
      </c>
      <c r="L15" s="180"/>
      <c r="M15" s="179"/>
      <c r="N15" s="180"/>
      <c r="O15" s="181"/>
      <c r="P15" s="182"/>
      <c r="Q15" s="181"/>
      <c r="R15" s="182"/>
      <c r="S15" s="121">
        <f t="shared" ref="S15" si="4">E15+G15+I15+K15+M15+O15+Q15</f>
        <v>1</v>
      </c>
      <c r="T15" s="121">
        <f t="shared" ref="T15" si="5">SUM(S15-U15-V15)</f>
        <v>1</v>
      </c>
      <c r="U15" s="60"/>
      <c r="V15" s="60"/>
    </row>
    <row r="16" spans="1:22" ht="15.75" customHeight="1" x14ac:dyDescent="0.25">
      <c r="A16" s="114">
        <v>6821</v>
      </c>
      <c r="B16" s="226" t="s">
        <v>113</v>
      </c>
      <c r="C16" s="114">
        <v>55</v>
      </c>
      <c r="D16" s="22" t="s">
        <v>104</v>
      </c>
      <c r="E16" s="179"/>
      <c r="F16" s="180"/>
      <c r="G16" s="179"/>
      <c r="H16" s="180"/>
      <c r="I16" s="179"/>
      <c r="J16" s="180"/>
      <c r="K16" s="179"/>
      <c r="L16" s="180"/>
      <c r="M16" s="179">
        <v>2.5</v>
      </c>
      <c r="N16" s="180"/>
      <c r="O16" s="181"/>
      <c r="P16" s="182"/>
      <c r="Q16" s="181"/>
      <c r="R16" s="182"/>
      <c r="S16" s="58">
        <f t="shared" si="0"/>
        <v>2.5</v>
      </c>
      <c r="T16" s="58">
        <f t="shared" si="3"/>
        <v>2.5</v>
      </c>
      <c r="U16" s="60"/>
      <c r="V16" s="60"/>
    </row>
    <row r="17" spans="1:22" ht="15.75" customHeight="1" x14ac:dyDescent="0.25">
      <c r="A17" s="124">
        <v>6821</v>
      </c>
      <c r="B17" s="226" t="s">
        <v>113</v>
      </c>
      <c r="C17" s="124">
        <v>43</v>
      </c>
      <c r="D17" s="22" t="s">
        <v>105</v>
      </c>
      <c r="E17" s="179"/>
      <c r="F17" s="180"/>
      <c r="G17" s="179"/>
      <c r="H17" s="180"/>
      <c r="I17" s="179"/>
      <c r="J17" s="180"/>
      <c r="K17" s="179"/>
      <c r="L17" s="180"/>
      <c r="M17" s="179">
        <v>1.5</v>
      </c>
      <c r="N17" s="180"/>
      <c r="O17" s="181"/>
      <c r="P17" s="182"/>
      <c r="Q17" s="181"/>
      <c r="R17" s="182"/>
      <c r="S17" s="58">
        <f t="shared" si="0"/>
        <v>1.5</v>
      </c>
      <c r="T17" s="58">
        <f t="shared" ref="T17" si="6">SUM(S17-U17-V17)</f>
        <v>1.5</v>
      </c>
      <c r="U17" s="60"/>
      <c r="V17" s="60"/>
    </row>
    <row r="18" spans="1:22" ht="15.75" customHeight="1" x14ac:dyDescent="0.25">
      <c r="A18" s="149">
        <v>3600</v>
      </c>
      <c r="B18" s="226" t="s">
        <v>111</v>
      </c>
      <c r="C18" s="149"/>
      <c r="D18" s="22" t="s">
        <v>106</v>
      </c>
      <c r="E18" s="179"/>
      <c r="F18" s="180"/>
      <c r="G18" s="179"/>
      <c r="H18" s="180"/>
      <c r="I18" s="179"/>
      <c r="J18" s="180"/>
      <c r="K18" s="179"/>
      <c r="L18" s="180"/>
      <c r="M18" s="179">
        <v>1</v>
      </c>
      <c r="N18" s="180"/>
      <c r="O18" s="181"/>
      <c r="P18" s="182"/>
      <c r="Q18" s="181"/>
      <c r="R18" s="182"/>
      <c r="S18" s="58">
        <f t="shared" si="0"/>
        <v>1</v>
      </c>
      <c r="T18" s="58">
        <f t="shared" si="3"/>
        <v>1</v>
      </c>
      <c r="U18" s="60"/>
      <c r="V18" s="60"/>
    </row>
    <row r="19" spans="1:22" x14ac:dyDescent="0.25">
      <c r="A19" s="130"/>
      <c r="B19" s="25"/>
      <c r="C19" s="130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1"/>
      <c r="P19" s="182"/>
      <c r="Q19" s="181"/>
      <c r="R19" s="182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55"/>
      <c r="B20" s="25"/>
      <c r="C20" s="155"/>
      <c r="D20" s="22"/>
      <c r="E20" s="179"/>
      <c r="F20" s="180"/>
      <c r="G20" s="179"/>
      <c r="H20" s="180"/>
      <c r="I20" s="183"/>
      <c r="J20" s="183"/>
      <c r="K20" s="179"/>
      <c r="L20" s="180"/>
      <c r="M20" s="179"/>
      <c r="N20" s="180"/>
      <c r="O20" s="181"/>
      <c r="P20" s="182"/>
      <c r="Q20" s="181"/>
      <c r="R20" s="18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81"/>
      <c r="P21" s="182"/>
      <c r="Q21" s="181"/>
      <c r="R21" s="18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81"/>
      <c r="P22" s="182"/>
      <c r="Q22" s="181"/>
      <c r="R22" s="182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81"/>
      <c r="P23" s="182"/>
      <c r="Q23" s="181"/>
      <c r="R23" s="182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6">
        <f>SUM(E4:E23)</f>
        <v>8</v>
      </c>
      <c r="F24" s="187"/>
      <c r="G24" s="186">
        <f>SUM(G4:G23)</f>
        <v>8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8</v>
      </c>
      <c r="N24" s="187"/>
      <c r="O24" s="186">
        <f>SUM(O4:O23)</f>
        <v>0</v>
      </c>
      <c r="P24" s="187"/>
      <c r="Q24" s="186">
        <f>SUM(Q4:Q23)</f>
        <v>0</v>
      </c>
      <c r="R24" s="187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82</v>
      </c>
      <c r="B2" s="172"/>
      <c r="C2" s="172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6801</v>
      </c>
      <c r="B4" s="226" t="s">
        <v>112</v>
      </c>
      <c r="C4" s="169">
        <v>2</v>
      </c>
      <c r="D4" s="22" t="s">
        <v>75</v>
      </c>
      <c r="E4" s="184">
        <v>1.5</v>
      </c>
      <c r="F4" s="184"/>
      <c r="G4" s="184"/>
      <c r="H4" s="184"/>
      <c r="I4" s="184"/>
      <c r="J4" s="184"/>
      <c r="K4" s="184"/>
      <c r="L4" s="184"/>
      <c r="M4" s="184"/>
      <c r="N4" s="184"/>
      <c r="O4" s="181"/>
      <c r="P4" s="182"/>
      <c r="Q4" s="181"/>
      <c r="R4" s="182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25">
      <c r="A5" s="169">
        <v>6771</v>
      </c>
      <c r="B5" s="226" t="s">
        <v>115</v>
      </c>
      <c r="C5" s="169">
        <v>15</v>
      </c>
      <c r="D5" s="22" t="s">
        <v>75</v>
      </c>
      <c r="E5" s="184">
        <v>3.5</v>
      </c>
      <c r="F5" s="184"/>
      <c r="G5" s="184"/>
      <c r="H5" s="184"/>
      <c r="I5" s="184"/>
      <c r="J5" s="184"/>
      <c r="K5" s="184"/>
      <c r="L5" s="184"/>
      <c r="M5" s="184"/>
      <c r="N5" s="184"/>
      <c r="O5" s="181"/>
      <c r="P5" s="182"/>
      <c r="Q5" s="181"/>
      <c r="R5" s="182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25">
      <c r="A6" s="169">
        <v>6801</v>
      </c>
      <c r="B6" s="226" t="s">
        <v>112</v>
      </c>
      <c r="C6" s="169">
        <v>1</v>
      </c>
      <c r="D6" s="22" t="s">
        <v>75</v>
      </c>
      <c r="E6" s="184">
        <v>3</v>
      </c>
      <c r="F6" s="184"/>
      <c r="G6" s="184">
        <v>7.5</v>
      </c>
      <c r="H6" s="184"/>
      <c r="I6" s="179">
        <v>4</v>
      </c>
      <c r="J6" s="180"/>
      <c r="K6" s="184"/>
      <c r="L6" s="184"/>
      <c r="M6" s="184">
        <v>3</v>
      </c>
      <c r="N6" s="184"/>
      <c r="O6" s="181"/>
      <c r="P6" s="182"/>
      <c r="Q6" s="181"/>
      <c r="R6" s="182"/>
      <c r="S6" s="58">
        <f t="shared" ref="S6:S26" si="1">E6+G6+I6+K6+M6+O6+Q6</f>
        <v>17.5</v>
      </c>
      <c r="T6" s="58">
        <f t="shared" si="0"/>
        <v>17.5</v>
      </c>
      <c r="U6" s="60"/>
      <c r="V6" s="60"/>
    </row>
    <row r="7" spans="1:22" x14ac:dyDescent="0.25">
      <c r="A7" s="176">
        <v>6801</v>
      </c>
      <c r="B7" s="226" t="s">
        <v>112</v>
      </c>
      <c r="C7" s="176">
        <v>3</v>
      </c>
      <c r="D7" s="22" t="s">
        <v>75</v>
      </c>
      <c r="E7" s="184"/>
      <c r="F7" s="184"/>
      <c r="G7" s="184">
        <v>0.5</v>
      </c>
      <c r="H7" s="184"/>
      <c r="I7" s="179"/>
      <c r="J7" s="180"/>
      <c r="K7" s="184"/>
      <c r="L7" s="184"/>
      <c r="M7" s="184"/>
      <c r="N7" s="184"/>
      <c r="O7" s="181"/>
      <c r="P7" s="182"/>
      <c r="Q7" s="181"/>
      <c r="R7" s="182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177">
        <v>6801</v>
      </c>
      <c r="B8" s="226" t="s">
        <v>112</v>
      </c>
      <c r="C8" s="177">
        <v>4</v>
      </c>
      <c r="D8" s="22" t="s">
        <v>75</v>
      </c>
      <c r="E8" s="179"/>
      <c r="F8" s="180"/>
      <c r="G8" s="179"/>
      <c r="H8" s="180"/>
      <c r="I8" s="179">
        <v>4</v>
      </c>
      <c r="J8" s="180"/>
      <c r="K8" s="179">
        <v>2</v>
      </c>
      <c r="L8" s="180"/>
      <c r="M8" s="184">
        <v>1</v>
      </c>
      <c r="N8" s="184"/>
      <c r="O8" s="181"/>
      <c r="P8" s="182"/>
      <c r="Q8" s="181"/>
      <c r="R8" s="182"/>
      <c r="S8" s="58">
        <f t="shared" si="1"/>
        <v>7</v>
      </c>
      <c r="T8" s="58">
        <f t="shared" si="0"/>
        <v>7</v>
      </c>
      <c r="U8" s="60"/>
      <c r="V8" s="60"/>
    </row>
    <row r="9" spans="1:22" x14ac:dyDescent="0.25">
      <c r="A9" s="178">
        <v>6743</v>
      </c>
      <c r="B9" s="225" t="s">
        <v>110</v>
      </c>
      <c r="C9" s="178">
        <v>24</v>
      </c>
      <c r="D9" s="22" t="s">
        <v>94</v>
      </c>
      <c r="E9" s="179"/>
      <c r="F9" s="180"/>
      <c r="G9" s="179"/>
      <c r="H9" s="180"/>
      <c r="I9" s="179"/>
      <c r="J9" s="180"/>
      <c r="K9" s="179">
        <v>6</v>
      </c>
      <c r="L9" s="180"/>
      <c r="M9" s="184"/>
      <c r="N9" s="184"/>
      <c r="O9" s="181"/>
      <c r="P9" s="182"/>
      <c r="Q9" s="181"/>
      <c r="R9" s="182"/>
      <c r="S9" s="58">
        <f t="shared" si="1"/>
        <v>6</v>
      </c>
      <c r="T9" s="58">
        <f t="shared" si="0"/>
        <v>6</v>
      </c>
      <c r="U9" s="60"/>
      <c r="V9" s="60"/>
    </row>
    <row r="10" spans="1:22" x14ac:dyDescent="0.25">
      <c r="A10" s="164">
        <v>6821</v>
      </c>
      <c r="B10" s="226" t="s">
        <v>113</v>
      </c>
      <c r="C10" s="164">
        <v>55</v>
      </c>
      <c r="D10" s="22" t="s">
        <v>107</v>
      </c>
      <c r="E10" s="179"/>
      <c r="F10" s="180"/>
      <c r="G10" s="179"/>
      <c r="H10" s="180"/>
      <c r="I10" s="179"/>
      <c r="J10" s="180"/>
      <c r="K10" s="179"/>
      <c r="L10" s="180"/>
      <c r="M10" s="184">
        <v>4</v>
      </c>
      <c r="N10" s="184"/>
      <c r="O10" s="181"/>
      <c r="P10" s="182"/>
      <c r="Q10" s="181"/>
      <c r="R10" s="182"/>
      <c r="S10" s="58">
        <f t="shared" si="1"/>
        <v>4</v>
      </c>
      <c r="T10" s="58">
        <f t="shared" si="0"/>
        <v>4</v>
      </c>
      <c r="U10" s="60"/>
      <c r="V10" s="60"/>
    </row>
    <row r="11" spans="1:22" x14ac:dyDescent="0.25">
      <c r="A11" s="164"/>
      <c r="B11" s="154"/>
      <c r="C11" s="164"/>
      <c r="D11" s="22"/>
      <c r="E11" s="179"/>
      <c r="F11" s="180"/>
      <c r="G11" s="179"/>
      <c r="H11" s="180"/>
      <c r="I11" s="179"/>
      <c r="J11" s="180"/>
      <c r="K11" s="188"/>
      <c r="L11" s="180"/>
      <c r="M11" s="184"/>
      <c r="N11" s="184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5"/>
      <c r="B12" s="165"/>
      <c r="C12" s="165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5"/>
      <c r="B13" s="165"/>
      <c r="C13" s="165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1"/>
      <c r="P13" s="182"/>
      <c r="Q13" s="181"/>
      <c r="R13" s="18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65"/>
      <c r="B14" s="165"/>
      <c r="C14" s="165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1"/>
      <c r="P14" s="182"/>
      <c r="Q14" s="181"/>
      <c r="R14" s="18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65"/>
      <c r="B15" s="165"/>
      <c r="C15" s="165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1"/>
      <c r="P15" s="182"/>
      <c r="Q15" s="181"/>
      <c r="R15" s="18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1"/>
      <c r="P17" s="182"/>
      <c r="Q17" s="181"/>
      <c r="R17" s="18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1"/>
      <c r="P18" s="182"/>
      <c r="Q18" s="181"/>
      <c r="R18" s="18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7"/>
      <c r="B19" s="25"/>
      <c r="C19" s="127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1"/>
      <c r="P19" s="182"/>
      <c r="Q19" s="181"/>
      <c r="R19" s="18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1"/>
      <c r="P20" s="182"/>
      <c r="Q20" s="181"/>
      <c r="R20" s="18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2"/>
      <c r="B21" s="25"/>
      <c r="C21" s="122"/>
      <c r="D21" s="22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81"/>
      <c r="P21" s="182"/>
      <c r="Q21" s="181"/>
      <c r="R21" s="18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5"/>
      <c r="B22" s="25"/>
      <c r="C22" s="165"/>
      <c r="D22" s="22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81"/>
      <c r="P22" s="182"/>
      <c r="Q22" s="181"/>
      <c r="R22" s="18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81"/>
      <c r="P23" s="182"/>
      <c r="Q23" s="181"/>
      <c r="R23" s="18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9"/>
      <c r="F24" s="180"/>
      <c r="G24" s="179"/>
      <c r="H24" s="180"/>
      <c r="I24" s="179"/>
      <c r="J24" s="180"/>
      <c r="K24" s="179"/>
      <c r="L24" s="180"/>
      <c r="M24" s="179"/>
      <c r="N24" s="180"/>
      <c r="O24" s="181"/>
      <c r="P24" s="182"/>
      <c r="Q24" s="181"/>
      <c r="R24" s="18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9"/>
      <c r="F25" s="180"/>
      <c r="G25" s="181"/>
      <c r="H25" s="182"/>
      <c r="I25" s="181"/>
      <c r="J25" s="182"/>
      <c r="K25" s="181"/>
      <c r="L25" s="182"/>
      <c r="M25" s="181"/>
      <c r="N25" s="182"/>
      <c r="O25" s="181"/>
      <c r="P25" s="182"/>
      <c r="Q25" s="181"/>
      <c r="R25" s="18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8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82</v>
      </c>
      <c r="B2" s="172"/>
      <c r="C2" s="172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4">
        <v>6821</v>
      </c>
      <c r="B4" s="226" t="s">
        <v>113</v>
      </c>
      <c r="C4" s="164">
        <v>43</v>
      </c>
      <c r="D4" s="22" t="s">
        <v>74</v>
      </c>
      <c r="E4" s="179">
        <v>2</v>
      </c>
      <c r="F4" s="180"/>
      <c r="G4" s="179"/>
      <c r="H4" s="180"/>
      <c r="I4" s="179"/>
      <c r="J4" s="180"/>
      <c r="K4" s="179"/>
      <c r="L4" s="180"/>
      <c r="M4" s="179"/>
      <c r="N4" s="180"/>
      <c r="O4" s="181"/>
      <c r="P4" s="182"/>
      <c r="Q4" s="181"/>
      <c r="R4" s="182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173">
        <v>6821</v>
      </c>
      <c r="B5" s="226" t="s">
        <v>113</v>
      </c>
      <c r="C5" s="162">
        <v>32</v>
      </c>
      <c r="D5" s="22" t="s">
        <v>69</v>
      </c>
      <c r="E5" s="179">
        <v>6</v>
      </c>
      <c r="F5" s="180"/>
      <c r="G5" s="179">
        <v>3</v>
      </c>
      <c r="H5" s="180"/>
      <c r="I5" s="179"/>
      <c r="J5" s="180"/>
      <c r="K5" s="179"/>
      <c r="L5" s="180"/>
      <c r="M5" s="179"/>
      <c r="N5" s="180"/>
      <c r="O5" s="181"/>
      <c r="P5" s="182"/>
      <c r="Q5" s="181"/>
      <c r="R5" s="182"/>
      <c r="S5" s="58">
        <f t="shared" ref="S5:S22" si="1">E5+G5+I5+K5+M5+O5+Q5</f>
        <v>9</v>
      </c>
      <c r="T5" s="58">
        <f t="shared" si="0"/>
        <v>9</v>
      </c>
      <c r="U5" s="60"/>
      <c r="V5" s="60"/>
    </row>
    <row r="6" spans="1:22" x14ac:dyDescent="0.25">
      <c r="A6" s="176">
        <v>6821</v>
      </c>
      <c r="B6" s="226" t="s">
        <v>113</v>
      </c>
      <c r="C6" s="176">
        <v>36</v>
      </c>
      <c r="D6" s="22" t="s">
        <v>88</v>
      </c>
      <c r="E6" s="179"/>
      <c r="F6" s="180"/>
      <c r="G6" s="179">
        <v>5</v>
      </c>
      <c r="H6" s="180"/>
      <c r="I6" s="179">
        <v>7</v>
      </c>
      <c r="J6" s="180"/>
      <c r="K6" s="179">
        <v>1</v>
      </c>
      <c r="L6" s="180"/>
      <c r="M6" s="179"/>
      <c r="N6" s="180"/>
      <c r="O6" s="181"/>
      <c r="P6" s="182"/>
      <c r="Q6" s="181"/>
      <c r="R6" s="182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165">
        <v>6743</v>
      </c>
      <c r="B7" s="225" t="s">
        <v>110</v>
      </c>
      <c r="C7" s="162">
        <v>24</v>
      </c>
      <c r="D7" s="22" t="s">
        <v>94</v>
      </c>
      <c r="E7" s="179"/>
      <c r="F7" s="180"/>
      <c r="G7" s="179"/>
      <c r="H7" s="180"/>
      <c r="I7" s="179">
        <v>1</v>
      </c>
      <c r="J7" s="180"/>
      <c r="K7" s="179">
        <v>6</v>
      </c>
      <c r="L7" s="180"/>
      <c r="M7" s="179">
        <v>8</v>
      </c>
      <c r="N7" s="180"/>
      <c r="O7" s="181"/>
      <c r="P7" s="182"/>
      <c r="Q7" s="181"/>
      <c r="R7" s="182"/>
      <c r="S7" s="58">
        <f t="shared" si="1"/>
        <v>15</v>
      </c>
      <c r="T7" s="58">
        <f t="shared" si="0"/>
        <v>15</v>
      </c>
      <c r="U7" s="60"/>
      <c r="V7" s="60"/>
    </row>
    <row r="8" spans="1:22" x14ac:dyDescent="0.25">
      <c r="A8" s="165"/>
      <c r="B8" s="162"/>
      <c r="C8" s="162"/>
      <c r="D8" s="22"/>
      <c r="E8" s="179"/>
      <c r="F8" s="180"/>
      <c r="G8" s="179"/>
      <c r="H8" s="180"/>
      <c r="I8" s="179"/>
      <c r="J8" s="180"/>
      <c r="K8" s="179"/>
      <c r="L8" s="180"/>
      <c r="M8" s="179"/>
      <c r="N8" s="180"/>
      <c r="O8" s="181"/>
      <c r="P8" s="182"/>
      <c r="Q8" s="181"/>
      <c r="R8" s="1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2"/>
      <c r="B9" s="162"/>
      <c r="C9" s="162"/>
      <c r="D9" s="22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81"/>
      <c r="P9" s="182"/>
      <c r="Q9" s="181"/>
      <c r="R9" s="1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2"/>
      <c r="B10" s="162"/>
      <c r="C10" s="162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1"/>
      <c r="P10" s="182"/>
      <c r="Q10" s="181"/>
      <c r="R10" s="1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2"/>
      <c r="B11" s="162"/>
      <c r="C11" s="162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2"/>
      <c r="B12" s="162"/>
      <c r="C12" s="162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1"/>
      <c r="B13" s="161"/>
      <c r="C13" s="161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1"/>
      <c r="P13" s="182"/>
      <c r="Q13" s="181"/>
      <c r="R13" s="1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1"/>
      <c r="P14" s="182"/>
      <c r="Q14" s="181"/>
      <c r="R14" s="1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1"/>
      <c r="P15" s="182"/>
      <c r="Q15" s="181"/>
      <c r="R15" s="1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7"/>
      <c r="B17" s="25"/>
      <c r="C17" s="127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1"/>
      <c r="P17" s="182"/>
      <c r="Q17" s="181"/>
      <c r="R17" s="18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>
        <v>3600</v>
      </c>
      <c r="B18" s="226" t="s">
        <v>111</v>
      </c>
      <c r="C18" s="114"/>
      <c r="D18" s="22" t="s">
        <v>100</v>
      </c>
      <c r="E18" s="179"/>
      <c r="F18" s="180"/>
      <c r="G18" s="179"/>
      <c r="H18" s="180"/>
      <c r="I18" s="179"/>
      <c r="J18" s="180"/>
      <c r="K18" s="179">
        <v>1</v>
      </c>
      <c r="L18" s="180"/>
      <c r="M18" s="179"/>
      <c r="N18" s="180"/>
      <c r="O18" s="181"/>
      <c r="P18" s="182"/>
      <c r="Q18" s="181"/>
      <c r="R18" s="182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1"/>
      <c r="P19" s="182"/>
      <c r="Q19" s="181"/>
      <c r="R19" s="1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1"/>
      <c r="P20" s="182"/>
      <c r="Q20" s="181"/>
      <c r="R20" s="18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9"/>
      <c r="F21" s="180"/>
      <c r="G21" s="181"/>
      <c r="H21" s="182"/>
      <c r="I21" s="181"/>
      <c r="J21" s="182"/>
      <c r="K21" s="181"/>
      <c r="L21" s="182"/>
      <c r="M21" s="179"/>
      <c r="N21" s="180"/>
      <c r="O21" s="181"/>
      <c r="P21" s="182"/>
      <c r="Q21" s="181"/>
      <c r="R21" s="18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6">
        <f>SUM(E4:E21)</f>
        <v>8</v>
      </c>
      <c r="F22" s="187"/>
      <c r="G22" s="186">
        <f>SUM(G4:G21)</f>
        <v>8</v>
      </c>
      <c r="H22" s="187"/>
      <c r="I22" s="186">
        <f>SUM(I4:I21)</f>
        <v>8</v>
      </c>
      <c r="J22" s="187"/>
      <c r="K22" s="186">
        <f>SUM(K4:K21)</f>
        <v>8</v>
      </c>
      <c r="L22" s="187"/>
      <c r="M22" s="186">
        <f>SUM(M4:M21)</f>
        <v>8</v>
      </c>
      <c r="N22" s="187"/>
      <c r="O22" s="186">
        <f>SUM(O4:O21)</f>
        <v>0</v>
      </c>
      <c r="P22" s="187"/>
      <c r="Q22" s="186">
        <f>SUM(Q4:Q21)</f>
        <v>0</v>
      </c>
      <c r="R22" s="18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82</v>
      </c>
      <c r="B2" s="172"/>
      <c r="C2" s="172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73">
        <v>6801</v>
      </c>
      <c r="B4" s="226" t="s">
        <v>112</v>
      </c>
      <c r="C4" s="173">
        <v>2</v>
      </c>
      <c r="D4" s="22" t="s">
        <v>69</v>
      </c>
      <c r="E4" s="183">
        <v>8</v>
      </c>
      <c r="F4" s="183"/>
      <c r="G4" s="183"/>
      <c r="H4" s="183"/>
      <c r="I4" s="183"/>
      <c r="J4" s="183"/>
      <c r="K4" s="183"/>
      <c r="L4" s="183"/>
      <c r="M4" s="183"/>
      <c r="N4" s="183"/>
      <c r="O4" s="189"/>
      <c r="P4" s="190"/>
      <c r="Q4" s="189"/>
      <c r="R4" s="190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25">
      <c r="A5" s="164">
        <v>6821</v>
      </c>
      <c r="B5" s="226" t="s">
        <v>113</v>
      </c>
      <c r="C5" s="143">
        <v>19</v>
      </c>
      <c r="D5" s="22" t="s">
        <v>89</v>
      </c>
      <c r="E5" s="183"/>
      <c r="F5" s="183"/>
      <c r="G5" s="183">
        <v>0.5</v>
      </c>
      <c r="H5" s="183"/>
      <c r="I5" s="183"/>
      <c r="J5" s="183"/>
      <c r="K5" s="183"/>
      <c r="L5" s="183"/>
      <c r="M5" s="183"/>
      <c r="N5" s="183"/>
      <c r="O5" s="189"/>
      <c r="P5" s="190"/>
      <c r="Q5" s="189"/>
      <c r="R5" s="190"/>
      <c r="S5" s="12">
        <f t="shared" ref="S5:S24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170">
        <v>6771</v>
      </c>
      <c r="B6" s="226" t="s">
        <v>115</v>
      </c>
      <c r="C6" s="170">
        <v>15</v>
      </c>
      <c r="D6" s="22" t="s">
        <v>90</v>
      </c>
      <c r="E6" s="183"/>
      <c r="F6" s="183"/>
      <c r="G6" s="183">
        <v>3</v>
      </c>
      <c r="H6" s="183"/>
      <c r="I6" s="183"/>
      <c r="J6" s="183"/>
      <c r="K6" s="183"/>
      <c r="L6" s="183"/>
      <c r="M6" s="183"/>
      <c r="N6" s="183"/>
      <c r="O6" s="189"/>
      <c r="P6" s="190"/>
      <c r="Q6" s="189"/>
      <c r="R6" s="190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176">
        <v>6801</v>
      </c>
      <c r="B7" s="226" t="s">
        <v>112</v>
      </c>
      <c r="C7" s="176">
        <v>1</v>
      </c>
      <c r="D7" s="22" t="s">
        <v>75</v>
      </c>
      <c r="E7" s="183"/>
      <c r="F7" s="183"/>
      <c r="G7" s="183">
        <v>3.5</v>
      </c>
      <c r="H7" s="183"/>
      <c r="I7" s="183">
        <v>8</v>
      </c>
      <c r="J7" s="183"/>
      <c r="K7" s="183"/>
      <c r="L7" s="183"/>
      <c r="M7" s="183"/>
      <c r="N7" s="183"/>
      <c r="O7" s="189"/>
      <c r="P7" s="190"/>
      <c r="Q7" s="189"/>
      <c r="R7" s="190"/>
      <c r="S7" s="12">
        <f t="shared" si="1"/>
        <v>11.5</v>
      </c>
      <c r="T7" s="12">
        <f t="shared" si="0"/>
        <v>11.5</v>
      </c>
      <c r="U7" s="14"/>
      <c r="V7" s="14"/>
    </row>
    <row r="8" spans="1:22" x14ac:dyDescent="0.25">
      <c r="A8" s="178">
        <v>6743</v>
      </c>
      <c r="B8" s="225" t="s">
        <v>110</v>
      </c>
      <c r="C8" s="178">
        <v>24</v>
      </c>
      <c r="D8" s="22" t="s">
        <v>94</v>
      </c>
      <c r="E8" s="183"/>
      <c r="F8" s="183"/>
      <c r="G8" s="183"/>
      <c r="H8" s="183"/>
      <c r="I8" s="183"/>
      <c r="J8" s="183"/>
      <c r="K8" s="183">
        <v>3.5</v>
      </c>
      <c r="L8" s="183"/>
      <c r="M8" s="183">
        <v>4.5</v>
      </c>
      <c r="N8" s="183"/>
      <c r="O8" s="189"/>
      <c r="P8" s="190"/>
      <c r="Q8" s="189"/>
      <c r="R8" s="190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178">
        <v>6801</v>
      </c>
      <c r="B9" s="226" t="s">
        <v>112</v>
      </c>
      <c r="C9" s="178">
        <v>4</v>
      </c>
      <c r="D9" s="22" t="s">
        <v>69</v>
      </c>
      <c r="E9" s="183"/>
      <c r="F9" s="183"/>
      <c r="G9" s="183"/>
      <c r="H9" s="183"/>
      <c r="I9" s="183"/>
      <c r="J9" s="183"/>
      <c r="K9" s="183">
        <v>4.5</v>
      </c>
      <c r="L9" s="183"/>
      <c r="M9" s="183">
        <v>3.5</v>
      </c>
      <c r="N9" s="183"/>
      <c r="O9" s="189"/>
      <c r="P9" s="190"/>
      <c r="Q9" s="189"/>
      <c r="R9" s="190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162"/>
      <c r="B10" s="161"/>
      <c r="C10" s="161"/>
      <c r="D10" s="22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9"/>
      <c r="P10" s="190"/>
      <c r="Q10" s="189"/>
      <c r="R10" s="1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2"/>
      <c r="B11" s="155"/>
      <c r="C11" s="155"/>
      <c r="D11" s="22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9"/>
      <c r="P11" s="190"/>
      <c r="Q11" s="189"/>
      <c r="R11" s="1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5"/>
      <c r="B12" s="162"/>
      <c r="C12" s="162"/>
      <c r="D12" s="2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5"/>
      <c r="B13" s="162"/>
      <c r="C13" s="162"/>
      <c r="D13" s="2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9"/>
      <c r="P13" s="190"/>
      <c r="Q13" s="189"/>
      <c r="R13" s="1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5"/>
      <c r="B14" s="155"/>
      <c r="C14" s="155"/>
      <c r="D14" s="22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5"/>
      <c r="B15" s="155"/>
      <c r="C15" s="155"/>
      <c r="D15" s="22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5"/>
      <c r="B16" s="155"/>
      <c r="C16" s="155"/>
      <c r="D16" s="22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9"/>
      <c r="P16" s="190"/>
      <c r="Q16" s="189"/>
      <c r="R16" s="19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9"/>
      <c r="P17" s="190"/>
      <c r="Q17" s="189"/>
      <c r="R17" s="19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7"/>
      <c r="B18" s="25"/>
      <c r="C18" s="127"/>
      <c r="D18" s="22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9"/>
      <c r="P18" s="190"/>
      <c r="Q18" s="189"/>
      <c r="R18" s="190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3"/>
      <c r="B19" s="25"/>
      <c r="C19" s="123"/>
      <c r="D19" s="2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9"/>
      <c r="P19" s="190"/>
      <c r="Q19" s="189"/>
      <c r="R19" s="190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>
        <v>3600</v>
      </c>
      <c r="B20" s="226" t="s">
        <v>111</v>
      </c>
      <c r="C20" s="114"/>
      <c r="D20" s="22" t="s">
        <v>91</v>
      </c>
      <c r="E20" s="183"/>
      <c r="F20" s="183"/>
      <c r="G20" s="183">
        <v>1</v>
      </c>
      <c r="H20" s="183"/>
      <c r="I20" s="183"/>
      <c r="J20" s="183"/>
      <c r="K20" s="183"/>
      <c r="L20" s="183"/>
      <c r="M20" s="183"/>
      <c r="N20" s="183"/>
      <c r="O20" s="189"/>
      <c r="P20" s="190"/>
      <c r="Q20" s="189"/>
      <c r="R20" s="190"/>
      <c r="S20" s="12">
        <f>E20+G20+I20+K20+M20+O20+Q20</f>
        <v>1</v>
      </c>
      <c r="T20" s="12">
        <f>SUM(S20-U20-V20)</f>
        <v>1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9"/>
      <c r="P21" s="190"/>
      <c r="Q21" s="189"/>
      <c r="R21" s="19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8"/>
      <c r="F22" s="191"/>
      <c r="G22" s="188"/>
      <c r="H22" s="191"/>
      <c r="I22" s="188"/>
      <c r="J22" s="191"/>
      <c r="K22" s="188"/>
      <c r="L22" s="191"/>
      <c r="M22" s="188"/>
      <c r="N22" s="191"/>
      <c r="O22" s="189"/>
      <c r="P22" s="190"/>
      <c r="Q22" s="189"/>
      <c r="R22" s="19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8"/>
      <c r="F23" s="191"/>
      <c r="G23" s="188"/>
      <c r="H23" s="191"/>
      <c r="I23" s="188"/>
      <c r="J23" s="191"/>
      <c r="K23" s="188"/>
      <c r="L23" s="191"/>
      <c r="M23" s="188"/>
      <c r="N23" s="191"/>
      <c r="O23" s="189"/>
      <c r="P23" s="190"/>
      <c r="Q23" s="189"/>
      <c r="R23" s="19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82</v>
      </c>
      <c r="B2" s="172"/>
      <c r="C2" s="172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37"/>
      <c r="N3" s="13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5">
        <v>6821</v>
      </c>
      <c r="B4" s="226" t="s">
        <v>113</v>
      </c>
      <c r="C4" s="175">
        <v>37</v>
      </c>
      <c r="D4" s="22" t="s">
        <v>77</v>
      </c>
      <c r="E4" s="188">
        <v>8</v>
      </c>
      <c r="F4" s="180"/>
      <c r="G4" s="188">
        <v>8</v>
      </c>
      <c r="H4" s="180"/>
      <c r="I4" s="188">
        <v>7</v>
      </c>
      <c r="J4" s="180"/>
      <c r="K4" s="188">
        <v>6.5</v>
      </c>
      <c r="L4" s="180"/>
      <c r="M4" s="195"/>
      <c r="N4" s="196"/>
      <c r="O4" s="181"/>
      <c r="P4" s="182"/>
      <c r="Q4" s="181"/>
      <c r="R4" s="182"/>
      <c r="S4" s="58">
        <f t="shared" ref="S4:S11" si="0">E4+G4+I4+K4+M4+O4+Q4</f>
        <v>29.5</v>
      </c>
      <c r="T4" s="58">
        <f t="shared" ref="T4:T11" si="1">SUM(S4-U4-V4)</f>
        <v>29.5</v>
      </c>
      <c r="U4" s="60"/>
      <c r="V4" s="60"/>
    </row>
    <row r="5" spans="1:22" x14ac:dyDescent="0.25">
      <c r="A5" s="177">
        <v>6743</v>
      </c>
      <c r="B5" s="225" t="s">
        <v>110</v>
      </c>
      <c r="C5" s="177">
        <v>12</v>
      </c>
      <c r="D5" s="22" t="s">
        <v>98</v>
      </c>
      <c r="E5" s="179"/>
      <c r="F5" s="180"/>
      <c r="G5" s="179"/>
      <c r="H5" s="180"/>
      <c r="I5" s="179">
        <v>0.5</v>
      </c>
      <c r="J5" s="180"/>
      <c r="K5" s="179"/>
      <c r="L5" s="180"/>
      <c r="M5" s="195"/>
      <c r="N5" s="196"/>
      <c r="O5" s="181"/>
      <c r="P5" s="182"/>
      <c r="Q5" s="181"/>
      <c r="R5" s="18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177">
        <v>6743</v>
      </c>
      <c r="B6" s="225" t="s">
        <v>110</v>
      </c>
      <c r="C6" s="177">
        <v>15</v>
      </c>
      <c r="D6" s="22" t="s">
        <v>98</v>
      </c>
      <c r="E6" s="179"/>
      <c r="F6" s="180"/>
      <c r="G6" s="179"/>
      <c r="H6" s="180"/>
      <c r="I6" s="179">
        <v>0.5</v>
      </c>
      <c r="J6" s="180"/>
      <c r="K6" s="179"/>
      <c r="L6" s="180"/>
      <c r="M6" s="195"/>
      <c r="N6" s="196"/>
      <c r="O6" s="181"/>
      <c r="P6" s="182"/>
      <c r="Q6" s="181"/>
      <c r="R6" s="18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161"/>
      <c r="B7" s="161"/>
      <c r="C7" s="161"/>
      <c r="D7" s="22"/>
      <c r="E7" s="179"/>
      <c r="F7" s="180"/>
      <c r="G7" s="179"/>
      <c r="H7" s="180"/>
      <c r="I7" s="179"/>
      <c r="J7" s="180"/>
      <c r="K7" s="179"/>
      <c r="L7" s="180"/>
      <c r="M7" s="195"/>
      <c r="N7" s="196"/>
      <c r="O7" s="181"/>
      <c r="P7" s="182"/>
      <c r="Q7" s="181"/>
      <c r="R7" s="182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61"/>
      <c r="B8" s="161"/>
      <c r="C8" s="161"/>
      <c r="D8" s="22"/>
      <c r="E8" s="179"/>
      <c r="F8" s="180"/>
      <c r="G8" s="179"/>
      <c r="H8" s="180"/>
      <c r="I8" s="179"/>
      <c r="J8" s="180"/>
      <c r="K8" s="179"/>
      <c r="L8" s="180"/>
      <c r="M8" s="195"/>
      <c r="N8" s="196"/>
      <c r="O8" s="181"/>
      <c r="P8" s="182"/>
      <c r="Q8" s="181"/>
      <c r="R8" s="182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61"/>
      <c r="B9" s="161"/>
      <c r="C9" s="161"/>
      <c r="D9" s="22"/>
      <c r="E9" s="179"/>
      <c r="F9" s="180"/>
      <c r="G9" s="179"/>
      <c r="H9" s="180"/>
      <c r="I9" s="179"/>
      <c r="J9" s="180"/>
      <c r="K9" s="179"/>
      <c r="L9" s="180"/>
      <c r="M9" s="195"/>
      <c r="N9" s="196"/>
      <c r="O9" s="181"/>
      <c r="P9" s="182"/>
      <c r="Q9" s="181"/>
      <c r="R9" s="18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41"/>
      <c r="B10" s="141"/>
      <c r="C10" s="141"/>
      <c r="D10" s="22"/>
      <c r="E10" s="179"/>
      <c r="F10" s="180"/>
      <c r="G10" s="179"/>
      <c r="H10" s="180"/>
      <c r="I10" s="179"/>
      <c r="J10" s="180"/>
      <c r="K10" s="179"/>
      <c r="L10" s="180"/>
      <c r="M10" s="195"/>
      <c r="N10" s="196"/>
      <c r="O10" s="181"/>
      <c r="P10" s="182"/>
      <c r="Q10" s="181"/>
      <c r="R10" s="18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2"/>
      <c r="B11" s="142"/>
      <c r="C11" s="142"/>
      <c r="D11" s="22"/>
      <c r="E11" s="179"/>
      <c r="F11" s="180"/>
      <c r="G11" s="179"/>
      <c r="H11" s="180"/>
      <c r="I11" s="179"/>
      <c r="J11" s="180"/>
      <c r="K11" s="179"/>
      <c r="L11" s="180"/>
      <c r="M11" s="195"/>
      <c r="N11" s="196"/>
      <c r="O11" s="181"/>
      <c r="P11" s="182"/>
      <c r="Q11" s="181"/>
      <c r="R11" s="18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2"/>
      <c r="B12" s="142"/>
      <c r="C12" s="142"/>
      <c r="D12" s="22"/>
      <c r="E12" s="179"/>
      <c r="F12" s="180"/>
      <c r="G12" s="179"/>
      <c r="H12" s="180"/>
      <c r="I12" s="179"/>
      <c r="J12" s="180"/>
      <c r="K12" s="179"/>
      <c r="L12" s="180"/>
      <c r="M12" s="195"/>
      <c r="N12" s="196"/>
      <c r="O12" s="181"/>
      <c r="P12" s="182"/>
      <c r="Q12" s="181"/>
      <c r="R12" s="18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3"/>
      <c r="B13" s="143"/>
      <c r="C13" s="143"/>
      <c r="D13" s="22"/>
      <c r="E13" s="179"/>
      <c r="F13" s="180"/>
      <c r="G13" s="179"/>
      <c r="H13" s="180"/>
      <c r="I13" s="179"/>
      <c r="J13" s="180"/>
      <c r="K13" s="179"/>
      <c r="L13" s="180"/>
      <c r="M13" s="195"/>
      <c r="N13" s="196"/>
      <c r="O13" s="181"/>
      <c r="P13" s="182"/>
      <c r="Q13" s="181"/>
      <c r="R13" s="18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1"/>
      <c r="B14" s="151"/>
      <c r="C14" s="151"/>
      <c r="D14" s="22"/>
      <c r="E14" s="179"/>
      <c r="F14" s="180"/>
      <c r="G14" s="179"/>
      <c r="H14" s="180"/>
      <c r="I14" s="179"/>
      <c r="J14" s="180"/>
      <c r="K14" s="179"/>
      <c r="L14" s="180"/>
      <c r="M14" s="195"/>
      <c r="N14" s="196"/>
      <c r="O14" s="181"/>
      <c r="P14" s="182"/>
      <c r="Q14" s="181"/>
      <c r="R14" s="18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9"/>
      <c r="F15" s="180"/>
      <c r="G15" s="179"/>
      <c r="H15" s="180"/>
      <c r="I15" s="179"/>
      <c r="J15" s="180"/>
      <c r="K15" s="179"/>
      <c r="L15" s="180"/>
      <c r="M15" s="195"/>
      <c r="N15" s="196"/>
      <c r="O15" s="181"/>
      <c r="P15" s="182"/>
      <c r="Q15" s="181"/>
      <c r="R15" s="18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95"/>
      <c r="N16" s="196"/>
      <c r="O16" s="181"/>
      <c r="P16" s="182"/>
      <c r="Q16" s="181"/>
      <c r="R16" s="18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79"/>
      <c r="F17" s="180"/>
      <c r="G17" s="179"/>
      <c r="H17" s="180"/>
      <c r="I17" s="179"/>
      <c r="J17" s="180"/>
      <c r="K17" s="179"/>
      <c r="L17" s="180"/>
      <c r="M17" s="195"/>
      <c r="N17" s="196"/>
      <c r="O17" s="181"/>
      <c r="P17" s="182"/>
      <c r="Q17" s="181"/>
      <c r="R17" s="182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79"/>
      <c r="F18" s="180"/>
      <c r="G18" s="179"/>
      <c r="H18" s="180"/>
      <c r="I18" s="179"/>
      <c r="J18" s="180"/>
      <c r="K18" s="179"/>
      <c r="L18" s="180"/>
      <c r="M18" s="195"/>
      <c r="N18" s="196"/>
      <c r="O18" s="181"/>
      <c r="P18" s="182"/>
      <c r="Q18" s="181"/>
      <c r="R18" s="18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1"/>
      <c r="B19" s="25"/>
      <c r="C19" s="131"/>
      <c r="D19" s="22"/>
      <c r="E19" s="179"/>
      <c r="F19" s="180"/>
      <c r="G19" s="179"/>
      <c r="H19" s="180"/>
      <c r="I19" s="179"/>
      <c r="J19" s="180"/>
      <c r="K19" s="179"/>
      <c r="L19" s="180"/>
      <c r="M19" s="195"/>
      <c r="N19" s="196"/>
      <c r="O19" s="181"/>
      <c r="P19" s="182"/>
      <c r="Q19" s="181"/>
      <c r="R19" s="18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62"/>
      <c r="B20" s="25"/>
      <c r="C20" s="162"/>
      <c r="D20" s="22"/>
      <c r="E20" s="179"/>
      <c r="F20" s="180"/>
      <c r="G20" s="179"/>
      <c r="H20" s="180"/>
      <c r="I20" s="179"/>
      <c r="J20" s="180"/>
      <c r="K20" s="179"/>
      <c r="L20" s="180"/>
      <c r="M20" s="195"/>
      <c r="N20" s="196"/>
      <c r="O20" s="181"/>
      <c r="P20" s="182"/>
      <c r="Q20" s="181"/>
      <c r="R20" s="182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62"/>
      <c r="B21" s="25"/>
      <c r="C21" s="162"/>
      <c r="D21" s="22"/>
      <c r="E21" s="179"/>
      <c r="F21" s="180"/>
      <c r="G21" s="179"/>
      <c r="H21" s="180"/>
      <c r="I21" s="179"/>
      <c r="J21" s="180"/>
      <c r="K21" s="179"/>
      <c r="L21" s="180"/>
      <c r="M21" s="195"/>
      <c r="N21" s="196"/>
      <c r="O21" s="181"/>
      <c r="P21" s="182"/>
      <c r="Q21" s="181"/>
      <c r="R21" s="182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67">
        <v>3600</v>
      </c>
      <c r="B22" s="226" t="s">
        <v>111</v>
      </c>
      <c r="C22" s="167"/>
      <c r="D22" s="22" t="s">
        <v>103</v>
      </c>
      <c r="E22" s="179"/>
      <c r="F22" s="180"/>
      <c r="G22" s="179"/>
      <c r="H22" s="180"/>
      <c r="I22" s="179"/>
      <c r="J22" s="180"/>
      <c r="K22" s="179">
        <v>1.5</v>
      </c>
      <c r="L22" s="180"/>
      <c r="M22" s="195"/>
      <c r="N22" s="196"/>
      <c r="O22" s="181"/>
      <c r="P22" s="182"/>
      <c r="Q22" s="181"/>
      <c r="R22" s="182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6"/>
      <c r="B23" s="25"/>
      <c r="C23" s="6"/>
      <c r="D23" s="112"/>
      <c r="E23" s="179"/>
      <c r="F23" s="180"/>
      <c r="G23" s="179"/>
      <c r="H23" s="180"/>
      <c r="I23" s="179"/>
      <c r="J23" s="180"/>
      <c r="K23" s="179"/>
      <c r="L23" s="180"/>
      <c r="M23" s="195"/>
      <c r="N23" s="196"/>
      <c r="O23" s="181"/>
      <c r="P23" s="182"/>
      <c r="Q23" s="181"/>
      <c r="R23" s="18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9"/>
      <c r="F24" s="180"/>
      <c r="G24" s="179"/>
      <c r="H24" s="180"/>
      <c r="I24" s="179"/>
      <c r="J24" s="180"/>
      <c r="K24" s="179"/>
      <c r="L24" s="180"/>
      <c r="M24" s="195">
        <v>8</v>
      </c>
      <c r="N24" s="196"/>
      <c r="O24" s="181"/>
      <c r="P24" s="182"/>
      <c r="Q24" s="181"/>
      <c r="R24" s="182"/>
      <c r="S24" s="58">
        <f t="shared" si="2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9"/>
      <c r="F25" s="180"/>
      <c r="G25" s="181"/>
      <c r="H25" s="182"/>
      <c r="I25" s="181"/>
      <c r="J25" s="182"/>
      <c r="K25" s="181"/>
      <c r="L25" s="182"/>
      <c r="M25" s="181"/>
      <c r="N25" s="182"/>
      <c r="O25" s="181"/>
      <c r="P25" s="182"/>
      <c r="Q25" s="181"/>
      <c r="R25" s="182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8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5" sqref="G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82</v>
      </c>
      <c r="B2" s="172"/>
      <c r="C2" s="172"/>
      <c r="D2" s="110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13</v>
      </c>
      <c r="M3" s="118">
        <v>8</v>
      </c>
      <c r="N3" s="118">
        <v>12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6801</v>
      </c>
      <c r="B4" s="226" t="s">
        <v>112</v>
      </c>
      <c r="C4" s="169">
        <v>1</v>
      </c>
      <c r="D4" s="22" t="s">
        <v>75</v>
      </c>
      <c r="E4" s="184">
        <v>2</v>
      </c>
      <c r="F4" s="184"/>
      <c r="G4" s="184"/>
      <c r="H4" s="184"/>
      <c r="I4" s="184"/>
      <c r="J4" s="184"/>
      <c r="K4" s="184"/>
      <c r="L4" s="184"/>
      <c r="M4" s="184"/>
      <c r="N4" s="184"/>
      <c r="O4" s="181"/>
      <c r="P4" s="182"/>
      <c r="Q4" s="181"/>
      <c r="R4" s="182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169">
        <v>6801</v>
      </c>
      <c r="B5" s="226" t="s">
        <v>112</v>
      </c>
      <c r="C5" s="169">
        <v>2</v>
      </c>
      <c r="D5" s="22" t="s">
        <v>75</v>
      </c>
      <c r="E5" s="184">
        <v>2</v>
      </c>
      <c r="F5" s="184"/>
      <c r="G5" s="184"/>
      <c r="H5" s="184"/>
      <c r="I5" s="184"/>
      <c r="J5" s="184"/>
      <c r="K5" s="184"/>
      <c r="L5" s="184"/>
      <c r="M5" s="184"/>
      <c r="N5" s="184"/>
      <c r="O5" s="181"/>
      <c r="P5" s="182"/>
      <c r="Q5" s="181"/>
      <c r="R5" s="182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169">
        <v>6801</v>
      </c>
      <c r="B6" s="226" t="s">
        <v>112</v>
      </c>
      <c r="C6" s="169">
        <v>3</v>
      </c>
      <c r="D6" s="22" t="s">
        <v>75</v>
      </c>
      <c r="E6" s="184">
        <v>3</v>
      </c>
      <c r="F6" s="184"/>
      <c r="G6" s="184"/>
      <c r="H6" s="184"/>
      <c r="I6" s="184"/>
      <c r="J6" s="184"/>
      <c r="K6" s="184"/>
      <c r="L6" s="184"/>
      <c r="M6" s="184"/>
      <c r="N6" s="184"/>
      <c r="O6" s="181"/>
      <c r="P6" s="182"/>
      <c r="Q6" s="181"/>
      <c r="R6" s="182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169">
        <v>6821</v>
      </c>
      <c r="B7" s="226" t="s">
        <v>113</v>
      </c>
      <c r="C7" s="169">
        <v>53</v>
      </c>
      <c r="D7" s="22" t="s">
        <v>87</v>
      </c>
      <c r="E7" s="184">
        <v>1</v>
      </c>
      <c r="F7" s="184"/>
      <c r="G7" s="184">
        <v>8</v>
      </c>
      <c r="H7" s="184"/>
      <c r="I7" s="184">
        <v>8</v>
      </c>
      <c r="J7" s="184"/>
      <c r="K7" s="184">
        <v>8</v>
      </c>
      <c r="L7" s="184"/>
      <c r="M7" s="184">
        <v>4</v>
      </c>
      <c r="N7" s="184"/>
      <c r="O7" s="181"/>
      <c r="P7" s="182"/>
      <c r="Q7" s="181"/>
      <c r="R7" s="182"/>
      <c r="S7" s="58">
        <f t="shared" si="1"/>
        <v>29</v>
      </c>
      <c r="T7" s="58">
        <f t="shared" si="0"/>
        <v>29</v>
      </c>
      <c r="U7" s="60"/>
      <c r="V7" s="60"/>
    </row>
    <row r="8" spans="1:22" x14ac:dyDescent="0.25">
      <c r="A8" s="169"/>
      <c r="B8" s="169"/>
      <c r="C8" s="169"/>
      <c r="D8" s="22"/>
      <c r="E8" s="179"/>
      <c r="F8" s="180"/>
      <c r="G8" s="179"/>
      <c r="H8" s="180"/>
      <c r="I8" s="179"/>
      <c r="J8" s="180"/>
      <c r="K8" s="179"/>
      <c r="L8" s="180"/>
      <c r="M8" s="179"/>
      <c r="N8" s="180"/>
      <c r="O8" s="181"/>
      <c r="P8" s="182"/>
      <c r="Q8" s="181"/>
      <c r="R8" s="1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9"/>
      <c r="B9" s="169"/>
      <c r="C9" s="169"/>
      <c r="D9" s="22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81"/>
      <c r="P9" s="182"/>
      <c r="Q9" s="181"/>
      <c r="R9" s="1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9"/>
      <c r="B10" s="169"/>
      <c r="C10" s="169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1"/>
      <c r="P10" s="182"/>
      <c r="Q10" s="181"/>
      <c r="R10" s="1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9"/>
      <c r="B11" s="169"/>
      <c r="C11" s="169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2"/>
      <c r="B12" s="162"/>
      <c r="C12" s="162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1"/>
      <c r="P13" s="182"/>
      <c r="Q13" s="181"/>
      <c r="R13" s="1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1"/>
      <c r="P14" s="182"/>
      <c r="Q14" s="181"/>
      <c r="R14" s="1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1"/>
      <c r="P15" s="182"/>
      <c r="Q15" s="181"/>
      <c r="R15" s="1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7"/>
      <c r="B17" s="25"/>
      <c r="C17" s="127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1"/>
      <c r="P17" s="182"/>
      <c r="Q17" s="181"/>
      <c r="R17" s="18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7"/>
      <c r="B18" s="25"/>
      <c r="C18" s="127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1"/>
      <c r="P18" s="182"/>
      <c r="Q18" s="181"/>
      <c r="R18" s="18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1"/>
      <c r="P19" s="182"/>
      <c r="Q19" s="181"/>
      <c r="R19" s="1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1"/>
      <c r="P20" s="182"/>
      <c r="Q20" s="181"/>
      <c r="R20" s="18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9"/>
      <c r="F21" s="180"/>
      <c r="G21" s="181"/>
      <c r="H21" s="182"/>
      <c r="I21" s="181"/>
      <c r="J21" s="182"/>
      <c r="K21" s="181"/>
      <c r="L21" s="182"/>
      <c r="M21" s="181"/>
      <c r="N21" s="182"/>
      <c r="O21" s="181"/>
      <c r="P21" s="182"/>
      <c r="Q21" s="181"/>
      <c r="R21" s="18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6">
        <f>SUM(E4:E21)</f>
        <v>8</v>
      </c>
      <c r="F22" s="187"/>
      <c r="G22" s="186">
        <f>SUM(G4:G21)</f>
        <v>8</v>
      </c>
      <c r="H22" s="187"/>
      <c r="I22" s="186">
        <f>SUM(I4:I21)</f>
        <v>8</v>
      </c>
      <c r="J22" s="187"/>
      <c r="K22" s="186">
        <f>SUM(K4:K21)</f>
        <v>8</v>
      </c>
      <c r="L22" s="187"/>
      <c r="M22" s="186">
        <f>SUM(M4:M21)</f>
        <v>4</v>
      </c>
      <c r="N22" s="187"/>
      <c r="O22" s="186">
        <f>SUM(O4:O21)</f>
        <v>0</v>
      </c>
      <c r="P22" s="187"/>
      <c r="Q22" s="186">
        <f>SUM(Q4:Q21)</f>
        <v>0</v>
      </c>
      <c r="R22" s="187"/>
      <c r="S22" s="58">
        <f t="shared" si="1"/>
        <v>36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36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-4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36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36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G25" sqref="G2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82</v>
      </c>
      <c r="B2" s="172"/>
      <c r="C2" s="172"/>
      <c r="D2" s="110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3">
        <v>6801</v>
      </c>
      <c r="B4" s="226" t="s">
        <v>112</v>
      </c>
      <c r="C4" s="173">
        <v>3</v>
      </c>
      <c r="D4" s="22" t="s">
        <v>69</v>
      </c>
      <c r="E4" s="197">
        <v>6</v>
      </c>
      <c r="F4" s="197"/>
      <c r="G4" s="197">
        <v>2</v>
      </c>
      <c r="H4" s="197"/>
      <c r="I4" s="197"/>
      <c r="J4" s="197"/>
      <c r="K4" s="197"/>
      <c r="L4" s="197"/>
      <c r="M4" s="197"/>
      <c r="N4" s="197"/>
      <c r="O4" s="189"/>
      <c r="P4" s="190"/>
      <c r="Q4" s="189"/>
      <c r="R4" s="190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25">
      <c r="A5" s="176">
        <v>6801</v>
      </c>
      <c r="B5" s="226" t="s">
        <v>112</v>
      </c>
      <c r="C5" s="176">
        <v>4</v>
      </c>
      <c r="D5" s="22" t="s">
        <v>69</v>
      </c>
      <c r="E5" s="197"/>
      <c r="F5" s="197"/>
      <c r="G5" s="197">
        <v>4</v>
      </c>
      <c r="H5" s="197"/>
      <c r="I5" s="197">
        <v>5.5</v>
      </c>
      <c r="J5" s="197"/>
      <c r="K5" s="197"/>
      <c r="L5" s="197"/>
      <c r="M5" s="197"/>
      <c r="N5" s="197"/>
      <c r="O5" s="189"/>
      <c r="P5" s="190"/>
      <c r="Q5" s="189"/>
      <c r="R5" s="190"/>
      <c r="S5" s="12">
        <f t="shared" ref="S5:S27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178">
        <v>6801</v>
      </c>
      <c r="B6" s="226" t="s">
        <v>112</v>
      </c>
      <c r="C6" s="178">
        <v>2</v>
      </c>
      <c r="D6" s="22" t="s">
        <v>69</v>
      </c>
      <c r="E6" s="197"/>
      <c r="F6" s="197"/>
      <c r="G6" s="197"/>
      <c r="H6" s="197"/>
      <c r="I6" s="197"/>
      <c r="J6" s="197"/>
      <c r="K6" s="197">
        <v>6</v>
      </c>
      <c r="L6" s="197"/>
      <c r="M6" s="197">
        <v>6.5</v>
      </c>
      <c r="N6" s="197"/>
      <c r="O6" s="189"/>
      <c r="P6" s="190"/>
      <c r="Q6" s="189"/>
      <c r="R6" s="190"/>
      <c r="S6" s="12">
        <f t="shared" si="1"/>
        <v>12.5</v>
      </c>
      <c r="T6" s="12">
        <f t="shared" si="0"/>
        <v>12.5</v>
      </c>
      <c r="U6" s="14"/>
      <c r="V6" s="14"/>
    </row>
    <row r="7" spans="1:22" x14ac:dyDescent="0.25">
      <c r="A7" s="164"/>
      <c r="B7" s="164"/>
      <c r="C7" s="164"/>
      <c r="D7" s="22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89"/>
      <c r="R7" s="1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64"/>
      <c r="B8" s="164"/>
      <c r="C8" s="164"/>
      <c r="D8" s="22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89"/>
      <c r="P8" s="190"/>
      <c r="Q8" s="189"/>
      <c r="R8" s="1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64"/>
      <c r="B9" s="164"/>
      <c r="C9" s="164"/>
      <c r="D9" s="22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89"/>
      <c r="P9" s="190"/>
      <c r="Q9" s="189"/>
      <c r="R9" s="1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4"/>
      <c r="B10" s="164"/>
      <c r="C10" s="164"/>
      <c r="D10" s="22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89"/>
      <c r="P10" s="190"/>
      <c r="Q10" s="189"/>
      <c r="R10" s="1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4"/>
      <c r="B11" s="164"/>
      <c r="C11" s="164"/>
      <c r="D11" s="22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89"/>
      <c r="P11" s="190"/>
      <c r="Q11" s="189"/>
      <c r="R11" s="1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4"/>
      <c r="B12" s="164"/>
      <c r="C12" s="164"/>
      <c r="D12" s="22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4"/>
      <c r="B13" s="164"/>
      <c r="C13" s="164"/>
      <c r="D13" s="22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89"/>
      <c r="P13" s="190"/>
      <c r="Q13" s="189"/>
      <c r="R13" s="1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64"/>
      <c r="B14" s="164"/>
      <c r="C14" s="164"/>
      <c r="D14" s="22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4"/>
      <c r="B15" s="164"/>
      <c r="C15" s="164"/>
      <c r="D15" s="22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4"/>
      <c r="B16" s="164"/>
      <c r="C16" s="164"/>
      <c r="D16" s="22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9"/>
      <c r="R16" s="190"/>
      <c r="S16" s="150">
        <f t="shared" ref="S16:S20" si="2">E16+G16+I16+K16+M16+O16+Q16</f>
        <v>0</v>
      </c>
      <c r="T16" s="150">
        <f t="shared" ref="T16:T20" si="3">SUM(S16-U16-V16)</f>
        <v>0</v>
      </c>
      <c r="U16" s="14"/>
      <c r="V16" s="14"/>
    </row>
    <row r="17" spans="1:22" x14ac:dyDescent="0.25">
      <c r="A17" s="164"/>
      <c r="B17" s="164"/>
      <c r="C17" s="164"/>
      <c r="D17" s="22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9"/>
      <c r="R17" s="190"/>
      <c r="S17" s="163">
        <f t="shared" si="2"/>
        <v>0</v>
      </c>
      <c r="T17" s="163">
        <f t="shared" si="3"/>
        <v>0</v>
      </c>
      <c r="U17" s="14"/>
      <c r="V17" s="14"/>
    </row>
    <row r="18" spans="1:22" x14ac:dyDescent="0.25">
      <c r="A18" s="164"/>
      <c r="B18" s="164"/>
      <c r="C18" s="164"/>
      <c r="D18" s="22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9"/>
      <c r="R18" s="190"/>
      <c r="S18" s="163">
        <f t="shared" si="2"/>
        <v>0</v>
      </c>
      <c r="T18" s="163">
        <f t="shared" si="3"/>
        <v>0</v>
      </c>
      <c r="U18" s="14"/>
      <c r="V18" s="14"/>
    </row>
    <row r="19" spans="1:22" x14ac:dyDescent="0.25">
      <c r="A19" s="165"/>
      <c r="B19" s="165"/>
      <c r="C19" s="165"/>
      <c r="D19" s="22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89"/>
      <c r="R19" s="190"/>
      <c r="S19" s="166">
        <f t="shared" si="2"/>
        <v>0</v>
      </c>
      <c r="T19" s="166">
        <f t="shared" si="3"/>
        <v>0</v>
      </c>
      <c r="U19" s="14"/>
      <c r="V19" s="14"/>
    </row>
    <row r="20" spans="1:22" x14ac:dyDescent="0.25">
      <c r="A20" s="165"/>
      <c r="B20" s="165"/>
      <c r="C20" s="165"/>
      <c r="D20" s="22"/>
      <c r="E20" s="189"/>
      <c r="F20" s="190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89"/>
      <c r="R20" s="190"/>
      <c r="S20" s="166">
        <f t="shared" si="2"/>
        <v>0</v>
      </c>
      <c r="T20" s="166">
        <f t="shared" si="3"/>
        <v>0</v>
      </c>
      <c r="U20" s="14"/>
      <c r="V20" s="14"/>
    </row>
    <row r="21" spans="1:22" x14ac:dyDescent="0.25">
      <c r="A21" s="127"/>
      <c r="B21" s="25"/>
      <c r="C21" s="6"/>
      <c r="D21" s="22"/>
      <c r="E21" s="189"/>
      <c r="F21" s="190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9"/>
      <c r="R21" s="19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27"/>
      <c r="B22" s="25"/>
      <c r="C22" s="127"/>
      <c r="D22" s="22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9"/>
      <c r="R22" s="19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26" t="s">
        <v>111</v>
      </c>
      <c r="C23" s="6"/>
      <c r="D23" s="10" t="s">
        <v>70</v>
      </c>
      <c r="E23" s="189">
        <v>2</v>
      </c>
      <c r="F23" s="190"/>
      <c r="G23" s="189">
        <v>2</v>
      </c>
      <c r="H23" s="190"/>
      <c r="I23" s="189">
        <v>2.5</v>
      </c>
      <c r="J23" s="190"/>
      <c r="K23" s="189">
        <v>2</v>
      </c>
      <c r="L23" s="190"/>
      <c r="M23" s="189">
        <v>1.5</v>
      </c>
      <c r="N23" s="190"/>
      <c r="O23" s="189"/>
      <c r="P23" s="190"/>
      <c r="Q23" s="189"/>
      <c r="R23" s="190"/>
      <c r="S23" s="12">
        <f t="shared" si="1"/>
        <v>10</v>
      </c>
      <c r="T23" s="12">
        <f t="shared" si="0"/>
        <v>10</v>
      </c>
      <c r="U23" s="14"/>
      <c r="V23" s="14"/>
    </row>
    <row r="24" spans="1:22" x14ac:dyDescent="0.25">
      <c r="A24" s="6"/>
      <c r="B24" s="6"/>
      <c r="C24" s="6"/>
      <c r="D24" s="10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89"/>
      <c r="P24" s="190"/>
      <c r="Q24" s="189"/>
      <c r="R24" s="19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89"/>
      <c r="P25" s="190"/>
      <c r="Q25" s="189"/>
      <c r="R25" s="19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8"/>
      <c r="F26" s="191"/>
      <c r="G26" s="189"/>
      <c r="H26" s="190"/>
      <c r="I26" s="189"/>
      <c r="J26" s="190"/>
      <c r="K26" s="189"/>
      <c r="L26" s="190"/>
      <c r="M26" s="189"/>
      <c r="N26" s="190"/>
      <c r="O26" s="189"/>
      <c r="P26" s="190"/>
      <c r="Q26" s="189"/>
      <c r="R26" s="19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2">
        <f>SUM(E4:E26)</f>
        <v>8</v>
      </c>
      <c r="F27" s="193"/>
      <c r="G27" s="192">
        <f>SUM(G4:G26)</f>
        <v>8</v>
      </c>
      <c r="H27" s="193"/>
      <c r="I27" s="192">
        <f>SUM(I4:I26)</f>
        <v>8</v>
      </c>
      <c r="J27" s="193"/>
      <c r="K27" s="192">
        <f>SUM(K4:K26)</f>
        <v>8</v>
      </c>
      <c r="L27" s="193"/>
      <c r="M27" s="192">
        <f>SUM(M4:M26)</f>
        <v>8</v>
      </c>
      <c r="N27" s="193"/>
      <c r="O27" s="192">
        <f>SUM(O4:O26)</f>
        <v>0</v>
      </c>
      <c r="P27" s="193"/>
      <c r="Q27" s="192">
        <f>SUM(Q4:Q26)</f>
        <v>0</v>
      </c>
      <c r="R27" s="19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5" sqref="G2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82</v>
      </c>
      <c r="B2" s="172"/>
      <c r="C2" s="172"/>
      <c r="D2" s="11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7"/>
      <c r="F3" s="137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4">
        <v>6821</v>
      </c>
      <c r="B4" s="226" t="s">
        <v>113</v>
      </c>
      <c r="C4" s="164">
        <v>43</v>
      </c>
      <c r="D4" s="22" t="s">
        <v>74</v>
      </c>
      <c r="E4" s="198"/>
      <c r="F4" s="199"/>
      <c r="G4" s="188">
        <v>3</v>
      </c>
      <c r="H4" s="191"/>
      <c r="I4" s="188">
        <v>8</v>
      </c>
      <c r="J4" s="191"/>
      <c r="K4" s="188">
        <v>8</v>
      </c>
      <c r="L4" s="191"/>
      <c r="M4" s="188">
        <v>8</v>
      </c>
      <c r="N4" s="191"/>
      <c r="O4" s="189"/>
      <c r="P4" s="190"/>
      <c r="Q4" s="189"/>
      <c r="R4" s="190"/>
      <c r="S4" s="12">
        <f>E4+G4+I4+K4+M4+O4+Q4</f>
        <v>27</v>
      </c>
      <c r="T4" s="12">
        <f t="shared" ref="T4:T19" si="0">SUM(S4-U4-V4)</f>
        <v>27</v>
      </c>
      <c r="U4" s="14"/>
      <c r="V4" s="14"/>
    </row>
    <row r="5" spans="1:22" x14ac:dyDescent="0.25">
      <c r="A5" s="162">
        <v>6743</v>
      </c>
      <c r="B5" s="225" t="s">
        <v>110</v>
      </c>
      <c r="C5" s="162">
        <v>13</v>
      </c>
      <c r="D5" s="22" t="s">
        <v>94</v>
      </c>
      <c r="E5" s="198"/>
      <c r="F5" s="199"/>
      <c r="G5" s="188">
        <v>5</v>
      </c>
      <c r="H5" s="191"/>
      <c r="I5" s="188"/>
      <c r="J5" s="191"/>
      <c r="K5" s="188"/>
      <c r="L5" s="191"/>
      <c r="M5" s="188"/>
      <c r="N5" s="191"/>
      <c r="O5" s="189"/>
      <c r="P5" s="190"/>
      <c r="Q5" s="189"/>
      <c r="R5" s="190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162"/>
      <c r="B6" s="162"/>
      <c r="C6" s="162"/>
      <c r="D6" s="22"/>
      <c r="E6" s="198"/>
      <c r="F6" s="199"/>
      <c r="G6" s="188"/>
      <c r="H6" s="191"/>
      <c r="I6" s="188"/>
      <c r="J6" s="191"/>
      <c r="K6" s="188"/>
      <c r="L6" s="191"/>
      <c r="M6" s="188"/>
      <c r="N6" s="191"/>
      <c r="O6" s="189"/>
      <c r="P6" s="190"/>
      <c r="Q6" s="189"/>
      <c r="R6" s="1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62"/>
      <c r="B7" s="162"/>
      <c r="C7" s="162"/>
      <c r="D7" s="22"/>
      <c r="E7" s="198"/>
      <c r="F7" s="199"/>
      <c r="G7" s="188"/>
      <c r="H7" s="191"/>
      <c r="I7" s="188"/>
      <c r="J7" s="191"/>
      <c r="K7" s="188"/>
      <c r="L7" s="191"/>
      <c r="M7" s="188"/>
      <c r="N7" s="191"/>
      <c r="O7" s="189"/>
      <c r="P7" s="190"/>
      <c r="Q7" s="189"/>
      <c r="R7" s="1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98"/>
      <c r="F8" s="199"/>
      <c r="G8" s="188"/>
      <c r="H8" s="191"/>
      <c r="I8" s="188"/>
      <c r="J8" s="191"/>
      <c r="K8" s="188"/>
      <c r="L8" s="191"/>
      <c r="M8" s="188"/>
      <c r="N8" s="191"/>
      <c r="O8" s="189"/>
      <c r="P8" s="190"/>
      <c r="Q8" s="189"/>
      <c r="R8" s="1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98"/>
      <c r="F9" s="199"/>
      <c r="G9" s="188"/>
      <c r="H9" s="191"/>
      <c r="I9" s="188"/>
      <c r="J9" s="191"/>
      <c r="K9" s="188"/>
      <c r="L9" s="191"/>
      <c r="M9" s="188"/>
      <c r="N9" s="191"/>
      <c r="O9" s="189"/>
      <c r="P9" s="190"/>
      <c r="Q9" s="189"/>
      <c r="R9" s="1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98"/>
      <c r="F10" s="199"/>
      <c r="G10" s="188"/>
      <c r="H10" s="191"/>
      <c r="I10" s="188"/>
      <c r="J10" s="191"/>
      <c r="K10" s="188"/>
      <c r="L10" s="191"/>
      <c r="M10" s="188"/>
      <c r="N10" s="191"/>
      <c r="O10" s="189"/>
      <c r="P10" s="190"/>
      <c r="Q10" s="189"/>
      <c r="R10" s="1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98"/>
      <c r="F11" s="199"/>
      <c r="G11" s="188"/>
      <c r="H11" s="191"/>
      <c r="I11" s="188"/>
      <c r="J11" s="191"/>
      <c r="K11" s="188"/>
      <c r="L11" s="191"/>
      <c r="M11" s="188"/>
      <c r="N11" s="191"/>
      <c r="O11" s="189"/>
      <c r="P11" s="190"/>
      <c r="Q11" s="189"/>
      <c r="R11" s="1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98"/>
      <c r="F12" s="199"/>
      <c r="G12" s="188"/>
      <c r="H12" s="191"/>
      <c r="I12" s="188"/>
      <c r="J12" s="191"/>
      <c r="K12" s="188"/>
      <c r="L12" s="191"/>
      <c r="M12" s="188"/>
      <c r="N12" s="191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98"/>
      <c r="F13" s="199"/>
      <c r="G13" s="188"/>
      <c r="H13" s="191"/>
      <c r="I13" s="188"/>
      <c r="J13" s="191"/>
      <c r="K13" s="188"/>
      <c r="L13" s="191"/>
      <c r="M13" s="188"/>
      <c r="N13" s="191"/>
      <c r="O13" s="189"/>
      <c r="P13" s="190"/>
      <c r="Q13" s="189"/>
      <c r="R13" s="1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7"/>
      <c r="B14" s="127"/>
      <c r="C14" s="127"/>
      <c r="D14" s="22"/>
      <c r="E14" s="198"/>
      <c r="F14" s="199"/>
      <c r="G14" s="188"/>
      <c r="H14" s="191"/>
      <c r="I14" s="188"/>
      <c r="J14" s="191"/>
      <c r="K14" s="188"/>
      <c r="L14" s="191"/>
      <c r="M14" s="188"/>
      <c r="N14" s="191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1"/>
      <c r="B15" s="25"/>
      <c r="C15" s="131"/>
      <c r="D15" s="22"/>
      <c r="E15" s="195"/>
      <c r="F15" s="196"/>
      <c r="G15" s="188"/>
      <c r="H15" s="191"/>
      <c r="I15" s="188"/>
      <c r="J15" s="191"/>
      <c r="K15" s="188"/>
      <c r="L15" s="191"/>
      <c r="M15" s="188"/>
      <c r="N15" s="191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9"/>
      <c r="B16" s="25"/>
      <c r="C16" s="139"/>
      <c r="D16" s="22"/>
      <c r="E16" s="198"/>
      <c r="F16" s="199"/>
      <c r="G16" s="188"/>
      <c r="H16" s="191"/>
      <c r="I16" s="188"/>
      <c r="J16" s="191"/>
      <c r="K16" s="188"/>
      <c r="L16" s="191"/>
      <c r="M16" s="188"/>
      <c r="N16" s="191"/>
      <c r="O16" s="189"/>
      <c r="P16" s="190"/>
      <c r="Q16" s="189"/>
      <c r="R16" s="1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2"/>
      <c r="B17" s="25"/>
      <c r="C17" s="162"/>
      <c r="D17" s="22"/>
      <c r="E17" s="198"/>
      <c r="F17" s="199"/>
      <c r="G17" s="188"/>
      <c r="H17" s="191"/>
      <c r="I17" s="188"/>
      <c r="J17" s="191"/>
      <c r="K17" s="188"/>
      <c r="L17" s="191"/>
      <c r="M17" s="188"/>
      <c r="N17" s="191"/>
      <c r="O17" s="189"/>
      <c r="P17" s="190"/>
      <c r="Q17" s="189"/>
      <c r="R17" s="19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98"/>
      <c r="F18" s="199"/>
      <c r="G18" s="188"/>
      <c r="H18" s="191"/>
      <c r="I18" s="188"/>
      <c r="J18" s="191"/>
      <c r="K18" s="188"/>
      <c r="L18" s="191"/>
      <c r="M18" s="188"/>
      <c r="N18" s="191"/>
      <c r="O18" s="189"/>
      <c r="P18" s="190"/>
      <c r="Q18" s="189"/>
      <c r="R18" s="19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98"/>
      <c r="F19" s="199"/>
      <c r="G19" s="188"/>
      <c r="H19" s="191"/>
      <c r="I19" s="188"/>
      <c r="J19" s="191"/>
      <c r="K19" s="188"/>
      <c r="L19" s="191"/>
      <c r="M19" s="188"/>
      <c r="N19" s="191"/>
      <c r="O19" s="189"/>
      <c r="P19" s="190"/>
      <c r="Q19" s="189"/>
      <c r="R19" s="19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8">
        <v>8</v>
      </c>
      <c r="F20" s="199"/>
      <c r="G20" s="188"/>
      <c r="H20" s="191"/>
      <c r="I20" s="188"/>
      <c r="J20" s="191"/>
      <c r="K20" s="188"/>
      <c r="L20" s="191"/>
      <c r="M20" s="188"/>
      <c r="N20" s="191"/>
      <c r="O20" s="189"/>
      <c r="P20" s="190"/>
      <c r="Q20" s="189"/>
      <c r="R20" s="190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1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9"/>
      <c r="R21" s="19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.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2019-08-27T08:17:16Z</cp:lastPrinted>
  <dcterms:created xsi:type="dcterms:W3CDTF">2010-01-14T13:00:57Z</dcterms:created>
  <dcterms:modified xsi:type="dcterms:W3CDTF">2019-08-27T08:18:39Z</dcterms:modified>
</cp:coreProperties>
</file>