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9-20\"/>
    </mc:Choice>
  </mc:AlternateContent>
  <xr:revisionPtr revIDLastSave="0" documentId="13_ncr:1_{3826E090-4A11-4DDB-8D3E-765157834ED4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45" r:id="rId6"/>
    <sheet name="Harland" sheetId="44" r:id="rId7"/>
    <sheet name="Leek" sheetId="51" r:id="rId8"/>
    <sheet name="McSharry" sheetId="42" r:id="rId9"/>
    <sheet name="Parker" sheetId="43" r:id="rId10"/>
    <sheet name="Taylor" sheetId="16" r:id="rId11"/>
    <sheet name="Ward" sheetId="24" r:id="rId12"/>
    <sheet name="Wildman" sheetId="52" r:id="rId13"/>
    <sheet name="N.Winterburn" sheetId="30" r:id="rId14"/>
    <sheet name="T.Winterburn" sheetId="18" r:id="rId15"/>
    <sheet name="Wright" sheetId="5" r:id="rId16"/>
    <sheet name="Sheet1" sheetId="29" r:id="rId17"/>
  </sheets>
  <definedNames>
    <definedName name="_xlnm.Print_Area" localSheetId="0">Analysis!$A$1:$K$28</definedName>
    <definedName name="_xlnm.Print_Area" localSheetId="1">Buckingham!$A$1:$V$42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Hammond!$A$1:$V$44</definedName>
    <definedName name="_xlnm.Print_Area" localSheetId="6">Harland!$A$1:$V$40</definedName>
    <definedName name="_xlnm.Print_Area" localSheetId="7">Leek!$A$1:$V$41</definedName>
    <definedName name="_xlnm.Print_Area" localSheetId="8">McSharry!$A$1:$V$40</definedName>
    <definedName name="_xlnm.Print_Area" localSheetId="13">N.Winterburn!$A$1:$V$42</definedName>
    <definedName name="_xlnm.Print_Area" localSheetId="9">Parker!$A$1:$V$42</definedName>
    <definedName name="_xlnm.Print_Area" localSheetId="14">T.Winterburn!$A$1:$V$41</definedName>
    <definedName name="_xlnm.Print_Area" localSheetId="10">Taylor!$A$1:$V$41</definedName>
    <definedName name="_xlnm.Print_Area" localSheetId="11">Ward!$A$1:$V$40</definedName>
    <definedName name="_xlnm.Print_Area" localSheetId="12">Wildman!$A$1:$V$40</definedName>
    <definedName name="_xlnm.Print_Area" localSheetId="15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6" i="51" l="1"/>
  <c r="T16" i="51" s="1"/>
  <c r="K22" i="24" l="1"/>
  <c r="L24" i="24" s="1"/>
  <c r="M22" i="24" l="1"/>
  <c r="N24" i="24" s="1"/>
  <c r="K17" i="1" l="1"/>
  <c r="F17" i="1" l="1"/>
  <c r="I17" i="1" l="1"/>
  <c r="H17" i="1"/>
  <c r="D17" i="1"/>
  <c r="C17" i="1"/>
  <c r="C18" i="1" l="1"/>
  <c r="D18" i="1"/>
  <c r="F18" i="1"/>
  <c r="H18" i="1"/>
  <c r="I18" i="1"/>
  <c r="K18" i="1"/>
  <c r="C29" i="52"/>
  <c r="V24" i="52"/>
  <c r="U24" i="52"/>
  <c r="C28" i="52" s="1"/>
  <c r="P24" i="52"/>
  <c r="S23" i="52"/>
  <c r="Q22" i="52"/>
  <c r="R24" i="52" s="1"/>
  <c r="O22" i="52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S20" i="52"/>
  <c r="C30" i="52" s="1"/>
  <c r="E17" i="1" s="1"/>
  <c r="S19" i="52"/>
  <c r="T19" i="52" s="1"/>
  <c r="S18" i="52"/>
  <c r="T18" i="52" s="1"/>
  <c r="T17" i="52"/>
  <c r="S17" i="52"/>
  <c r="S16" i="52"/>
  <c r="T16" i="52" s="1"/>
  <c r="S15" i="52"/>
  <c r="T15" i="52" s="1"/>
  <c r="S14" i="52"/>
  <c r="T14" i="52" s="1"/>
  <c r="T13" i="52"/>
  <c r="S13" i="52"/>
  <c r="S12" i="52"/>
  <c r="T12" i="52" s="1"/>
  <c r="S11" i="52"/>
  <c r="T11" i="52" s="1"/>
  <c r="S10" i="52"/>
  <c r="T10" i="52" s="1"/>
  <c r="T9" i="52"/>
  <c r="S9" i="52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5" i="47"/>
  <c r="T15" i="47" s="1"/>
  <c r="C32" i="52" l="1"/>
  <c r="B17" i="1"/>
  <c r="G17" i="1" s="1"/>
  <c r="E26" i="45"/>
  <c r="F28" i="45" s="1"/>
  <c r="G32" i="52" l="1"/>
  <c r="S16" i="45"/>
  <c r="T16" i="45" s="1"/>
  <c r="S15" i="45"/>
  <c r="T15" i="45" s="1"/>
  <c r="S14" i="45"/>
  <c r="T14" i="45" s="1"/>
  <c r="S13" i="45"/>
  <c r="T13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K12" i="1" l="1"/>
  <c r="I12" i="1"/>
  <c r="H12" i="1"/>
  <c r="D12" i="1"/>
  <c r="C12" i="1"/>
  <c r="C29" i="51"/>
  <c r="V25" i="51"/>
  <c r="C30" i="51" s="1"/>
  <c r="U25" i="5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2" i="1" s="1"/>
  <c r="S21" i="51"/>
  <c r="C31" i="51" s="1"/>
  <c r="E12" i="1" s="1"/>
  <c r="S20" i="51"/>
  <c r="T20" i="51" s="1"/>
  <c r="S19" i="51"/>
  <c r="T19" i="51" s="1"/>
  <c r="S18" i="51"/>
  <c r="T18" i="51" s="1"/>
  <c r="S17" i="51"/>
  <c r="T17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S23" i="51"/>
  <c r="S11" i="5"/>
  <c r="T11" i="5" s="1"/>
  <c r="S10" i="5"/>
  <c r="T10" i="5" s="1"/>
  <c r="S9" i="5"/>
  <c r="T9" i="5" s="1"/>
  <c r="C33" i="51" l="1"/>
  <c r="B12" i="1"/>
  <c r="G12" i="1" s="1"/>
  <c r="G33" i="51" l="1"/>
  <c r="C11" i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7" i="45" l="1"/>
  <c r="T17" i="45" l="1"/>
  <c r="S16" i="16"/>
  <c r="T16" i="16" s="1"/>
  <c r="G24" i="47" l="1"/>
  <c r="H26" i="47" s="1"/>
  <c r="S12" i="16" l="1"/>
  <c r="T12" i="16" s="1"/>
  <c r="S11" i="16"/>
  <c r="T11" i="16" s="1"/>
  <c r="S18" i="14"/>
  <c r="T18" i="14" s="1"/>
  <c r="S13" i="16" l="1"/>
  <c r="T13" i="16" s="1"/>
  <c r="S17" i="43"/>
  <c r="T17" i="43" s="1"/>
  <c r="S16" i="43"/>
  <c r="T16" i="43" s="1"/>
  <c r="S15" i="43"/>
  <c r="T15" i="43" s="1"/>
  <c r="S15" i="5" l="1"/>
  <c r="T15" i="5" s="1"/>
  <c r="S14" i="5"/>
  <c r="T14" i="5" s="1"/>
  <c r="S13" i="5"/>
  <c r="T13" i="5" s="1"/>
  <c r="S12" i="47"/>
  <c r="T12" i="47" s="1"/>
  <c r="S18" i="45" l="1"/>
  <c r="T18" i="45" l="1"/>
  <c r="S16" i="47"/>
  <c r="T16" i="47" s="1"/>
  <c r="S17" i="47"/>
  <c r="T17" i="47" s="1"/>
  <c r="S10" i="16" l="1"/>
  <c r="T10" i="16" s="1"/>
  <c r="S18" i="43"/>
  <c r="T18" i="43" s="1"/>
  <c r="S19" i="43"/>
  <c r="T19" i="43" s="1"/>
  <c r="S14" i="43"/>
  <c r="T14" i="43" s="1"/>
  <c r="S18" i="47"/>
  <c r="T18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I13" i="1"/>
  <c r="H14" i="1"/>
  <c r="H13" i="1"/>
  <c r="K11" i="1"/>
  <c r="I11" i="1"/>
  <c r="H11" i="1"/>
  <c r="I10" i="1"/>
  <c r="H10" i="1"/>
  <c r="I8" i="1"/>
  <c r="H8" i="1"/>
  <c r="I6" i="1"/>
  <c r="H6" i="1"/>
  <c r="V26" i="47"/>
  <c r="C31" i="47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S22" i="47"/>
  <c r="C32" i="47" s="1"/>
  <c r="E6" i="1" s="1"/>
  <c r="S21" i="47"/>
  <c r="T21" i="47" s="1"/>
  <c r="S20" i="47"/>
  <c r="T20" i="47" s="1"/>
  <c r="S19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0" i="1" s="1"/>
  <c r="U28" i="45"/>
  <c r="C32" i="45" s="1"/>
  <c r="C10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S25" i="45"/>
  <c r="C35" i="45" s="1"/>
  <c r="F10" i="1" s="1"/>
  <c r="S24" i="45"/>
  <c r="C34" i="45" s="1"/>
  <c r="E10" i="1" s="1"/>
  <c r="S23" i="45"/>
  <c r="T23" i="45" s="1"/>
  <c r="S22" i="45"/>
  <c r="T22" i="45" s="1"/>
  <c r="S21" i="45"/>
  <c r="S20" i="45"/>
  <c r="T20" i="45" s="1"/>
  <c r="S19" i="45"/>
  <c r="S12" i="45"/>
  <c r="T12" i="45" s="1"/>
  <c r="V24" i="44"/>
  <c r="C29" i="44" s="1"/>
  <c r="D11" i="1" s="1"/>
  <c r="U24" i="44"/>
  <c r="C28" i="44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4" i="1" s="1"/>
  <c r="U26" i="43"/>
  <c r="C30" i="43" s="1"/>
  <c r="C14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4" i="1" s="1"/>
  <c r="S22" i="43"/>
  <c r="C32" i="43" s="1"/>
  <c r="E14" i="1" s="1"/>
  <c r="S21" i="43"/>
  <c r="T21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9" i="47" l="1"/>
  <c r="T25" i="47" s="1"/>
  <c r="C29" i="47" s="1"/>
  <c r="B6" i="1" s="1"/>
  <c r="K6" i="1"/>
  <c r="T19" i="45"/>
  <c r="K10" i="1"/>
  <c r="F6" i="1"/>
  <c r="D6" i="1"/>
  <c r="T21" i="45"/>
  <c r="T18" i="46"/>
  <c r="T23" i="46" s="1"/>
  <c r="C27" i="46" s="1"/>
  <c r="K8" i="1"/>
  <c r="T17" i="24"/>
  <c r="T23" i="44"/>
  <c r="C27" i="44" s="1"/>
  <c r="B11" i="1" s="1"/>
  <c r="S26" i="47"/>
  <c r="S24" i="47"/>
  <c r="S24" i="46"/>
  <c r="S22" i="46"/>
  <c r="S28" i="45"/>
  <c r="S26" i="45"/>
  <c r="S24" i="44"/>
  <c r="S22" i="44"/>
  <c r="C32" i="46" l="1"/>
  <c r="G32" i="46" s="1"/>
  <c r="B8" i="1"/>
  <c r="T27" i="45"/>
  <c r="C31" i="45" s="1"/>
  <c r="C34" i="47"/>
  <c r="C32" i="44"/>
  <c r="G32" i="44" s="1"/>
  <c r="G22" i="24"/>
  <c r="H24" i="24" s="1"/>
  <c r="E24" i="14"/>
  <c r="F26" i="14" s="1"/>
  <c r="C36" i="45" l="1"/>
  <c r="G36" i="45" s="1"/>
  <c r="B10" i="1"/>
  <c r="G34" i="47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3" i="1" l="1"/>
  <c r="V24" i="42" l="1"/>
  <c r="C29" i="42" s="1"/>
  <c r="U24" i="42"/>
  <c r="C28" i="42" s="1"/>
  <c r="C13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3" i="1" s="1"/>
  <c r="S20" i="42"/>
  <c r="C30" i="42" s="1"/>
  <c r="E13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3" i="1"/>
  <c r="S24" i="42"/>
  <c r="S22" i="42"/>
  <c r="T23" i="42" l="1"/>
  <c r="C27" i="42" s="1"/>
  <c r="C32" i="42" l="1"/>
  <c r="G32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V26" i="30" l="1"/>
  <c r="C31" i="30" s="1"/>
  <c r="U26" i="30"/>
  <c r="C30" i="30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9" i="1"/>
  <c r="I20" i="1"/>
  <c r="I19" i="1"/>
  <c r="I16" i="1"/>
  <c r="I15" i="1"/>
  <c r="I9" i="1"/>
  <c r="H20" i="1"/>
  <c r="H19" i="1"/>
  <c r="H16" i="1"/>
  <c r="H15" i="1"/>
  <c r="H9" i="1"/>
  <c r="C31" i="16"/>
  <c r="E15" i="1" s="1"/>
  <c r="V24" i="24"/>
  <c r="C29" i="24" s="1"/>
  <c r="U24" i="24"/>
  <c r="C28" i="24" s="1"/>
  <c r="C16" i="1" s="1"/>
  <c r="S23" i="24"/>
  <c r="Q22" i="24"/>
  <c r="R24" i="24" s="1"/>
  <c r="O22" i="24"/>
  <c r="P24" i="24" s="1"/>
  <c r="J24" i="24"/>
  <c r="E22" i="24"/>
  <c r="F24" i="24" s="1"/>
  <c r="C31" i="24"/>
  <c r="F16" i="1" s="1"/>
  <c r="C30" i="24"/>
  <c r="E16" i="1" s="1"/>
  <c r="S4" i="24"/>
  <c r="T4" i="24" s="1"/>
  <c r="V25" i="16"/>
  <c r="C30" i="16" s="1"/>
  <c r="D15" i="1" s="1"/>
  <c r="U25" i="16"/>
  <c r="C29" i="16" s="1"/>
  <c r="C15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0" i="1" s="1"/>
  <c r="C34" i="5"/>
  <c r="D20" i="1" s="1"/>
  <c r="H29" i="5"/>
  <c r="L29" i="5"/>
  <c r="O27" i="5"/>
  <c r="P29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5" i="5"/>
  <c r="E20" i="1" s="1"/>
  <c r="C36" i="5"/>
  <c r="Q27" i="5"/>
  <c r="R29" i="5" s="1"/>
  <c r="I21" i="1" l="1"/>
  <c r="H21" i="1"/>
  <c r="C21" i="1"/>
  <c r="E21" i="1"/>
  <c r="T18" i="18"/>
  <c r="T20" i="30"/>
  <c r="D16" i="1"/>
  <c r="D21" i="1" s="1"/>
  <c r="G10" i="1"/>
  <c r="G6" i="1"/>
  <c r="T13" i="30"/>
  <c r="T19" i="18"/>
  <c r="T23" i="24"/>
  <c r="C27" i="24" s="1"/>
  <c r="B16" i="1" s="1"/>
  <c r="T25" i="14"/>
  <c r="C29" i="14" s="1"/>
  <c r="B9" i="1" s="1"/>
  <c r="S22" i="24"/>
  <c r="F20" i="1"/>
  <c r="F19" i="1"/>
  <c r="S26" i="30"/>
  <c r="S24" i="30"/>
  <c r="S24" i="24"/>
  <c r="F15" i="1"/>
  <c r="S24" i="14"/>
  <c r="F9" i="1"/>
  <c r="L26" i="14"/>
  <c r="S26" i="14" s="1"/>
  <c r="F21" i="1" l="1"/>
  <c r="T25" i="30"/>
  <c r="C29" i="30" s="1"/>
  <c r="B18" i="1" s="1"/>
  <c r="G18" i="1" s="1"/>
  <c r="C32" i="24"/>
  <c r="G32" i="24" s="1"/>
  <c r="G11" i="1"/>
  <c r="G8" i="1"/>
  <c r="G16" i="1"/>
  <c r="G9" i="1"/>
  <c r="C34" i="14"/>
  <c r="C34" i="30" l="1"/>
  <c r="G34" i="30" s="1"/>
  <c r="G34" i="14"/>
  <c r="S20" i="43" l="1"/>
  <c r="T20" i="43" l="1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M24" i="43" l="1"/>
  <c r="N26" i="43" s="1"/>
  <c r="S26" i="43" s="1"/>
  <c r="S13" i="43"/>
  <c r="T13" i="43" l="1"/>
  <c r="T25" i="43" s="1"/>
  <c r="C29" i="43" s="1"/>
  <c r="K14" i="1"/>
  <c r="S24" i="43"/>
  <c r="C34" i="43" l="1"/>
  <c r="G34" i="43" s="1"/>
  <c r="B14" i="1"/>
  <c r="G14" i="1" s="1"/>
  <c r="S25" i="16"/>
  <c r="S18" i="16"/>
  <c r="T18" i="16" l="1"/>
  <c r="T24" i="16" s="1"/>
  <c r="C28" i="16" s="1"/>
  <c r="K15" i="1"/>
  <c r="S23" i="16"/>
  <c r="C33" i="16" l="1"/>
  <c r="B15" i="1"/>
  <c r="G15" i="1" s="1"/>
  <c r="M27" i="5"/>
  <c r="N29" i="5" s="1"/>
  <c r="S21" i="5"/>
  <c r="S27" i="5" l="1"/>
  <c r="K20" i="1"/>
  <c r="T21" i="5"/>
  <c r="T28" i="5" s="1"/>
  <c r="C32" i="5" s="1"/>
  <c r="B20" i="1" s="1"/>
  <c r="G20" i="1" l="1"/>
  <c r="G21" i="1" s="1"/>
  <c r="K21" i="1"/>
  <c r="C25" i="1" s="1"/>
  <c r="C37" i="5"/>
  <c r="G37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<sst xmlns="http://schemas.openxmlformats.org/spreadsheetml/2006/main" count="721" uniqueCount="108">
  <si>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</si>
  <si>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</si>
  <si>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</si>
  <si>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</si>
  <si>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</si>
  <si>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</si>
  <si>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</si>
  <si>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</si>
  <si>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</si>
  <si>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</si>
  <si>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</si>
  <si>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</si>
  <si>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</si>
  <si>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</si>
  <si>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</si>
  <si>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</si>
  <si>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</si>
  <si>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</si>
  <si>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</si>
  <si>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</si>
  <si>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</si>
  <si>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</si>
  <si>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</si>
  <si>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</si>
  <si>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</si>
  <si>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</si>
  <si>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</si>
  <si>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</si>
  <si>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</si>
  <si>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</si>
  <si>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</si>
  <si>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</si>
  <si>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</si>
  <si>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</si>
  <si>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</si>
  <si>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</si>
  <si>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</si>
  <si>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</si>
  <si>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</si>
  <si>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</si>
  <si>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</si>
  <si>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</si>
  <si>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</si>
  <si>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</si>
  <si>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</si>
  <si>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</si>
  <si>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</si>
  <si>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</si>
  <si>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</si>
  <si>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</si>
  <si>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</si>
  <si>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</si>
  <si>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</si>
  <si>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</si>
  <si>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</si>
  <si>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</si>
  <si>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</si>
  <si>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</si>
  <si>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</si>
  <si>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</si>
  <si>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</si>
  <si>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</si>
  <si>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</si>
  <si>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</si>
  <si>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</si>
  <si>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</si>
  <si>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 xml:space="preserve">supervision / quality control </t>
  </si>
  <si>
    <t>extraction</t>
  </si>
  <si>
    <t>fork lift / tidy stacks</t>
  </si>
  <si>
    <t>K.Leek</t>
  </si>
  <si>
    <t>K Leek</t>
  </si>
  <si>
    <t>frames</t>
  </si>
  <si>
    <t>forklift</t>
  </si>
  <si>
    <t>move materials</t>
  </si>
  <si>
    <t>H. Wildman</t>
  </si>
  <si>
    <t>labouring</t>
  </si>
  <si>
    <t>H.Wildman</t>
  </si>
  <si>
    <t>display units</t>
  </si>
  <si>
    <t>load van</t>
  </si>
  <si>
    <t>frame</t>
  </si>
  <si>
    <t>panels</t>
  </si>
  <si>
    <t>cupboard</t>
  </si>
  <si>
    <t>storage unit</t>
  </si>
  <si>
    <t xml:space="preserve">pipe boxing </t>
  </si>
  <si>
    <t>re wrapping 6743</t>
  </si>
  <si>
    <t>book up 6801</t>
  </si>
  <si>
    <t>W/E 28.07.2019</t>
  </si>
  <si>
    <t>week ending 28.07.2019</t>
  </si>
  <si>
    <t>book case</t>
  </si>
  <si>
    <t>sample cill</t>
  </si>
  <si>
    <t>bookcase &amp; cupboards</t>
  </si>
  <si>
    <t>tidy area</t>
  </si>
  <si>
    <t>display unit</t>
  </si>
  <si>
    <t>skirtingboard</t>
  </si>
  <si>
    <t>machine maintenance</t>
  </si>
  <si>
    <t>pipe boxing</t>
  </si>
  <si>
    <t>sick</t>
  </si>
  <si>
    <t>delivery st pauls / mlg</t>
  </si>
  <si>
    <t>leaflet shelf sides</t>
  </si>
  <si>
    <t>pop up 9 panels</t>
  </si>
  <si>
    <t>pin boards</t>
  </si>
  <si>
    <t>SEBA01</t>
  </si>
  <si>
    <t>PAUL03</t>
  </si>
  <si>
    <t>OFFI01</t>
  </si>
  <si>
    <t>MAGG01</t>
  </si>
  <si>
    <t>WALK01</t>
  </si>
  <si>
    <t>MLGH01</t>
  </si>
  <si>
    <t>NEWE01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</si>
</sst>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</font>
    <font>
      <sz val="10"/>
      <name val="Arial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219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17" fontId="19" fillId="0" borderId="1" xfId="0" applyNumberFormat="1" applyFont="1" applyBorder="1" applyAlignment="1">
      <alignment horizontal="center"/>
    </xf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2" fontId="6" fillId="0" borderId="2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26" fillId="0" borderId="0" xfId="0" applyFont="1" applyFill="1"/>
    <xf numFmtId="0" fontId="27" fillId="0" borderId="0" xfId="0" applyFont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8" borderId="2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44" fontId="6" fillId="0" borderId="2" xfId="1" applyFont="1" applyFill="1" applyBorder="1" applyAlignment="1">
      <alignment horizontal="center"/>
    </xf>
    <xf numFmtId="44" fontId="6" fillId="0" borderId="4" xfId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88" zoomScaleNormal="88" workbookViewId="0">
      <selection activeCell="C17" sqref="C17"/>
    </sheetView>
  </sheetViews>
  <sheetFormatPr defaultRowHeight="18" x14ac:dyDescent="0.25"/>
  <cols>
    <col min="1" max="1" width="25.85546875" style="93" customWidth="1"/>
    <col min="2" max="2" width="16.28515625" style="93" customWidth="1"/>
    <col min="3" max="3" width="15.7109375" style="93" bestFit="1" customWidth="1"/>
    <col min="4" max="4" width="16" style="93" customWidth="1"/>
    <col min="5" max="5" width="26.85546875" style="93" bestFit="1" customWidth="1"/>
    <col min="6" max="6" width="24.140625" style="93" customWidth="1"/>
    <col min="7" max="7" width="16" style="95" customWidth="1"/>
    <col min="8" max="8" width="20.5703125" style="95" bestFit="1" customWidth="1"/>
    <col min="9" max="9" width="8.28515625" style="95" bestFit="1" customWidth="1"/>
    <col min="10" max="10" width="9.140625" style="93"/>
    <col min="11" max="11" width="10.42578125" style="93" customWidth="1"/>
    <col min="12" max="16384" width="9.140625" style="93"/>
  </cols>
  <sheetData>
    <row r="1" spans="1:11" x14ac:dyDescent="0.25">
      <c r="A1" s="92" t="s">
        <v>0</v>
      </c>
      <c r="D1" s="94"/>
      <c r="E1" s="93" t="s">
        <v>49</v>
      </c>
    </row>
    <row r="2" spans="1:11" x14ac:dyDescent="0.25">
      <c r="A2" s="92"/>
      <c r="D2" s="96"/>
      <c r="E2" s="93" t="s">
        <v>42</v>
      </c>
    </row>
    <row r="3" spans="1:11" x14ac:dyDescent="0.25">
      <c r="A3" s="92" t="s">
        <v>86</v>
      </c>
      <c r="D3" s="97"/>
      <c r="E3" s="93" t="s">
        <v>44</v>
      </c>
    </row>
    <row r="4" spans="1:11" ht="12.75" customHeight="1" x14ac:dyDescent="0.25"/>
    <row r="5" spans="1:11" x14ac:dyDescent="0.25">
      <c r="A5" s="98" t="s">
        <v>1</v>
      </c>
      <c r="B5" s="99" t="s">
        <v>2</v>
      </c>
      <c r="C5" s="99" t="s">
        <v>5</v>
      </c>
      <c r="D5" s="99" t="s">
        <v>3</v>
      </c>
      <c r="E5" s="99" t="s">
        <v>31</v>
      </c>
      <c r="F5" s="99" t="s">
        <v>32</v>
      </c>
      <c r="G5" s="99" t="s">
        <v>6</v>
      </c>
      <c r="H5" s="99" t="s">
        <v>27</v>
      </c>
      <c r="I5" s="99" t="s">
        <v>34</v>
      </c>
      <c r="K5" s="99" t="s">
        <v>41</v>
      </c>
    </row>
    <row r="6" spans="1:11" ht="17.25" customHeight="1" x14ac:dyDescent="0.25">
      <c r="A6" s="100" t="s">
        <v>51</v>
      </c>
      <c r="B6" s="101">
        <f>SUM(Buckingham!C29)</f>
        <v>32</v>
      </c>
      <c r="C6" s="101">
        <f>SUM(Buckingham!C30)</f>
        <v>0</v>
      </c>
      <c r="D6" s="101">
        <f>SUM(Buckingham!C31)</f>
        <v>0</v>
      </c>
      <c r="E6" s="101">
        <f>SUM(Buckingham!C32)</f>
        <v>8</v>
      </c>
      <c r="F6" s="101">
        <f>SUM(Buckingham!C33)</f>
        <v>0</v>
      </c>
      <c r="G6" s="102">
        <f>B6+C6+D6+E6+F6</f>
        <v>40</v>
      </c>
      <c r="H6" s="103">
        <f>SUM(Buckingham!C35)</f>
        <v>0</v>
      </c>
      <c r="I6" s="103">
        <f>SUM(Buckingham!C36)</f>
        <v>0</v>
      </c>
      <c r="K6" s="104">
        <f>SUM(Buckingham!I30)</f>
        <v>4</v>
      </c>
    </row>
    <row r="7" spans="1:11" ht="17.25" customHeight="1" x14ac:dyDescent="0.25">
      <c r="A7" s="100" t="s">
        <v>62</v>
      </c>
      <c r="B7" s="101">
        <f>SUM(Chimes!C31)</f>
        <v>0</v>
      </c>
      <c r="C7" s="101">
        <f>SUM(Chimes!U28)</f>
        <v>0</v>
      </c>
      <c r="D7" s="101">
        <f>SUM(Chimes!V28)</f>
        <v>0</v>
      </c>
      <c r="E7" s="101">
        <f>SUM(Chimes!C34)</f>
        <v>40</v>
      </c>
      <c r="F7" s="101">
        <f>SUM(Chimes!C35)</f>
        <v>0</v>
      </c>
      <c r="G7" s="102">
        <f>B7+C7+D7+E7+F7</f>
        <v>40</v>
      </c>
      <c r="H7" s="103">
        <f>SUM(Chimes!C37)</f>
        <v>0</v>
      </c>
      <c r="I7" s="103">
        <f>SUM(Chimes!C38)</f>
        <v>0</v>
      </c>
      <c r="K7" s="104">
        <f>SUM(Chimes!I32)</f>
        <v>0</v>
      </c>
    </row>
    <row r="8" spans="1:11" x14ac:dyDescent="0.25">
      <c r="A8" s="100" t="s">
        <v>43</v>
      </c>
      <c r="B8" s="101">
        <f>SUM(Czege!C27)</f>
        <v>40</v>
      </c>
      <c r="C8" s="101">
        <f>SUM(Czege!C28)</f>
        <v>0</v>
      </c>
      <c r="D8" s="101">
        <f>SUM(Czege!C29)</f>
        <v>0</v>
      </c>
      <c r="E8" s="101">
        <f>SUM(Czege!C30)</f>
        <v>0</v>
      </c>
      <c r="F8" s="101">
        <f>SUM(Czege!C31)</f>
        <v>0</v>
      </c>
      <c r="G8" s="102">
        <f>B8+C8+D8+E8+F8</f>
        <v>40</v>
      </c>
      <c r="H8" s="105">
        <f>SUM(Czege!C33)</f>
        <v>0</v>
      </c>
      <c r="I8" s="105">
        <f>SUM(Czege!C34)</f>
        <v>0</v>
      </c>
      <c r="K8" s="104">
        <f>SUM(Czege!I28)</f>
        <v>0</v>
      </c>
    </row>
    <row r="9" spans="1:11" ht="17.25" customHeight="1" x14ac:dyDescent="0.25">
      <c r="A9" s="100" t="s">
        <v>7</v>
      </c>
      <c r="B9" s="101">
        <f>SUM(Doran!C29)</f>
        <v>40</v>
      </c>
      <c r="C9" s="101">
        <f>SUM(Doran!C30)</f>
        <v>0</v>
      </c>
      <c r="D9" s="101">
        <f>SUM(Doran!C31)</f>
        <v>0</v>
      </c>
      <c r="E9" s="101">
        <f>SUM(Doran!C32)</f>
        <v>0</v>
      </c>
      <c r="F9" s="101">
        <f>SUM(Doran!C33)</f>
        <v>0</v>
      </c>
      <c r="G9" s="102">
        <f t="shared" ref="G9:G19" si="0">B9+C9+D9+E9+F9</f>
        <v>40</v>
      </c>
      <c r="H9" s="105">
        <f>SUM(Doran!C35)</f>
        <v>0</v>
      </c>
      <c r="I9" s="105">
        <f>SUM(Doran!C36)</f>
        <v>0</v>
      </c>
      <c r="K9" s="104">
        <f>SUM(Doran!I30)</f>
        <v>0.5</v>
      </c>
    </row>
    <row r="10" spans="1:11" x14ac:dyDescent="0.25">
      <c r="A10" s="100" t="s">
        <v>50</v>
      </c>
      <c r="B10" s="101">
        <f>SUM(Hammond!C31)</f>
        <v>40</v>
      </c>
      <c r="C10" s="101">
        <f>SUM(Hammond!C32)</f>
        <v>0</v>
      </c>
      <c r="D10" s="101">
        <f>SUM(Hammond!C33)</f>
        <v>0</v>
      </c>
      <c r="E10" s="101">
        <f>SUM(Hammond!C34)</f>
        <v>0</v>
      </c>
      <c r="F10" s="101">
        <f>SUM(Hammond!C35)</f>
        <v>0</v>
      </c>
      <c r="G10" s="102">
        <f t="shared" si="0"/>
        <v>40</v>
      </c>
      <c r="H10" s="105">
        <f>SUM(Hammond!C37)</f>
        <v>0</v>
      </c>
      <c r="I10" s="105">
        <f>SUM(Hammond!C38)</f>
        <v>0</v>
      </c>
      <c r="K10" s="104">
        <f>SUM(Hammond!I32)</f>
        <v>5.75</v>
      </c>
    </row>
    <row r="11" spans="1:11" x14ac:dyDescent="0.25">
      <c r="A11" s="100" t="s">
        <v>8</v>
      </c>
      <c r="B11" s="101">
        <f>SUM(Harland!C27)</f>
        <v>37</v>
      </c>
      <c r="C11" s="101">
        <f>SUM(Harland!C28)</f>
        <v>0</v>
      </c>
      <c r="D11" s="101">
        <f>SUM(Harland!C29)</f>
        <v>0</v>
      </c>
      <c r="E11" s="101">
        <f>SUM(Harland!C30)</f>
        <v>0</v>
      </c>
      <c r="F11" s="101">
        <f>SUM(Harland!C31)</f>
        <v>0</v>
      </c>
      <c r="G11" s="102">
        <f>B11+C11+D11+E11+F11</f>
        <v>37</v>
      </c>
      <c r="H11" s="105">
        <f>SUM(Harland!C33)</f>
        <v>0</v>
      </c>
      <c r="I11" s="105">
        <f>SUM(Harland!C34)</f>
        <v>0</v>
      </c>
      <c r="K11" s="104">
        <f>SUM(Harland!I28)</f>
        <v>0</v>
      </c>
    </row>
    <row r="12" spans="1:11" x14ac:dyDescent="0.25">
      <c r="A12" s="100" t="s">
        <v>70</v>
      </c>
      <c r="B12" s="101">
        <f>SUM(Leek!C28)</f>
        <v>40</v>
      </c>
      <c r="C12" s="101">
        <f>SUM(Leek!C29)</f>
        <v>0</v>
      </c>
      <c r="D12" s="101">
        <f>SUM(Leek!C30)</f>
        <v>0</v>
      </c>
      <c r="E12" s="101">
        <f>SUM(Leek!C31)</f>
        <v>0</v>
      </c>
      <c r="F12" s="101">
        <f>SUM(Leek!C32)</f>
        <v>0</v>
      </c>
      <c r="G12" s="102">
        <f>B12+C12+D12+E12+F12</f>
        <v>40</v>
      </c>
      <c r="H12" s="105">
        <f>SUM(Leek!C34)</f>
        <v>0</v>
      </c>
      <c r="I12" s="105">
        <f>SUM(Leek!C35)</f>
        <v>0</v>
      </c>
      <c r="K12" s="104">
        <f>SUM(Leek!I29)</f>
        <v>12.5</v>
      </c>
    </row>
    <row r="13" spans="1:11" ht="17.25" customHeight="1" x14ac:dyDescent="0.25">
      <c r="A13" s="100" t="s">
        <v>9</v>
      </c>
      <c r="B13" s="101">
        <f>SUM(McSharry!C27)</f>
        <v>40</v>
      </c>
      <c r="C13" s="101">
        <f>SUM(McSharry!C28)</f>
        <v>0</v>
      </c>
      <c r="D13" s="101">
        <f>SUM(McSharry!A29)</f>
        <v>0</v>
      </c>
      <c r="E13" s="101">
        <f>SUM(McSharry!C30)</f>
        <v>0</v>
      </c>
      <c r="F13" s="101">
        <f>SUM(McSharry!C31)</f>
        <v>0</v>
      </c>
      <c r="G13" s="102">
        <f>B13+C13+D13+E13+F13</f>
        <v>40</v>
      </c>
      <c r="H13" s="105">
        <f>SUM(McSharry!C33)</f>
        <v>0</v>
      </c>
      <c r="I13" s="105">
        <f>SUM(McSharry!C34)</f>
        <v>0</v>
      </c>
      <c r="K13" s="104">
        <f>SUM(McSharry!I28)</f>
        <v>4</v>
      </c>
    </row>
    <row r="14" spans="1:11" ht="18" customHeight="1" x14ac:dyDescent="0.25">
      <c r="A14" s="100" t="s">
        <v>52</v>
      </c>
      <c r="B14" s="101">
        <f>SUM(Parker!C29)</f>
        <v>22.25</v>
      </c>
      <c r="C14" s="101">
        <f>SUM(Parker!C30)</f>
        <v>0</v>
      </c>
      <c r="D14" s="101">
        <f>SUM(Parker!C31)</f>
        <v>0</v>
      </c>
      <c r="E14" s="101">
        <f>SUM(Parker!C32)</f>
        <v>0</v>
      </c>
      <c r="F14" s="101">
        <f>SUM(Parker!C33)</f>
        <v>0</v>
      </c>
      <c r="G14" s="102">
        <f t="shared" si="0"/>
        <v>22.25</v>
      </c>
      <c r="H14" s="105">
        <f>SUM(Parker!C35)</f>
        <v>0</v>
      </c>
      <c r="I14" s="105">
        <f>SUM(Parker!C36)</f>
        <v>0</v>
      </c>
      <c r="K14" s="104">
        <f>SUM(Parker!I30)</f>
        <v>0</v>
      </c>
    </row>
    <row r="15" spans="1:11" x14ac:dyDescent="0.25">
      <c r="A15" s="100" t="s">
        <v>10</v>
      </c>
      <c r="B15" s="101">
        <f>SUM(Taylor!C28)</f>
        <v>40</v>
      </c>
      <c r="C15" s="101">
        <f>SUM(Taylor!C29)</f>
        <v>0</v>
      </c>
      <c r="D15" s="101">
        <f>SUM(Taylor!C30)</f>
        <v>0</v>
      </c>
      <c r="E15" s="101">
        <f>SUM(Taylor!C31)</f>
        <v>0</v>
      </c>
      <c r="F15" s="101">
        <f>SUM(Taylor!C32)</f>
        <v>0</v>
      </c>
      <c r="G15" s="102">
        <f t="shared" si="0"/>
        <v>40</v>
      </c>
      <c r="H15" s="105">
        <f>SUM(Taylor!C34)</f>
        <v>0</v>
      </c>
      <c r="I15" s="105">
        <f>SUM(Taylor!C35)</f>
        <v>0</v>
      </c>
      <c r="K15" s="104">
        <f>SUM(Taylor!I29)</f>
        <v>1.75</v>
      </c>
    </row>
    <row r="16" spans="1:11" x14ac:dyDescent="0.25">
      <c r="A16" s="100" t="s">
        <v>45</v>
      </c>
      <c r="B16" s="101">
        <f>SUM(Ward!C27)</f>
        <v>40</v>
      </c>
      <c r="C16" s="101">
        <f>SUM(Ward!C28)</f>
        <v>2</v>
      </c>
      <c r="D16" s="101">
        <f>SUM(Ward!C29)</f>
        <v>0</v>
      </c>
      <c r="E16" s="101">
        <f>SUM(Ward!C30)</f>
        <v>0</v>
      </c>
      <c r="F16" s="101">
        <f>SUM(Ward!C31)</f>
        <v>0</v>
      </c>
      <c r="G16" s="102">
        <f t="shared" si="0"/>
        <v>42</v>
      </c>
      <c r="H16" s="105">
        <f>SUM(Ward!C33)</f>
        <v>0</v>
      </c>
      <c r="I16" s="105">
        <f>SUM(Ward!C34)</f>
        <v>0</v>
      </c>
      <c r="K16" s="104">
        <f>SUM(Ward!I28)</f>
        <v>10</v>
      </c>
    </row>
    <row r="17" spans="1:11" x14ac:dyDescent="0.25">
      <c r="A17" s="100" t="s">
        <v>76</v>
      </c>
      <c r="B17" s="101">
        <f>SUM(Wildman!C27)</f>
        <v>32</v>
      </c>
      <c r="C17" s="101">
        <f>SUM(Wildman!C28)</f>
        <v>0</v>
      </c>
      <c r="D17" s="101">
        <f>SUM(Wildman!C29)</f>
        <v>0</v>
      </c>
      <c r="E17" s="101">
        <f>SUM(Wildman!C30)</f>
        <v>8</v>
      </c>
      <c r="F17" s="101">
        <f>SUM(Wildman!C31)</f>
        <v>0</v>
      </c>
      <c r="G17" s="102">
        <f>B17+C17+D17+E17+F17</f>
        <v>40</v>
      </c>
      <c r="H17" s="105">
        <f>SUM(Wildman!C33)</f>
        <v>0</v>
      </c>
      <c r="I17" s="105">
        <f>SUM(Wildman!C34)</f>
        <v>0</v>
      </c>
      <c r="K17" s="104">
        <f>SUM(Wildman!I28)</f>
        <v>32</v>
      </c>
    </row>
    <row r="18" spans="1:11" x14ac:dyDescent="0.25">
      <c r="A18" s="100" t="s">
        <v>47</v>
      </c>
      <c r="B18" s="101">
        <f>SUM(N.Winterburn!C29)</f>
        <v>40</v>
      </c>
      <c r="C18" s="101">
        <f>SUM(N.Winterburn!C30)</f>
        <v>0</v>
      </c>
      <c r="D18" s="101">
        <f>SUM(N.Winterburn!C31)</f>
        <v>0</v>
      </c>
      <c r="E18" s="101">
        <f>SUM(N.Winterburn!C32)</f>
        <v>0</v>
      </c>
      <c r="F18" s="101">
        <f>SUM(N.Winterburn!C33)</f>
        <v>0</v>
      </c>
      <c r="G18" s="102">
        <f t="shared" si="0"/>
        <v>40</v>
      </c>
      <c r="H18" s="105">
        <f>SUM(N.Winterburn!C35)</f>
        <v>0</v>
      </c>
      <c r="I18" s="105">
        <f>SUM(N.Winterburn!C36)</f>
        <v>0</v>
      </c>
      <c r="K18" s="104">
        <f>SUM(N.Winterburn!I30)</f>
        <v>5.5</v>
      </c>
    </row>
    <row r="19" spans="1:11" x14ac:dyDescent="0.25">
      <c r="A19" s="100" t="s">
        <v>11</v>
      </c>
      <c r="B19" s="101">
        <f>SUM(T.Winterburn!C28)</f>
        <v>40</v>
      </c>
      <c r="C19" s="101">
        <f>SUM(T.Winterburn!C29)</f>
        <v>0</v>
      </c>
      <c r="D19" s="101">
        <f>SUM(T.Winterburn!C30)</f>
        <v>0</v>
      </c>
      <c r="E19" s="101">
        <f>SUM(T.Winterburn!C31)</f>
        <v>0</v>
      </c>
      <c r="F19" s="101">
        <f>SUM(T.Winterburn!C32)</f>
        <v>0</v>
      </c>
      <c r="G19" s="102">
        <f t="shared" si="0"/>
        <v>40</v>
      </c>
      <c r="H19" s="105">
        <f>SUM(T.Winterburn!C34)</f>
        <v>0</v>
      </c>
      <c r="I19" s="105">
        <f>SUM(T.Winterburn!C35)</f>
        <v>0</v>
      </c>
      <c r="K19" s="104">
        <f>SUM(T.Winterburn!I29)</f>
        <v>5</v>
      </c>
    </row>
    <row r="20" spans="1:11" x14ac:dyDescent="0.25">
      <c r="A20" s="100" t="s">
        <v>12</v>
      </c>
      <c r="B20" s="101">
        <f>SUM(Wright!C32)</f>
        <v>40</v>
      </c>
      <c r="C20" s="101">
        <f>SUM(Wright!C33)</f>
        <v>3</v>
      </c>
      <c r="D20" s="101">
        <f>SUM(Wright!C34)</f>
        <v>0</v>
      </c>
      <c r="E20" s="101">
        <f>SUM(Wright!C35)</f>
        <v>0</v>
      </c>
      <c r="F20" s="101">
        <f>SUM(Wright!C36)</f>
        <v>0</v>
      </c>
      <c r="G20" s="102">
        <f>B20+C20+D20+E20+F20</f>
        <v>43</v>
      </c>
      <c r="H20" s="105">
        <f>SUM(Wright!C38)</f>
        <v>0</v>
      </c>
      <c r="I20" s="105">
        <f>SUM(Wright!C39)</f>
        <v>0</v>
      </c>
      <c r="K20" s="104">
        <f>SUM(Wright!I33)</f>
        <v>37.25</v>
      </c>
    </row>
    <row r="21" spans="1:11" ht="17.25" customHeight="1" x14ac:dyDescent="0.25">
      <c r="A21" s="106" t="s">
        <v>22</v>
      </c>
      <c r="B21" s="107">
        <f t="shared" ref="B21:I21" si="1">SUM(B6:B20)</f>
        <v>523.25</v>
      </c>
      <c r="C21" s="107">
        <f t="shared" si="1"/>
        <v>5</v>
      </c>
      <c r="D21" s="107">
        <f t="shared" si="1"/>
        <v>0</v>
      </c>
      <c r="E21" s="107">
        <f t="shared" si="1"/>
        <v>56</v>
      </c>
      <c r="F21" s="107">
        <f t="shared" si="1"/>
        <v>0</v>
      </c>
      <c r="G21" s="107">
        <f t="shared" si="1"/>
        <v>584.25</v>
      </c>
      <c r="H21" s="108">
        <f t="shared" si="1"/>
        <v>0</v>
      </c>
      <c r="I21" s="108">
        <f t="shared" si="1"/>
        <v>0</v>
      </c>
      <c r="J21" s="95"/>
      <c r="K21" s="107">
        <f>SUM(K6:K20)</f>
        <v>118.25</v>
      </c>
    </row>
    <row r="22" spans="1:11" s="95" customFormat="1" x14ac:dyDescent="0.25">
      <c r="A22" s="93"/>
      <c r="B22" s="93"/>
      <c r="C22" s="93"/>
      <c r="D22" s="93"/>
      <c r="E22" s="93"/>
      <c r="F22" s="93"/>
      <c r="J22" s="93"/>
      <c r="K22" s="93"/>
    </row>
    <row r="24" spans="1:11" x14ac:dyDescent="0.25">
      <c r="A24" s="93" t="s">
        <v>28</v>
      </c>
      <c r="C24" s="109">
        <f>B21+C21+D21</f>
        <v>528.25</v>
      </c>
    </row>
    <row r="25" spans="1:11" x14ac:dyDescent="0.25">
      <c r="A25" s="93" t="s">
        <v>29</v>
      </c>
      <c r="C25" s="109">
        <f>K21</f>
        <v>118.25</v>
      </c>
    </row>
    <row r="26" spans="1:11" x14ac:dyDescent="0.25">
      <c r="A26" s="93" t="s">
        <v>33</v>
      </c>
      <c r="C26" s="110">
        <f>C25/C24</f>
        <v>0.22385234264079507</v>
      </c>
    </row>
    <row r="27" spans="1:11" x14ac:dyDescent="0.25">
      <c r="C27" s="95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6"/>
  <sheetViews>
    <sheetView tabSelected="1" zoomScale="90" zoomScaleNormal="90" workbookViewId="0">
      <selection activeCell="C17" sqref="C17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5" width="6.7109375" style="50" customWidth="1"/>
    <col min="6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57</v>
      </c>
      <c r="B1" s="49"/>
      <c r="C1" s="49"/>
    </row>
    <row r="2" spans="1:22" s="54" customFormat="1" x14ac:dyDescent="0.25">
      <c r="A2" s="5" t="s">
        <v>87</v>
      </c>
      <c r="B2" s="168"/>
      <c r="C2" s="168"/>
      <c r="D2" s="111"/>
      <c r="E2" s="184" t="s">
        <v>13</v>
      </c>
      <c r="F2" s="184"/>
      <c r="G2" s="184" t="s">
        <v>14</v>
      </c>
      <c r="H2" s="184"/>
      <c r="I2" s="184" t="s">
        <v>15</v>
      </c>
      <c r="J2" s="184"/>
      <c r="K2" s="184" t="s">
        <v>16</v>
      </c>
      <c r="L2" s="184"/>
      <c r="M2" s="184" t="s">
        <v>17</v>
      </c>
      <c r="N2" s="184"/>
      <c r="O2" s="184" t="s">
        <v>18</v>
      </c>
      <c r="P2" s="184"/>
      <c r="Q2" s="184" t="s">
        <v>19</v>
      </c>
      <c r="R2" s="18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71" t="s">
        <v>96</v>
      </c>
      <c r="F3" s="171"/>
      <c r="G3" s="171" t="s">
        <v>96</v>
      </c>
      <c r="H3" s="171"/>
      <c r="I3" s="120">
        <v>8</v>
      </c>
      <c r="J3" s="120">
        <v>16.3</v>
      </c>
      <c r="K3" s="120">
        <v>8</v>
      </c>
      <c r="L3" s="120">
        <v>16.3</v>
      </c>
      <c r="M3" s="120">
        <v>8</v>
      </c>
      <c r="N3" s="120">
        <v>14.45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63">
        <v>6771</v>
      </c>
      <c r="B4" s="172" t="s">
        <v>101</v>
      </c>
      <c r="C4" s="163">
        <v>4</v>
      </c>
      <c r="D4" s="22" t="s">
        <v>71</v>
      </c>
      <c r="E4" s="196"/>
      <c r="F4" s="197"/>
      <c r="G4" s="196"/>
      <c r="H4" s="197"/>
      <c r="I4" s="190">
        <v>2</v>
      </c>
      <c r="J4" s="191"/>
      <c r="K4" s="190"/>
      <c r="L4" s="191"/>
      <c r="M4" s="190"/>
      <c r="N4" s="191"/>
      <c r="O4" s="178"/>
      <c r="P4" s="179"/>
      <c r="Q4" s="178"/>
      <c r="R4" s="179"/>
      <c r="S4" s="58">
        <f>E4+G4+I4+K4+M4+O4+Q4</f>
        <v>2</v>
      </c>
      <c r="T4" s="58">
        <f t="shared" ref="T4:T12" si="0">SUM(S4-U4-V4)</f>
        <v>2</v>
      </c>
      <c r="U4" s="60"/>
      <c r="V4" s="60"/>
    </row>
    <row r="5" spans="1:22" x14ac:dyDescent="0.25">
      <c r="A5" s="163">
        <v>6771</v>
      </c>
      <c r="B5" s="172" t="s">
        <v>101</v>
      </c>
      <c r="C5" s="163">
        <v>5</v>
      </c>
      <c r="D5" s="22" t="s">
        <v>71</v>
      </c>
      <c r="E5" s="198"/>
      <c r="F5" s="199"/>
      <c r="G5" s="198"/>
      <c r="H5" s="199"/>
      <c r="I5" s="174">
        <v>2</v>
      </c>
      <c r="J5" s="175"/>
      <c r="K5" s="174"/>
      <c r="L5" s="175"/>
      <c r="M5" s="174"/>
      <c r="N5" s="175"/>
      <c r="O5" s="178"/>
      <c r="P5" s="179"/>
      <c r="Q5" s="178"/>
      <c r="R5" s="179"/>
      <c r="S5" s="58">
        <f t="shared" ref="S5:S24" si="1">E5+G5+I5+K5+M5+O5+Q5</f>
        <v>2</v>
      </c>
      <c r="T5" s="58">
        <f t="shared" si="0"/>
        <v>2</v>
      </c>
      <c r="U5" s="60"/>
      <c r="V5" s="60"/>
    </row>
    <row r="6" spans="1:22" x14ac:dyDescent="0.25">
      <c r="A6" s="163">
        <v>6771</v>
      </c>
      <c r="B6" s="172" t="s">
        <v>101</v>
      </c>
      <c r="C6" s="163">
        <v>6</v>
      </c>
      <c r="D6" s="22" t="s">
        <v>71</v>
      </c>
      <c r="E6" s="198"/>
      <c r="F6" s="199"/>
      <c r="G6" s="198"/>
      <c r="H6" s="199"/>
      <c r="I6" s="174">
        <v>2</v>
      </c>
      <c r="J6" s="175"/>
      <c r="K6" s="174"/>
      <c r="L6" s="175"/>
      <c r="M6" s="174"/>
      <c r="N6" s="175"/>
      <c r="O6" s="178"/>
      <c r="P6" s="179"/>
      <c r="Q6" s="178"/>
      <c r="R6" s="179"/>
      <c r="S6" s="58">
        <f t="shared" si="1"/>
        <v>2</v>
      </c>
      <c r="T6" s="58">
        <f t="shared" si="0"/>
        <v>2</v>
      </c>
      <c r="U6" s="60"/>
      <c r="V6" s="60"/>
    </row>
    <row r="7" spans="1:22" x14ac:dyDescent="0.25">
      <c r="A7" s="163">
        <v>6771</v>
      </c>
      <c r="B7" s="172" t="s">
        <v>101</v>
      </c>
      <c r="C7" s="163">
        <v>7</v>
      </c>
      <c r="D7" s="22" t="s">
        <v>71</v>
      </c>
      <c r="E7" s="198"/>
      <c r="F7" s="199"/>
      <c r="G7" s="198"/>
      <c r="H7" s="199"/>
      <c r="I7" s="174">
        <v>2</v>
      </c>
      <c r="J7" s="175"/>
      <c r="K7" s="174">
        <v>2</v>
      </c>
      <c r="L7" s="175"/>
      <c r="M7" s="174">
        <v>0.25</v>
      </c>
      <c r="N7" s="175"/>
      <c r="O7" s="178"/>
      <c r="P7" s="179"/>
      <c r="Q7" s="178"/>
      <c r="R7" s="179"/>
      <c r="S7" s="58">
        <f t="shared" si="1"/>
        <v>4.25</v>
      </c>
      <c r="T7" s="58">
        <f t="shared" si="0"/>
        <v>4.25</v>
      </c>
      <c r="U7" s="60"/>
      <c r="V7" s="60"/>
    </row>
    <row r="8" spans="1:22" x14ac:dyDescent="0.25">
      <c r="A8" s="163">
        <v>6771</v>
      </c>
      <c r="B8" s="172" t="s">
        <v>101</v>
      </c>
      <c r="C8" s="163">
        <v>8</v>
      </c>
      <c r="D8" s="22" t="s">
        <v>71</v>
      </c>
      <c r="E8" s="196"/>
      <c r="F8" s="197"/>
      <c r="G8" s="196"/>
      <c r="H8" s="197"/>
      <c r="I8" s="190"/>
      <c r="J8" s="191"/>
      <c r="K8" s="190">
        <v>2</v>
      </c>
      <c r="L8" s="191"/>
      <c r="M8" s="190">
        <v>2</v>
      </c>
      <c r="N8" s="191"/>
      <c r="O8" s="178"/>
      <c r="P8" s="179"/>
      <c r="Q8" s="178"/>
      <c r="R8" s="179"/>
      <c r="S8" s="58">
        <f t="shared" si="1"/>
        <v>4</v>
      </c>
      <c r="T8" s="58">
        <f t="shared" si="0"/>
        <v>4</v>
      </c>
      <c r="U8" s="60"/>
      <c r="V8" s="60"/>
    </row>
    <row r="9" spans="1:22" x14ac:dyDescent="0.25">
      <c r="A9" s="163">
        <v>6771</v>
      </c>
      <c r="B9" s="172" t="s">
        <v>101</v>
      </c>
      <c r="C9" s="163">
        <v>9</v>
      </c>
      <c r="D9" s="22" t="s">
        <v>71</v>
      </c>
      <c r="E9" s="198"/>
      <c r="F9" s="199"/>
      <c r="G9" s="198"/>
      <c r="H9" s="199"/>
      <c r="I9" s="174"/>
      <c r="J9" s="175"/>
      <c r="K9" s="174">
        <v>2</v>
      </c>
      <c r="L9" s="175"/>
      <c r="M9" s="174">
        <v>2</v>
      </c>
      <c r="N9" s="175"/>
      <c r="O9" s="178"/>
      <c r="P9" s="179"/>
      <c r="Q9" s="178"/>
      <c r="R9" s="179"/>
      <c r="S9" s="58">
        <f t="shared" si="1"/>
        <v>4</v>
      </c>
      <c r="T9" s="58">
        <f t="shared" si="0"/>
        <v>4</v>
      </c>
      <c r="U9" s="60"/>
      <c r="V9" s="60"/>
    </row>
    <row r="10" spans="1:22" x14ac:dyDescent="0.25">
      <c r="A10" s="163">
        <v>6771</v>
      </c>
      <c r="B10" s="172" t="s">
        <v>101</v>
      </c>
      <c r="C10" s="163">
        <v>10</v>
      </c>
      <c r="D10" s="22" t="s">
        <v>71</v>
      </c>
      <c r="E10" s="198"/>
      <c r="F10" s="199"/>
      <c r="G10" s="198"/>
      <c r="H10" s="199"/>
      <c r="I10" s="174"/>
      <c r="J10" s="175"/>
      <c r="K10" s="174">
        <v>2</v>
      </c>
      <c r="L10" s="175"/>
      <c r="M10" s="174">
        <v>2</v>
      </c>
      <c r="N10" s="175"/>
      <c r="O10" s="178"/>
      <c r="P10" s="179"/>
      <c r="Q10" s="178"/>
      <c r="R10" s="179"/>
      <c r="S10" s="58">
        <f t="shared" si="1"/>
        <v>4</v>
      </c>
      <c r="T10" s="58">
        <f t="shared" si="0"/>
        <v>4</v>
      </c>
      <c r="U10" s="60"/>
      <c r="V10" s="60"/>
    </row>
    <row r="11" spans="1:22" x14ac:dyDescent="0.25">
      <c r="A11" s="163"/>
      <c r="B11" s="163"/>
      <c r="C11" s="163"/>
      <c r="D11" s="22"/>
      <c r="E11" s="198"/>
      <c r="F11" s="199"/>
      <c r="G11" s="198"/>
      <c r="H11" s="199"/>
      <c r="I11" s="174"/>
      <c r="J11" s="175"/>
      <c r="K11" s="174"/>
      <c r="L11" s="175"/>
      <c r="M11" s="174"/>
      <c r="N11" s="175"/>
      <c r="O11" s="178"/>
      <c r="P11" s="179"/>
      <c r="Q11" s="178"/>
      <c r="R11" s="17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65"/>
      <c r="B12" s="165"/>
      <c r="C12" s="165"/>
      <c r="D12" s="22"/>
      <c r="E12" s="198"/>
      <c r="F12" s="199"/>
      <c r="G12" s="198"/>
      <c r="H12" s="199"/>
      <c r="I12" s="174"/>
      <c r="J12" s="175"/>
      <c r="K12" s="174"/>
      <c r="L12" s="175"/>
      <c r="M12" s="174"/>
      <c r="N12" s="175"/>
      <c r="O12" s="178"/>
      <c r="P12" s="179"/>
      <c r="Q12" s="178"/>
      <c r="R12" s="17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44"/>
      <c r="B13" s="144"/>
      <c r="C13" s="144"/>
      <c r="D13" s="22"/>
      <c r="E13" s="198"/>
      <c r="F13" s="199"/>
      <c r="G13" s="198"/>
      <c r="H13" s="199"/>
      <c r="I13" s="174"/>
      <c r="J13" s="175"/>
      <c r="K13" s="174"/>
      <c r="L13" s="175"/>
      <c r="M13" s="174"/>
      <c r="N13" s="175"/>
      <c r="O13" s="178"/>
      <c r="P13" s="179"/>
      <c r="Q13" s="178"/>
      <c r="R13" s="179"/>
      <c r="S13" s="58">
        <f>E13+G13+I13+K13+M13+O13+Q13</f>
        <v>0</v>
      </c>
      <c r="T13" s="58">
        <f>SUM(S13-U13-V13)</f>
        <v>0</v>
      </c>
      <c r="U13" s="60"/>
      <c r="V13" s="60"/>
    </row>
    <row r="14" spans="1:22" ht="15.75" customHeight="1" x14ac:dyDescent="0.25">
      <c r="A14" s="144"/>
      <c r="B14" s="144"/>
      <c r="C14" s="144"/>
      <c r="D14" s="22"/>
      <c r="E14" s="198"/>
      <c r="F14" s="199"/>
      <c r="G14" s="198"/>
      <c r="H14" s="199"/>
      <c r="I14" s="174"/>
      <c r="J14" s="175"/>
      <c r="K14" s="174"/>
      <c r="L14" s="175"/>
      <c r="M14" s="174"/>
      <c r="N14" s="175"/>
      <c r="O14" s="178"/>
      <c r="P14" s="179"/>
      <c r="Q14" s="178"/>
      <c r="R14" s="179"/>
      <c r="S14" s="58">
        <f t="shared" ref="S14:S18" si="2">E14+G14+I14+K14+M14+O14+Q14</f>
        <v>0</v>
      </c>
      <c r="T14" s="58">
        <f t="shared" ref="T14:T18" si="3"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22"/>
      <c r="E15" s="198"/>
      <c r="F15" s="199"/>
      <c r="G15" s="198"/>
      <c r="H15" s="199"/>
      <c r="I15" s="174"/>
      <c r="J15" s="175"/>
      <c r="K15" s="174"/>
      <c r="L15" s="175"/>
      <c r="M15" s="174"/>
      <c r="N15" s="175"/>
      <c r="O15" s="178"/>
      <c r="P15" s="179"/>
      <c r="Q15" s="178"/>
      <c r="R15" s="179"/>
      <c r="S15" s="58">
        <f t="shared" ref="S15:S17" si="4">E15+G15+I15+K15+M15+O15+Q15</f>
        <v>0</v>
      </c>
      <c r="T15" s="58">
        <f t="shared" ref="T15:T17" si="5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98"/>
      <c r="F16" s="199"/>
      <c r="G16" s="198"/>
      <c r="H16" s="199"/>
      <c r="I16" s="174"/>
      <c r="J16" s="175"/>
      <c r="K16" s="174"/>
      <c r="L16" s="175"/>
      <c r="M16" s="174"/>
      <c r="N16" s="175"/>
      <c r="O16" s="178"/>
      <c r="P16" s="179"/>
      <c r="Q16" s="178"/>
      <c r="R16" s="179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98"/>
      <c r="F17" s="199"/>
      <c r="G17" s="198"/>
      <c r="H17" s="199"/>
      <c r="I17" s="174"/>
      <c r="J17" s="175"/>
      <c r="K17" s="174"/>
      <c r="L17" s="175"/>
      <c r="M17" s="174"/>
      <c r="N17" s="175"/>
      <c r="O17" s="178"/>
      <c r="P17" s="179"/>
      <c r="Q17" s="178"/>
      <c r="R17" s="179"/>
      <c r="S17" s="58">
        <f t="shared" si="4"/>
        <v>0</v>
      </c>
      <c r="T17" s="58">
        <f t="shared" si="5"/>
        <v>0</v>
      </c>
      <c r="U17" s="60"/>
      <c r="V17" s="60"/>
    </row>
    <row r="18" spans="1:22" ht="15.75" customHeight="1" x14ac:dyDescent="0.25">
      <c r="A18" s="129"/>
      <c r="B18" s="25"/>
      <c r="C18" s="129"/>
      <c r="D18" s="22"/>
      <c r="E18" s="198"/>
      <c r="F18" s="199"/>
      <c r="G18" s="198"/>
      <c r="H18" s="199"/>
      <c r="I18" s="174"/>
      <c r="J18" s="175"/>
      <c r="K18" s="174"/>
      <c r="L18" s="175"/>
      <c r="M18" s="174"/>
      <c r="N18" s="175"/>
      <c r="O18" s="178"/>
      <c r="P18" s="179"/>
      <c r="Q18" s="178"/>
      <c r="R18" s="179"/>
      <c r="S18" s="58">
        <f t="shared" si="2"/>
        <v>0</v>
      </c>
      <c r="T18" s="58">
        <f t="shared" si="3"/>
        <v>0</v>
      </c>
      <c r="U18" s="60"/>
      <c r="V18" s="60"/>
    </row>
    <row r="19" spans="1:22" ht="15.75" customHeight="1" x14ac:dyDescent="0.25">
      <c r="A19" s="133"/>
      <c r="B19" s="25"/>
      <c r="C19" s="133"/>
      <c r="D19" s="22"/>
      <c r="E19" s="198"/>
      <c r="F19" s="199"/>
      <c r="G19" s="198"/>
      <c r="H19" s="199"/>
      <c r="I19" s="174"/>
      <c r="J19" s="175"/>
      <c r="K19" s="174"/>
      <c r="L19" s="175"/>
      <c r="M19" s="174"/>
      <c r="N19" s="175"/>
      <c r="O19" s="178"/>
      <c r="P19" s="179"/>
      <c r="Q19" s="178"/>
      <c r="R19" s="179"/>
      <c r="S19" s="58">
        <f t="shared" ref="S19" si="6">E19+G19+I19+K19+M19+O19+Q19</f>
        <v>0</v>
      </c>
      <c r="T19" s="58">
        <f t="shared" ref="T19" si="7">SUM(S19-U19-V19)</f>
        <v>0</v>
      </c>
      <c r="U19" s="60"/>
      <c r="V19" s="60"/>
    </row>
    <row r="20" spans="1:22" x14ac:dyDescent="0.25">
      <c r="A20" s="6"/>
      <c r="B20" s="25"/>
      <c r="C20" s="6"/>
      <c r="D20" s="22"/>
      <c r="E20" s="198"/>
      <c r="F20" s="199"/>
      <c r="G20" s="198"/>
      <c r="H20" s="199"/>
      <c r="I20" s="174"/>
      <c r="J20" s="175"/>
      <c r="K20" s="174"/>
      <c r="L20" s="175"/>
      <c r="M20" s="174"/>
      <c r="N20" s="175"/>
      <c r="O20" s="178"/>
      <c r="P20" s="179"/>
      <c r="Q20" s="178"/>
      <c r="R20" s="179"/>
      <c r="S20" s="58">
        <f>E20+G20+I20+K20+M20+O20+Q20</f>
        <v>0</v>
      </c>
      <c r="T20" s="58">
        <f>SUM(S20-U20-V20)</f>
        <v>0</v>
      </c>
      <c r="U20" s="60"/>
      <c r="V20" s="60"/>
    </row>
    <row r="21" spans="1:22" x14ac:dyDescent="0.25">
      <c r="A21" s="6"/>
      <c r="B21" s="25"/>
      <c r="C21" s="6"/>
      <c r="D21" s="22"/>
      <c r="E21" s="198"/>
      <c r="F21" s="199"/>
      <c r="G21" s="198"/>
      <c r="H21" s="199"/>
      <c r="I21" s="174"/>
      <c r="J21" s="175"/>
      <c r="K21" s="174"/>
      <c r="L21" s="175"/>
      <c r="M21" s="174"/>
      <c r="N21" s="175"/>
      <c r="O21" s="178"/>
      <c r="P21" s="179"/>
      <c r="Q21" s="178"/>
      <c r="R21" s="179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74"/>
      <c r="F22" s="175"/>
      <c r="G22" s="174"/>
      <c r="H22" s="175"/>
      <c r="I22" s="174"/>
      <c r="J22" s="175"/>
      <c r="K22" s="174"/>
      <c r="L22" s="175"/>
      <c r="M22" s="174"/>
      <c r="N22" s="175"/>
      <c r="O22" s="178"/>
      <c r="P22" s="179"/>
      <c r="Q22" s="178"/>
      <c r="R22" s="179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74"/>
      <c r="F23" s="175"/>
      <c r="G23" s="174"/>
      <c r="H23" s="175"/>
      <c r="I23" s="174"/>
      <c r="J23" s="175"/>
      <c r="K23" s="174"/>
      <c r="L23" s="175"/>
      <c r="M23" s="174"/>
      <c r="N23" s="175"/>
      <c r="O23" s="178"/>
      <c r="P23" s="179"/>
      <c r="Q23" s="178"/>
      <c r="R23" s="179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85">
        <f>SUM(E4:E23)</f>
        <v>0</v>
      </c>
      <c r="F24" s="186"/>
      <c r="G24" s="185">
        <f>SUM(G4:G23)</f>
        <v>0</v>
      </c>
      <c r="H24" s="186"/>
      <c r="I24" s="185">
        <f>SUM(I4:I23)</f>
        <v>8</v>
      </c>
      <c r="J24" s="186"/>
      <c r="K24" s="185">
        <f>SUM(K4:K23)</f>
        <v>8</v>
      </c>
      <c r="L24" s="186"/>
      <c r="M24" s="185">
        <f>SUM(M4:M23)</f>
        <v>6.25</v>
      </c>
      <c r="N24" s="186"/>
      <c r="O24" s="185">
        <f>SUM(O4:O23)</f>
        <v>0</v>
      </c>
      <c r="P24" s="186"/>
      <c r="Q24" s="185">
        <f>SUM(Q4:Q23)</f>
        <v>0</v>
      </c>
      <c r="R24" s="186"/>
      <c r="S24" s="58">
        <f t="shared" si="1"/>
        <v>22.25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2">
        <v>8</v>
      </c>
      <c r="G25" s="58"/>
      <c r="H25" s="112">
        <v>8</v>
      </c>
      <c r="I25" s="58"/>
      <c r="J25" s="112">
        <v>8</v>
      </c>
      <c r="K25" s="58"/>
      <c r="L25" s="112">
        <v>8</v>
      </c>
      <c r="M25" s="58"/>
      <c r="N25" s="112">
        <v>8</v>
      </c>
      <c r="O25" s="58"/>
      <c r="P25" s="112"/>
      <c r="Q25" s="58"/>
      <c r="R25" s="112"/>
      <c r="S25" s="58">
        <f>SUM(E25:R25)</f>
        <v>40</v>
      </c>
      <c r="T25" s="58">
        <f>SUM(T4:T24)</f>
        <v>22.25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-8</v>
      </c>
      <c r="G26" s="60"/>
      <c r="H26" s="60">
        <f>SUM(G24)-H25</f>
        <v>-8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-1.75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-17.75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22.25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/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22.25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C17" sqref="C17"/>
    </sheetView>
  </sheetViews>
  <sheetFormatPr defaultRowHeight="15.75" x14ac:dyDescent="0.25"/>
  <cols>
    <col min="1" max="1" width="9.7109375" style="30" customWidth="1"/>
    <col min="2" max="2" width="10.7109375" style="30" customWidth="1"/>
    <col min="3" max="3" width="10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x14ac:dyDescent="0.25">
      <c r="A1" s="28" t="s">
        <v>10</v>
      </c>
      <c r="B1" s="29"/>
      <c r="C1" s="29"/>
    </row>
    <row r="2" spans="1:22" s="35" customFormat="1" x14ac:dyDescent="0.25">
      <c r="A2" s="5" t="s">
        <v>87</v>
      </c>
      <c r="B2" s="168"/>
      <c r="C2" s="168"/>
      <c r="D2" s="32"/>
      <c r="E2" s="208" t="s">
        <v>13</v>
      </c>
      <c r="F2" s="208"/>
      <c r="G2" s="208" t="s">
        <v>14</v>
      </c>
      <c r="H2" s="208"/>
      <c r="I2" s="208" t="s">
        <v>15</v>
      </c>
      <c r="J2" s="208"/>
      <c r="K2" s="208" t="s">
        <v>16</v>
      </c>
      <c r="L2" s="208"/>
      <c r="M2" s="208" t="s">
        <v>17</v>
      </c>
      <c r="N2" s="208"/>
      <c r="O2" s="208" t="s">
        <v>18</v>
      </c>
      <c r="P2" s="208"/>
      <c r="Q2" s="208" t="s">
        <v>19</v>
      </c>
      <c r="R2" s="208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20">
        <v>8</v>
      </c>
      <c r="F3" s="121">
        <v>16.3</v>
      </c>
      <c r="G3" s="120">
        <v>8</v>
      </c>
      <c r="H3" s="121">
        <v>16.3</v>
      </c>
      <c r="I3" s="120">
        <v>8</v>
      </c>
      <c r="J3" s="121">
        <v>16.3</v>
      </c>
      <c r="K3" s="120">
        <v>8</v>
      </c>
      <c r="L3" s="121">
        <v>16.3</v>
      </c>
      <c r="M3" s="120">
        <v>8</v>
      </c>
      <c r="N3" s="121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169">
        <v>6821</v>
      </c>
      <c r="B4" s="172" t="s">
        <v>102</v>
      </c>
      <c r="C4" s="169">
        <v>30</v>
      </c>
      <c r="D4" s="22" t="s">
        <v>80</v>
      </c>
      <c r="E4" s="205">
        <v>6.25</v>
      </c>
      <c r="F4" s="205"/>
      <c r="G4" s="205"/>
      <c r="H4" s="205"/>
      <c r="I4" s="205"/>
      <c r="J4" s="205"/>
      <c r="K4" s="205"/>
      <c r="L4" s="205"/>
      <c r="M4" s="205"/>
      <c r="N4" s="205"/>
      <c r="O4" s="204"/>
      <c r="P4" s="204"/>
      <c r="Q4" s="200"/>
      <c r="R4" s="201"/>
      <c r="S4" s="38">
        <f>E4+G4+I4+K4+M4+O4+Q4</f>
        <v>6.25</v>
      </c>
      <c r="T4" s="38">
        <f>SUM(S4-U4-V4)</f>
        <v>6.25</v>
      </c>
      <c r="U4" s="40"/>
      <c r="V4" s="40"/>
    </row>
    <row r="5" spans="1:22" x14ac:dyDescent="0.25">
      <c r="A5" s="169">
        <v>6771</v>
      </c>
      <c r="B5" s="172" t="s">
        <v>101</v>
      </c>
      <c r="C5" s="169">
        <v>6</v>
      </c>
      <c r="D5" s="22" t="s">
        <v>71</v>
      </c>
      <c r="E5" s="181"/>
      <c r="F5" s="181"/>
      <c r="G5" s="181">
        <v>2</v>
      </c>
      <c r="H5" s="181"/>
      <c r="I5" s="181"/>
      <c r="J5" s="181"/>
      <c r="K5" s="181"/>
      <c r="L5" s="181"/>
      <c r="M5" s="181"/>
      <c r="N5" s="181"/>
      <c r="O5" s="204"/>
      <c r="P5" s="204"/>
      <c r="Q5" s="200"/>
      <c r="R5" s="201"/>
      <c r="S5" s="38">
        <f t="shared" ref="S5:S22" si="0">E5+G5+I5+K5+M5+O5+Q5</f>
        <v>2</v>
      </c>
      <c r="T5" s="38">
        <f t="shared" ref="T5:T20" si="1">SUM(S5-U5-V5)</f>
        <v>2</v>
      </c>
      <c r="U5" s="40"/>
      <c r="V5" s="40"/>
    </row>
    <row r="6" spans="1:22" x14ac:dyDescent="0.25">
      <c r="A6" s="169">
        <v>6771</v>
      </c>
      <c r="B6" s="172" t="s">
        <v>101</v>
      </c>
      <c r="C6" s="169">
        <v>7</v>
      </c>
      <c r="D6" s="22" t="s">
        <v>71</v>
      </c>
      <c r="E6" s="181"/>
      <c r="F6" s="181"/>
      <c r="G6" s="181">
        <v>2</v>
      </c>
      <c r="H6" s="181"/>
      <c r="I6" s="181">
        <v>2</v>
      </c>
      <c r="J6" s="181"/>
      <c r="K6" s="181"/>
      <c r="L6" s="181"/>
      <c r="M6" s="181"/>
      <c r="N6" s="181"/>
      <c r="O6" s="204"/>
      <c r="P6" s="204"/>
      <c r="Q6" s="200"/>
      <c r="R6" s="201"/>
      <c r="S6" s="38">
        <f t="shared" si="0"/>
        <v>4</v>
      </c>
      <c r="T6" s="38">
        <f t="shared" si="1"/>
        <v>4</v>
      </c>
      <c r="U6" s="40"/>
      <c r="V6" s="40"/>
    </row>
    <row r="7" spans="1:22" x14ac:dyDescent="0.25">
      <c r="A7" s="169">
        <v>6771</v>
      </c>
      <c r="B7" s="172" t="s">
        <v>101</v>
      </c>
      <c r="C7" s="169">
        <v>8</v>
      </c>
      <c r="D7" s="22" t="s">
        <v>71</v>
      </c>
      <c r="E7" s="205"/>
      <c r="F7" s="205"/>
      <c r="G7" s="205">
        <v>2</v>
      </c>
      <c r="H7" s="205"/>
      <c r="I7" s="205">
        <v>2</v>
      </c>
      <c r="J7" s="205"/>
      <c r="K7" s="205">
        <v>2</v>
      </c>
      <c r="L7" s="205"/>
      <c r="M7" s="205"/>
      <c r="N7" s="205"/>
      <c r="O7" s="204"/>
      <c r="P7" s="204"/>
      <c r="Q7" s="200"/>
      <c r="R7" s="201"/>
      <c r="S7" s="38">
        <f t="shared" si="0"/>
        <v>6</v>
      </c>
      <c r="T7" s="38">
        <f t="shared" si="1"/>
        <v>6</v>
      </c>
      <c r="U7" s="40"/>
      <c r="V7" s="40"/>
    </row>
    <row r="8" spans="1:22" x14ac:dyDescent="0.25">
      <c r="A8" s="169">
        <v>6771</v>
      </c>
      <c r="B8" s="172" t="s">
        <v>101</v>
      </c>
      <c r="C8" s="169">
        <v>9</v>
      </c>
      <c r="D8" s="22" t="s">
        <v>71</v>
      </c>
      <c r="E8" s="205"/>
      <c r="F8" s="205"/>
      <c r="G8" s="205">
        <v>2</v>
      </c>
      <c r="H8" s="205"/>
      <c r="I8" s="205">
        <v>2</v>
      </c>
      <c r="J8" s="205"/>
      <c r="K8" s="205">
        <v>3</v>
      </c>
      <c r="L8" s="205"/>
      <c r="M8" s="205">
        <v>2</v>
      </c>
      <c r="N8" s="205"/>
      <c r="O8" s="204"/>
      <c r="P8" s="204"/>
      <c r="Q8" s="200"/>
      <c r="R8" s="201"/>
      <c r="S8" s="38">
        <f t="shared" si="0"/>
        <v>9</v>
      </c>
      <c r="T8" s="38">
        <f t="shared" si="1"/>
        <v>9</v>
      </c>
      <c r="U8" s="40"/>
      <c r="V8" s="40"/>
    </row>
    <row r="9" spans="1:22" x14ac:dyDescent="0.25">
      <c r="A9" s="169">
        <v>6771</v>
      </c>
      <c r="B9" s="172" t="s">
        <v>101</v>
      </c>
      <c r="C9" s="169">
        <v>10</v>
      </c>
      <c r="D9" s="22" t="s">
        <v>71</v>
      </c>
      <c r="E9" s="205"/>
      <c r="F9" s="205"/>
      <c r="G9" s="205"/>
      <c r="H9" s="205"/>
      <c r="I9" s="205">
        <v>2</v>
      </c>
      <c r="J9" s="205"/>
      <c r="K9" s="205">
        <v>3</v>
      </c>
      <c r="L9" s="205"/>
      <c r="M9" s="205">
        <v>2</v>
      </c>
      <c r="N9" s="205"/>
      <c r="O9" s="204"/>
      <c r="P9" s="204"/>
      <c r="Q9" s="200"/>
      <c r="R9" s="201"/>
      <c r="S9" s="38">
        <f t="shared" si="0"/>
        <v>7</v>
      </c>
      <c r="T9" s="38">
        <f t="shared" si="1"/>
        <v>7</v>
      </c>
      <c r="U9" s="40"/>
      <c r="V9" s="40"/>
    </row>
    <row r="10" spans="1:22" x14ac:dyDescent="0.25">
      <c r="A10" s="169">
        <v>6821</v>
      </c>
      <c r="B10" s="172" t="s">
        <v>102</v>
      </c>
      <c r="C10" s="169">
        <v>12</v>
      </c>
      <c r="D10" s="22" t="s">
        <v>100</v>
      </c>
      <c r="E10" s="202"/>
      <c r="F10" s="203"/>
      <c r="G10" s="202"/>
      <c r="H10" s="203"/>
      <c r="I10" s="202"/>
      <c r="J10" s="203"/>
      <c r="K10" s="202"/>
      <c r="L10" s="203"/>
      <c r="M10" s="202">
        <v>3.75</v>
      </c>
      <c r="N10" s="203"/>
      <c r="O10" s="200"/>
      <c r="P10" s="201"/>
      <c r="Q10" s="200"/>
      <c r="R10" s="201"/>
      <c r="S10" s="38">
        <f t="shared" ref="S10" si="2">E10+G10+I10+K10+M10+O10+Q10</f>
        <v>3.75</v>
      </c>
      <c r="T10" s="38">
        <f t="shared" ref="T10" si="3">SUM(S10-U10-V10)</f>
        <v>3.75</v>
      </c>
      <c r="U10" s="40"/>
      <c r="V10" s="40"/>
    </row>
    <row r="11" spans="1:22" x14ac:dyDescent="0.25">
      <c r="A11" s="169">
        <v>6794</v>
      </c>
      <c r="B11" s="172" t="s">
        <v>105</v>
      </c>
      <c r="C11" s="169">
        <v>5</v>
      </c>
      <c r="D11" s="22" t="s">
        <v>79</v>
      </c>
      <c r="E11" s="202"/>
      <c r="F11" s="203"/>
      <c r="G11" s="202"/>
      <c r="H11" s="203"/>
      <c r="I11" s="202"/>
      <c r="J11" s="203"/>
      <c r="K11" s="202"/>
      <c r="L11" s="203"/>
      <c r="M11" s="202">
        <v>0.25</v>
      </c>
      <c r="N11" s="203"/>
      <c r="O11" s="200"/>
      <c r="P11" s="201"/>
      <c r="Q11" s="200"/>
      <c r="R11" s="201"/>
      <c r="S11" s="38">
        <f t="shared" ref="S11:S12" si="4">E11+G11+I11+K11+M11+O11+Q11</f>
        <v>0.25</v>
      </c>
      <c r="T11" s="38">
        <f t="shared" ref="T11:T12" si="5">SUM(S11-U11-V11)</f>
        <v>0.25</v>
      </c>
      <c r="U11" s="40"/>
      <c r="V11" s="40"/>
    </row>
    <row r="12" spans="1:22" x14ac:dyDescent="0.25">
      <c r="A12" s="6"/>
      <c r="B12" s="6"/>
      <c r="C12" s="6"/>
      <c r="D12" s="22"/>
      <c r="E12" s="174"/>
      <c r="F12" s="175"/>
      <c r="G12" s="174"/>
      <c r="H12" s="175"/>
      <c r="I12" s="174"/>
      <c r="J12" s="175"/>
      <c r="K12" s="174"/>
      <c r="L12" s="175"/>
      <c r="M12" s="174"/>
      <c r="N12" s="175"/>
      <c r="O12" s="200"/>
      <c r="P12" s="201"/>
      <c r="Q12" s="200"/>
      <c r="R12" s="201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74"/>
      <c r="F13" s="175"/>
      <c r="G13" s="174"/>
      <c r="H13" s="175"/>
      <c r="I13" s="174"/>
      <c r="J13" s="175"/>
      <c r="K13" s="174"/>
      <c r="L13" s="175"/>
      <c r="M13" s="174"/>
      <c r="N13" s="175"/>
      <c r="O13" s="200"/>
      <c r="P13" s="201"/>
      <c r="Q13" s="200"/>
      <c r="R13" s="201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74"/>
      <c r="F14" s="175"/>
      <c r="G14" s="174"/>
      <c r="H14" s="175"/>
      <c r="I14" s="174"/>
      <c r="J14" s="175"/>
      <c r="K14" s="174"/>
      <c r="L14" s="175"/>
      <c r="M14" s="174"/>
      <c r="N14" s="175"/>
      <c r="O14" s="200"/>
      <c r="P14" s="201"/>
      <c r="Q14" s="200"/>
      <c r="R14" s="201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115"/>
      <c r="B15" s="115"/>
      <c r="C15" s="115"/>
      <c r="D15" s="22"/>
      <c r="E15" s="174"/>
      <c r="F15" s="175"/>
      <c r="G15" s="174"/>
      <c r="H15" s="175"/>
      <c r="I15" s="174"/>
      <c r="J15" s="175"/>
      <c r="K15" s="174"/>
      <c r="L15" s="175"/>
      <c r="M15" s="174"/>
      <c r="N15" s="175"/>
      <c r="O15" s="200"/>
      <c r="P15" s="201"/>
      <c r="Q15" s="200"/>
      <c r="R15" s="201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25"/>
      <c r="C16" s="6"/>
      <c r="D16" s="22"/>
      <c r="E16" s="174"/>
      <c r="F16" s="175"/>
      <c r="G16" s="174"/>
      <c r="H16" s="175"/>
      <c r="I16" s="174"/>
      <c r="J16" s="175"/>
      <c r="K16" s="174"/>
      <c r="L16" s="175"/>
      <c r="M16" s="174"/>
      <c r="N16" s="175"/>
      <c r="O16" s="200"/>
      <c r="P16" s="201"/>
      <c r="Q16" s="200"/>
      <c r="R16" s="201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129"/>
      <c r="B17" s="25"/>
      <c r="C17" s="129"/>
      <c r="D17" s="22"/>
      <c r="E17" s="174"/>
      <c r="F17" s="175"/>
      <c r="G17" s="174"/>
      <c r="H17" s="175"/>
      <c r="I17" s="174"/>
      <c r="J17" s="175"/>
      <c r="K17" s="174"/>
      <c r="L17" s="175"/>
      <c r="M17" s="174"/>
      <c r="N17" s="175"/>
      <c r="O17" s="200"/>
      <c r="P17" s="201"/>
      <c r="Q17" s="200"/>
      <c r="R17" s="201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143">
        <v>3600</v>
      </c>
      <c r="B18" s="172" t="s">
        <v>103</v>
      </c>
      <c r="C18" s="143"/>
      <c r="D18" s="22" t="s">
        <v>91</v>
      </c>
      <c r="E18" s="205">
        <v>0.25</v>
      </c>
      <c r="F18" s="205"/>
      <c r="G18" s="205"/>
      <c r="H18" s="205"/>
      <c r="I18" s="205"/>
      <c r="J18" s="205"/>
      <c r="K18" s="205"/>
      <c r="L18" s="205"/>
      <c r="M18" s="205"/>
      <c r="N18" s="205"/>
      <c r="O18" s="204"/>
      <c r="P18" s="204"/>
      <c r="Q18" s="200"/>
      <c r="R18" s="201"/>
      <c r="S18" s="38">
        <f t="shared" si="0"/>
        <v>0.25</v>
      </c>
      <c r="T18" s="38">
        <f t="shared" si="1"/>
        <v>0.25</v>
      </c>
      <c r="U18" s="40"/>
      <c r="V18" s="40"/>
    </row>
    <row r="19" spans="1:22" x14ac:dyDescent="0.25">
      <c r="A19" s="169">
        <v>3600</v>
      </c>
      <c r="B19" s="172" t="s">
        <v>103</v>
      </c>
      <c r="C19" s="169"/>
      <c r="D19" s="22" t="s">
        <v>84</v>
      </c>
      <c r="E19" s="202">
        <v>1.5</v>
      </c>
      <c r="F19" s="203"/>
      <c r="G19" s="202"/>
      <c r="H19" s="203"/>
      <c r="I19" s="202"/>
      <c r="J19" s="203"/>
      <c r="K19" s="202"/>
      <c r="L19" s="203"/>
      <c r="M19" s="202"/>
      <c r="N19" s="203"/>
      <c r="O19" s="204"/>
      <c r="P19" s="204"/>
      <c r="Q19" s="200"/>
      <c r="R19" s="201"/>
      <c r="S19" s="38">
        <f t="shared" si="0"/>
        <v>1.5</v>
      </c>
      <c r="T19" s="38">
        <f t="shared" si="1"/>
        <v>1.5</v>
      </c>
      <c r="U19" s="40"/>
      <c r="V19" s="40"/>
    </row>
    <row r="20" spans="1:22" x14ac:dyDescent="0.25">
      <c r="A20" s="6"/>
      <c r="B20" s="6"/>
      <c r="C20" s="6"/>
      <c r="D20" s="10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4"/>
      <c r="P20" s="204"/>
      <c r="Q20" s="200"/>
      <c r="R20" s="201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4"/>
      <c r="P21" s="204"/>
      <c r="Q21" s="200"/>
      <c r="R21" s="201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205"/>
      <c r="F22" s="205"/>
      <c r="G22" s="205"/>
      <c r="H22" s="205"/>
      <c r="I22" s="205"/>
      <c r="J22" s="205"/>
      <c r="K22" s="205"/>
      <c r="L22" s="205"/>
      <c r="M22" s="202"/>
      <c r="N22" s="203"/>
      <c r="O22" s="204"/>
      <c r="P22" s="204"/>
      <c r="Q22" s="200"/>
      <c r="R22" s="201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206">
        <f>SUM(E4:E22)</f>
        <v>8</v>
      </c>
      <c r="F23" s="207"/>
      <c r="G23" s="206">
        <f>SUM(G4:G22)</f>
        <v>8</v>
      </c>
      <c r="H23" s="207"/>
      <c r="I23" s="206">
        <f>SUM(I4:I22)</f>
        <v>8</v>
      </c>
      <c r="J23" s="207"/>
      <c r="K23" s="206">
        <f>SUM(K4:K22)</f>
        <v>8</v>
      </c>
      <c r="L23" s="207"/>
      <c r="M23" s="206">
        <f>SUM(M4:M22)</f>
        <v>8</v>
      </c>
      <c r="N23" s="207"/>
      <c r="O23" s="206">
        <f>SUM(O4:O22)</f>
        <v>0</v>
      </c>
      <c r="P23" s="207"/>
      <c r="Q23" s="206">
        <f>SUM(Q4:Q22)</f>
        <v>0</v>
      </c>
      <c r="R23" s="207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1.75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tabSelected="1" zoomScale="91" zoomScaleNormal="91" zoomScaleSheetLayoutView="91" workbookViewId="0">
      <selection activeCell="C17" sqref="C17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87</v>
      </c>
      <c r="B2" s="168"/>
      <c r="C2" s="168"/>
      <c r="D2" s="6"/>
      <c r="E2" s="194" t="s">
        <v>13</v>
      </c>
      <c r="F2" s="194"/>
      <c r="G2" s="194" t="s">
        <v>14</v>
      </c>
      <c r="H2" s="194"/>
      <c r="I2" s="194" t="s">
        <v>15</v>
      </c>
      <c r="J2" s="194"/>
      <c r="K2" s="194" t="s">
        <v>16</v>
      </c>
      <c r="L2" s="194"/>
      <c r="M2" s="194" t="s">
        <v>17</v>
      </c>
      <c r="N2" s="194"/>
      <c r="O2" s="194" t="s">
        <v>18</v>
      </c>
      <c r="P2" s="194"/>
      <c r="Q2" s="194" t="s">
        <v>19</v>
      </c>
      <c r="R2" s="19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9">
        <v>8</v>
      </c>
      <c r="F3" s="119">
        <v>18</v>
      </c>
      <c r="G3" s="119">
        <v>12.15</v>
      </c>
      <c r="H3" s="119">
        <v>16.3</v>
      </c>
      <c r="I3" s="119">
        <v>8</v>
      </c>
      <c r="J3" s="119">
        <v>16.3</v>
      </c>
      <c r="K3" s="119">
        <v>8</v>
      </c>
      <c r="L3" s="119">
        <v>16</v>
      </c>
      <c r="M3" s="119">
        <v>8</v>
      </c>
      <c r="N3" s="119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169">
        <v>6771</v>
      </c>
      <c r="B4" s="172" t="s">
        <v>101</v>
      </c>
      <c r="C4" s="169">
        <v>8</v>
      </c>
      <c r="D4" s="22" t="s">
        <v>71</v>
      </c>
      <c r="E4" s="190"/>
      <c r="F4" s="191"/>
      <c r="G4" s="190">
        <v>2</v>
      </c>
      <c r="H4" s="191"/>
      <c r="I4" s="190"/>
      <c r="J4" s="191"/>
      <c r="K4" s="190"/>
      <c r="L4" s="191"/>
      <c r="M4" s="190"/>
      <c r="N4" s="191"/>
      <c r="O4" s="188"/>
      <c r="P4" s="189"/>
      <c r="Q4" s="188"/>
      <c r="R4" s="189"/>
      <c r="S4" s="12">
        <f t="shared" ref="S4:S10" si="0">E4+G4+I4+K4+M4+O4+Q4</f>
        <v>2</v>
      </c>
      <c r="T4" s="12">
        <f t="shared" ref="T4:T19" si="1">SUM(S4-U4-V4)</f>
        <v>2</v>
      </c>
      <c r="U4" s="14"/>
      <c r="V4" s="14"/>
    </row>
    <row r="5" spans="1:22" x14ac:dyDescent="0.25">
      <c r="A5" s="169">
        <v>6771</v>
      </c>
      <c r="B5" s="172" t="s">
        <v>101</v>
      </c>
      <c r="C5" s="169">
        <v>5</v>
      </c>
      <c r="D5" s="22" t="s">
        <v>71</v>
      </c>
      <c r="E5" s="190"/>
      <c r="F5" s="191"/>
      <c r="G5" s="190">
        <v>3</v>
      </c>
      <c r="H5" s="191"/>
      <c r="I5" s="190">
        <v>1.5</v>
      </c>
      <c r="J5" s="191"/>
      <c r="K5" s="190"/>
      <c r="L5" s="191"/>
      <c r="M5" s="190"/>
      <c r="N5" s="191"/>
      <c r="O5" s="188"/>
      <c r="P5" s="189"/>
      <c r="Q5" s="188"/>
      <c r="R5" s="189"/>
      <c r="S5" s="12">
        <f t="shared" si="0"/>
        <v>4.5</v>
      </c>
      <c r="T5" s="12">
        <f t="shared" si="1"/>
        <v>4.5</v>
      </c>
      <c r="U5" s="14"/>
      <c r="V5" s="14"/>
    </row>
    <row r="6" spans="1:22" x14ac:dyDescent="0.25">
      <c r="A6" s="169">
        <v>6771</v>
      </c>
      <c r="B6" s="172" t="s">
        <v>101</v>
      </c>
      <c r="C6" s="169">
        <v>6</v>
      </c>
      <c r="D6" s="22" t="s">
        <v>71</v>
      </c>
      <c r="E6" s="190"/>
      <c r="F6" s="191"/>
      <c r="G6" s="190">
        <v>1.5</v>
      </c>
      <c r="H6" s="191"/>
      <c r="I6" s="190"/>
      <c r="J6" s="191"/>
      <c r="K6" s="190"/>
      <c r="L6" s="191"/>
      <c r="M6" s="190"/>
      <c r="N6" s="191"/>
      <c r="O6" s="188"/>
      <c r="P6" s="189"/>
      <c r="Q6" s="188"/>
      <c r="R6" s="189"/>
      <c r="S6" s="12">
        <f t="shared" si="0"/>
        <v>1.5</v>
      </c>
      <c r="T6" s="12">
        <f t="shared" si="1"/>
        <v>1.5</v>
      </c>
      <c r="U6" s="14"/>
      <c r="V6" s="14"/>
    </row>
    <row r="7" spans="1:22" x14ac:dyDescent="0.25">
      <c r="A7" s="169">
        <v>6771</v>
      </c>
      <c r="B7" s="172" t="s">
        <v>101</v>
      </c>
      <c r="C7" s="169">
        <v>4</v>
      </c>
      <c r="D7" s="22" t="s">
        <v>71</v>
      </c>
      <c r="E7" s="190"/>
      <c r="F7" s="191"/>
      <c r="G7" s="190">
        <v>1.5</v>
      </c>
      <c r="H7" s="191"/>
      <c r="I7" s="190"/>
      <c r="J7" s="191"/>
      <c r="K7" s="190"/>
      <c r="L7" s="191"/>
      <c r="M7" s="190"/>
      <c r="N7" s="191"/>
      <c r="O7" s="188"/>
      <c r="P7" s="189"/>
      <c r="Q7" s="188"/>
      <c r="R7" s="189"/>
      <c r="S7" s="12">
        <f t="shared" si="0"/>
        <v>1.5</v>
      </c>
      <c r="T7" s="12">
        <f t="shared" si="1"/>
        <v>1.5</v>
      </c>
      <c r="U7" s="14"/>
      <c r="V7" s="14"/>
    </row>
    <row r="8" spans="1:22" x14ac:dyDescent="0.25">
      <c r="A8" s="169">
        <v>6771</v>
      </c>
      <c r="B8" s="172" t="s">
        <v>101</v>
      </c>
      <c r="C8" s="169">
        <v>11</v>
      </c>
      <c r="D8" s="22" t="s">
        <v>71</v>
      </c>
      <c r="E8" s="190"/>
      <c r="F8" s="191"/>
      <c r="G8" s="190"/>
      <c r="H8" s="191"/>
      <c r="I8" s="190">
        <v>1.5</v>
      </c>
      <c r="J8" s="191"/>
      <c r="K8" s="190"/>
      <c r="L8" s="191"/>
      <c r="M8" s="190"/>
      <c r="N8" s="191"/>
      <c r="O8" s="188"/>
      <c r="P8" s="189"/>
      <c r="Q8" s="188"/>
      <c r="R8" s="189"/>
      <c r="S8" s="12">
        <f t="shared" si="0"/>
        <v>1.5</v>
      </c>
      <c r="T8" s="12">
        <f t="shared" si="1"/>
        <v>1.5</v>
      </c>
      <c r="U8" s="14"/>
      <c r="V8" s="14"/>
    </row>
    <row r="9" spans="1:22" x14ac:dyDescent="0.25">
      <c r="A9" s="166">
        <v>6771</v>
      </c>
      <c r="B9" s="172" t="s">
        <v>101</v>
      </c>
      <c r="C9" s="166">
        <v>10</v>
      </c>
      <c r="D9" s="22" t="s">
        <v>71</v>
      </c>
      <c r="E9" s="190"/>
      <c r="F9" s="191"/>
      <c r="G9" s="190"/>
      <c r="H9" s="191"/>
      <c r="I9" s="190">
        <v>1.5</v>
      </c>
      <c r="J9" s="191"/>
      <c r="K9" s="190"/>
      <c r="L9" s="191"/>
      <c r="M9" s="190"/>
      <c r="N9" s="191"/>
      <c r="O9" s="188"/>
      <c r="P9" s="189"/>
      <c r="Q9" s="188"/>
      <c r="R9" s="189"/>
      <c r="S9" s="12">
        <f t="shared" si="0"/>
        <v>1.5</v>
      </c>
      <c r="T9" s="12">
        <f t="shared" si="1"/>
        <v>1.5</v>
      </c>
      <c r="U9" s="14"/>
      <c r="V9" s="14"/>
    </row>
    <row r="10" spans="1:22" x14ac:dyDescent="0.25">
      <c r="A10" s="169">
        <v>6821</v>
      </c>
      <c r="B10" s="172" t="s">
        <v>102</v>
      </c>
      <c r="C10" s="169">
        <v>37</v>
      </c>
      <c r="D10" s="22" t="s">
        <v>90</v>
      </c>
      <c r="E10" s="190"/>
      <c r="F10" s="191"/>
      <c r="G10" s="190"/>
      <c r="H10" s="191"/>
      <c r="I10" s="190">
        <v>3.5</v>
      </c>
      <c r="J10" s="191"/>
      <c r="K10" s="190">
        <v>8</v>
      </c>
      <c r="L10" s="191"/>
      <c r="M10" s="190">
        <v>8</v>
      </c>
      <c r="N10" s="191"/>
      <c r="O10" s="188"/>
      <c r="P10" s="189"/>
      <c r="Q10" s="188"/>
      <c r="R10" s="189"/>
      <c r="S10" s="12">
        <f t="shared" si="0"/>
        <v>19.5</v>
      </c>
      <c r="T10" s="12">
        <f t="shared" si="1"/>
        <v>19.5</v>
      </c>
      <c r="U10" s="14"/>
      <c r="V10" s="14"/>
    </row>
    <row r="11" spans="1:22" ht="15" customHeight="1" x14ac:dyDescent="0.25">
      <c r="A11" s="6"/>
      <c r="B11" s="6"/>
      <c r="C11" s="6"/>
      <c r="D11" s="22"/>
      <c r="E11" s="190"/>
      <c r="F11" s="191"/>
      <c r="G11" s="190"/>
      <c r="H11" s="191"/>
      <c r="I11" s="190"/>
      <c r="J11" s="191"/>
      <c r="K11" s="190"/>
      <c r="L11" s="191"/>
      <c r="M11" s="190"/>
      <c r="N11" s="191"/>
      <c r="O11" s="188"/>
      <c r="P11" s="189"/>
      <c r="Q11" s="188"/>
      <c r="R11" s="189"/>
      <c r="S11" s="12">
        <f t="shared" ref="S11:S21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90"/>
      <c r="F12" s="191"/>
      <c r="G12" s="190"/>
      <c r="H12" s="191"/>
      <c r="I12" s="190"/>
      <c r="J12" s="191"/>
      <c r="K12" s="190"/>
      <c r="L12" s="191"/>
      <c r="M12" s="190"/>
      <c r="N12" s="191"/>
      <c r="O12" s="188"/>
      <c r="P12" s="189"/>
      <c r="Q12" s="188"/>
      <c r="R12" s="189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90"/>
      <c r="F13" s="191"/>
      <c r="G13" s="190"/>
      <c r="H13" s="191"/>
      <c r="I13" s="190"/>
      <c r="J13" s="191"/>
      <c r="K13" s="190"/>
      <c r="L13" s="191"/>
      <c r="M13" s="190"/>
      <c r="N13" s="191"/>
      <c r="O13" s="188"/>
      <c r="P13" s="189"/>
      <c r="Q13" s="188"/>
      <c r="R13" s="189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116"/>
      <c r="B14" s="25"/>
      <c r="C14" s="116"/>
      <c r="D14" s="22"/>
      <c r="E14" s="190"/>
      <c r="F14" s="191"/>
      <c r="G14" s="190"/>
      <c r="H14" s="191"/>
      <c r="I14" s="190"/>
      <c r="J14" s="191"/>
      <c r="K14" s="190"/>
      <c r="L14" s="191"/>
      <c r="M14" s="190"/>
      <c r="N14" s="191"/>
      <c r="O14" s="188"/>
      <c r="P14" s="189"/>
      <c r="Q14" s="188"/>
      <c r="R14" s="189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131"/>
      <c r="B15" s="25"/>
      <c r="C15" s="131"/>
      <c r="D15" s="22"/>
      <c r="E15" s="190"/>
      <c r="F15" s="191"/>
      <c r="G15" s="190"/>
      <c r="H15" s="191"/>
      <c r="I15" s="190"/>
      <c r="J15" s="191"/>
      <c r="K15" s="190"/>
      <c r="L15" s="191"/>
      <c r="M15" s="190"/>
      <c r="N15" s="191"/>
      <c r="O15" s="188"/>
      <c r="P15" s="189"/>
      <c r="Q15" s="188"/>
      <c r="R15" s="189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25">
      <c r="A16" s="130"/>
      <c r="B16" s="25"/>
      <c r="C16" s="130"/>
      <c r="D16" s="22"/>
      <c r="E16" s="190"/>
      <c r="F16" s="191"/>
      <c r="G16" s="190"/>
      <c r="H16" s="191"/>
      <c r="I16" s="190"/>
      <c r="J16" s="191"/>
      <c r="K16" s="190"/>
      <c r="L16" s="191"/>
      <c r="M16" s="190"/>
      <c r="N16" s="191"/>
      <c r="O16" s="188"/>
      <c r="P16" s="189"/>
      <c r="Q16" s="188"/>
      <c r="R16" s="189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25">
      <c r="A17" s="129"/>
      <c r="B17" s="25"/>
      <c r="C17" s="129"/>
      <c r="D17" s="22"/>
      <c r="E17" s="174"/>
      <c r="F17" s="175"/>
      <c r="G17" s="174"/>
      <c r="H17" s="175"/>
      <c r="I17" s="174"/>
      <c r="J17" s="175"/>
      <c r="K17" s="174"/>
      <c r="L17" s="175"/>
      <c r="M17" s="174"/>
      <c r="N17" s="175"/>
      <c r="O17" s="188"/>
      <c r="P17" s="189"/>
      <c r="Q17" s="188"/>
      <c r="R17" s="189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129">
        <v>3600</v>
      </c>
      <c r="B18" s="172" t="s">
        <v>103</v>
      </c>
      <c r="C18" s="129"/>
      <c r="D18" s="22" t="s">
        <v>97</v>
      </c>
      <c r="E18" s="190">
        <v>10</v>
      </c>
      <c r="F18" s="191"/>
      <c r="G18" s="190"/>
      <c r="H18" s="191"/>
      <c r="I18" s="190"/>
      <c r="J18" s="191"/>
      <c r="K18" s="190"/>
      <c r="L18" s="191"/>
      <c r="M18" s="190"/>
      <c r="N18" s="191"/>
      <c r="O18" s="188"/>
      <c r="P18" s="189"/>
      <c r="Q18" s="188"/>
      <c r="R18" s="189"/>
      <c r="S18" s="12">
        <f t="shared" si="2"/>
        <v>10</v>
      </c>
      <c r="T18" s="12">
        <f t="shared" si="1"/>
        <v>8</v>
      </c>
      <c r="U18" s="14">
        <v>2</v>
      </c>
      <c r="V18" s="14"/>
    </row>
    <row r="19" spans="1:22" x14ac:dyDescent="0.25">
      <c r="A19" s="111"/>
      <c r="B19" s="61"/>
      <c r="C19" s="111"/>
      <c r="D19" s="10"/>
      <c r="E19" s="209"/>
      <c r="F19" s="191"/>
      <c r="G19" s="209"/>
      <c r="H19" s="191"/>
      <c r="I19" s="209"/>
      <c r="J19" s="191"/>
      <c r="K19" s="209"/>
      <c r="L19" s="191"/>
      <c r="M19" s="209"/>
      <c r="N19" s="191"/>
      <c r="O19" s="188"/>
      <c r="P19" s="189"/>
      <c r="Q19" s="188"/>
      <c r="R19" s="189"/>
      <c r="S19" s="12">
        <f t="shared" si="2"/>
        <v>0</v>
      </c>
      <c r="T19" s="12">
        <f t="shared" si="1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90"/>
      <c r="F20" s="191"/>
      <c r="G20" s="190"/>
      <c r="H20" s="191"/>
      <c r="I20" s="190"/>
      <c r="J20" s="191"/>
      <c r="K20" s="190"/>
      <c r="L20" s="191"/>
      <c r="M20" s="190"/>
      <c r="N20" s="191"/>
      <c r="O20" s="188"/>
      <c r="P20" s="189"/>
      <c r="Q20" s="188"/>
      <c r="R20" s="189"/>
      <c r="S20" s="12">
        <f t="shared" si="2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90"/>
      <c r="F21" s="191"/>
      <c r="G21" s="190"/>
      <c r="H21" s="191"/>
      <c r="I21" s="190"/>
      <c r="J21" s="191"/>
      <c r="K21" s="190"/>
      <c r="L21" s="191"/>
      <c r="M21" s="190"/>
      <c r="N21" s="191"/>
      <c r="O21" s="188"/>
      <c r="P21" s="189"/>
      <c r="Q21" s="188"/>
      <c r="R21" s="189"/>
      <c r="S21" s="12">
        <f t="shared" si="2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92">
        <f>SUM(E4:E21)</f>
        <v>10</v>
      </c>
      <c r="F22" s="193"/>
      <c r="G22" s="192">
        <f>SUM(G4:G21)</f>
        <v>8</v>
      </c>
      <c r="H22" s="193"/>
      <c r="I22" s="192">
        <v>8</v>
      </c>
      <c r="J22" s="193"/>
      <c r="K22" s="192">
        <f>SUM(K4:K21)</f>
        <v>8</v>
      </c>
      <c r="L22" s="193"/>
      <c r="M22" s="192">
        <f>SUM(M4:M21)</f>
        <v>8</v>
      </c>
      <c r="N22" s="193"/>
      <c r="O22" s="192">
        <f>SUM(O4:O21)</f>
        <v>0</v>
      </c>
      <c r="P22" s="193"/>
      <c r="Q22" s="192">
        <f>SUM(Q4:Q21)</f>
        <v>0</v>
      </c>
      <c r="R22" s="193"/>
      <c r="S22" s="12">
        <f t="shared" ref="S22" si="3">E22+G22+I22+K22+M22+O22+Q22</f>
        <v>42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51"/>
      <c r="L23" s="152">
        <v>8</v>
      </c>
      <c r="M23" s="149"/>
      <c r="N23" s="150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2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2</v>
      </c>
      <c r="T24" s="14"/>
      <c r="U24" s="14">
        <f>SUM(U4:U23)</f>
        <v>2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2</v>
      </c>
      <c r="D28" s="17"/>
      <c r="I28" s="24">
        <v>10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42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zoomScale="91" zoomScaleNormal="91" zoomScaleSheetLayoutView="91" workbookViewId="0">
      <selection activeCell="C17" sqref="C17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74</v>
      </c>
      <c r="B1" s="2"/>
      <c r="C1" s="2"/>
    </row>
    <row r="2" spans="1:22" s="9" customFormat="1" x14ac:dyDescent="0.25">
      <c r="A2" s="5" t="s">
        <v>87</v>
      </c>
      <c r="B2" s="168"/>
      <c r="C2" s="168"/>
      <c r="D2" s="135"/>
      <c r="E2" s="194" t="s">
        <v>13</v>
      </c>
      <c r="F2" s="194"/>
      <c r="G2" s="194" t="s">
        <v>14</v>
      </c>
      <c r="H2" s="194"/>
      <c r="I2" s="194" t="s">
        <v>15</v>
      </c>
      <c r="J2" s="194"/>
      <c r="K2" s="194" t="s">
        <v>16</v>
      </c>
      <c r="L2" s="194"/>
      <c r="M2" s="194" t="s">
        <v>17</v>
      </c>
      <c r="N2" s="194"/>
      <c r="O2" s="194" t="s">
        <v>18</v>
      </c>
      <c r="P2" s="194"/>
      <c r="Q2" s="194" t="s">
        <v>19</v>
      </c>
      <c r="R2" s="19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9">
        <v>8</v>
      </c>
      <c r="F3" s="119">
        <v>16.3</v>
      </c>
      <c r="G3" s="119">
        <v>8</v>
      </c>
      <c r="H3" s="119">
        <v>16.3</v>
      </c>
      <c r="I3" s="139"/>
      <c r="J3" s="139"/>
      <c r="K3" s="119">
        <v>8</v>
      </c>
      <c r="L3" s="119">
        <v>16.3</v>
      </c>
      <c r="M3" s="119">
        <v>8</v>
      </c>
      <c r="N3" s="119">
        <v>16.3</v>
      </c>
      <c r="O3" s="138"/>
      <c r="P3" s="138"/>
      <c r="Q3" s="138"/>
      <c r="R3" s="138"/>
      <c r="S3" s="136"/>
      <c r="T3" s="136"/>
      <c r="U3" s="13"/>
      <c r="V3" s="13"/>
    </row>
    <row r="4" spans="1:22" x14ac:dyDescent="0.25">
      <c r="A4" s="135">
        <v>3600</v>
      </c>
      <c r="B4" s="172" t="s">
        <v>103</v>
      </c>
      <c r="C4" s="135"/>
      <c r="D4" s="22" t="s">
        <v>75</v>
      </c>
      <c r="E4" s="180">
        <v>8</v>
      </c>
      <c r="F4" s="180"/>
      <c r="G4" s="180">
        <v>8</v>
      </c>
      <c r="H4" s="180"/>
      <c r="I4" s="182"/>
      <c r="J4" s="182"/>
      <c r="K4" s="180">
        <v>8</v>
      </c>
      <c r="L4" s="180"/>
      <c r="M4" s="180">
        <v>8</v>
      </c>
      <c r="N4" s="180"/>
      <c r="O4" s="188"/>
      <c r="P4" s="189"/>
      <c r="Q4" s="188"/>
      <c r="R4" s="189"/>
      <c r="S4" s="136">
        <f t="shared" ref="S4:S22" si="0">E4+G4+I4+K4+M4+O4+Q4</f>
        <v>32</v>
      </c>
      <c r="T4" s="136">
        <f t="shared" ref="T4:T19" si="1">SUM(S4-U4-V4)</f>
        <v>32</v>
      </c>
      <c r="U4" s="14"/>
      <c r="V4" s="14"/>
    </row>
    <row r="5" spans="1:22" x14ac:dyDescent="0.25">
      <c r="A5" s="135"/>
      <c r="B5" s="135"/>
      <c r="C5" s="135"/>
      <c r="D5" s="22"/>
      <c r="E5" s="180"/>
      <c r="F5" s="180"/>
      <c r="G5" s="180"/>
      <c r="H5" s="180"/>
      <c r="I5" s="182"/>
      <c r="J5" s="182"/>
      <c r="K5" s="180"/>
      <c r="L5" s="180"/>
      <c r="M5" s="180"/>
      <c r="N5" s="180"/>
      <c r="O5" s="188"/>
      <c r="P5" s="189"/>
      <c r="Q5" s="188"/>
      <c r="R5" s="189"/>
      <c r="S5" s="136">
        <f t="shared" si="0"/>
        <v>0</v>
      </c>
      <c r="T5" s="136">
        <f t="shared" si="1"/>
        <v>0</v>
      </c>
      <c r="U5" s="14"/>
      <c r="V5" s="14"/>
    </row>
    <row r="6" spans="1:22" x14ac:dyDescent="0.25">
      <c r="A6" s="135"/>
      <c r="B6" s="135"/>
      <c r="C6" s="135"/>
      <c r="D6" s="22"/>
      <c r="E6" s="190"/>
      <c r="F6" s="191"/>
      <c r="G6" s="209"/>
      <c r="H6" s="191"/>
      <c r="I6" s="210"/>
      <c r="J6" s="211"/>
      <c r="K6" s="209"/>
      <c r="L6" s="191"/>
      <c r="M6" s="209"/>
      <c r="N6" s="191"/>
      <c r="O6" s="188"/>
      <c r="P6" s="189"/>
      <c r="Q6" s="188"/>
      <c r="R6" s="189"/>
      <c r="S6" s="136">
        <f t="shared" si="0"/>
        <v>0</v>
      </c>
      <c r="T6" s="136">
        <f t="shared" si="1"/>
        <v>0</v>
      </c>
      <c r="U6" s="14"/>
      <c r="V6" s="14"/>
    </row>
    <row r="7" spans="1:22" x14ac:dyDescent="0.25">
      <c r="A7" s="135"/>
      <c r="B7" s="135"/>
      <c r="C7" s="135"/>
      <c r="D7" s="22"/>
      <c r="E7" s="190"/>
      <c r="F7" s="191"/>
      <c r="G7" s="209"/>
      <c r="H7" s="191"/>
      <c r="I7" s="210"/>
      <c r="J7" s="211"/>
      <c r="K7" s="190"/>
      <c r="L7" s="191"/>
      <c r="M7" s="190"/>
      <c r="N7" s="191"/>
      <c r="O7" s="188"/>
      <c r="P7" s="189"/>
      <c r="Q7" s="188"/>
      <c r="R7" s="189"/>
      <c r="S7" s="136">
        <f t="shared" si="0"/>
        <v>0</v>
      </c>
      <c r="T7" s="136">
        <f t="shared" si="1"/>
        <v>0</v>
      </c>
      <c r="U7" s="14"/>
      <c r="V7" s="14"/>
    </row>
    <row r="8" spans="1:22" x14ac:dyDescent="0.25">
      <c r="A8" s="135"/>
      <c r="B8" s="135"/>
      <c r="C8" s="135"/>
      <c r="D8" s="22"/>
      <c r="E8" s="190"/>
      <c r="F8" s="191"/>
      <c r="G8" s="209"/>
      <c r="H8" s="191"/>
      <c r="I8" s="210"/>
      <c r="J8" s="211"/>
      <c r="K8" s="190"/>
      <c r="L8" s="191"/>
      <c r="M8" s="190"/>
      <c r="N8" s="191"/>
      <c r="O8" s="188"/>
      <c r="P8" s="189"/>
      <c r="Q8" s="188"/>
      <c r="R8" s="189"/>
      <c r="S8" s="136">
        <f t="shared" si="0"/>
        <v>0</v>
      </c>
      <c r="T8" s="136">
        <f t="shared" si="1"/>
        <v>0</v>
      </c>
      <c r="U8" s="14"/>
      <c r="V8" s="14"/>
    </row>
    <row r="9" spans="1:22" x14ac:dyDescent="0.25">
      <c r="A9" s="135"/>
      <c r="B9" s="135"/>
      <c r="C9" s="135"/>
      <c r="D9" s="22"/>
      <c r="E9" s="190"/>
      <c r="F9" s="191"/>
      <c r="G9" s="190"/>
      <c r="H9" s="191"/>
      <c r="I9" s="187"/>
      <c r="J9" s="211"/>
      <c r="K9" s="190"/>
      <c r="L9" s="191"/>
      <c r="M9" s="190"/>
      <c r="N9" s="191"/>
      <c r="O9" s="188"/>
      <c r="P9" s="189"/>
      <c r="Q9" s="188"/>
      <c r="R9" s="189"/>
      <c r="S9" s="136">
        <f t="shared" si="0"/>
        <v>0</v>
      </c>
      <c r="T9" s="136">
        <f t="shared" si="1"/>
        <v>0</v>
      </c>
      <c r="U9" s="14"/>
      <c r="V9" s="14"/>
    </row>
    <row r="10" spans="1:22" x14ac:dyDescent="0.25">
      <c r="A10" s="135"/>
      <c r="B10" s="135"/>
      <c r="C10" s="135"/>
      <c r="D10" s="22"/>
      <c r="E10" s="190"/>
      <c r="F10" s="191"/>
      <c r="G10" s="190"/>
      <c r="H10" s="191"/>
      <c r="I10" s="187"/>
      <c r="J10" s="211"/>
      <c r="K10" s="190"/>
      <c r="L10" s="191"/>
      <c r="M10" s="190"/>
      <c r="N10" s="191"/>
      <c r="O10" s="188"/>
      <c r="P10" s="189"/>
      <c r="Q10" s="188"/>
      <c r="R10" s="189"/>
      <c r="S10" s="136">
        <f t="shared" si="0"/>
        <v>0</v>
      </c>
      <c r="T10" s="136">
        <f t="shared" si="1"/>
        <v>0</v>
      </c>
      <c r="U10" s="14"/>
      <c r="V10" s="14"/>
    </row>
    <row r="11" spans="1:22" ht="15" customHeight="1" x14ac:dyDescent="0.25">
      <c r="A11" s="135"/>
      <c r="B11" s="135"/>
      <c r="C11" s="135"/>
      <c r="D11" s="22"/>
      <c r="E11" s="190"/>
      <c r="F11" s="191"/>
      <c r="G11" s="209"/>
      <c r="H11" s="191"/>
      <c r="I11" s="210"/>
      <c r="J11" s="211"/>
      <c r="K11" s="209"/>
      <c r="L11" s="191"/>
      <c r="M11" s="209"/>
      <c r="N11" s="191"/>
      <c r="O11" s="188"/>
      <c r="P11" s="189"/>
      <c r="Q11" s="188"/>
      <c r="R11" s="189"/>
      <c r="S11" s="136">
        <f t="shared" si="0"/>
        <v>0</v>
      </c>
      <c r="T11" s="136">
        <f t="shared" si="1"/>
        <v>0</v>
      </c>
      <c r="U11" s="14"/>
      <c r="V11" s="14"/>
    </row>
    <row r="12" spans="1:22" x14ac:dyDescent="0.25">
      <c r="A12" s="135"/>
      <c r="B12" s="135"/>
      <c r="C12" s="135"/>
      <c r="D12" s="22"/>
      <c r="E12" s="190"/>
      <c r="F12" s="191"/>
      <c r="G12" s="209"/>
      <c r="H12" s="191"/>
      <c r="I12" s="210"/>
      <c r="J12" s="211"/>
      <c r="K12" s="209"/>
      <c r="L12" s="191"/>
      <c r="M12" s="209"/>
      <c r="N12" s="191"/>
      <c r="O12" s="188"/>
      <c r="P12" s="189"/>
      <c r="Q12" s="188"/>
      <c r="R12" s="189"/>
      <c r="S12" s="136">
        <f t="shared" si="0"/>
        <v>0</v>
      </c>
      <c r="T12" s="136">
        <f t="shared" si="1"/>
        <v>0</v>
      </c>
      <c r="U12" s="14"/>
      <c r="V12" s="14"/>
    </row>
    <row r="13" spans="1:22" x14ac:dyDescent="0.25">
      <c r="A13" s="135"/>
      <c r="B13" s="135"/>
      <c r="C13" s="135"/>
      <c r="D13" s="22"/>
      <c r="E13" s="190"/>
      <c r="F13" s="191"/>
      <c r="G13" s="209"/>
      <c r="H13" s="191"/>
      <c r="I13" s="210"/>
      <c r="J13" s="211"/>
      <c r="K13" s="209"/>
      <c r="L13" s="191"/>
      <c r="M13" s="209"/>
      <c r="N13" s="191"/>
      <c r="O13" s="188"/>
      <c r="P13" s="189"/>
      <c r="Q13" s="188"/>
      <c r="R13" s="189"/>
      <c r="S13" s="136">
        <f t="shared" si="0"/>
        <v>0</v>
      </c>
      <c r="T13" s="136">
        <f t="shared" si="1"/>
        <v>0</v>
      </c>
      <c r="U13" s="14"/>
      <c r="V13" s="14"/>
    </row>
    <row r="14" spans="1:22" x14ac:dyDescent="0.25">
      <c r="A14" s="135"/>
      <c r="B14" s="25"/>
      <c r="C14" s="135"/>
      <c r="D14" s="22"/>
      <c r="E14" s="190"/>
      <c r="F14" s="191"/>
      <c r="G14" s="209"/>
      <c r="H14" s="191"/>
      <c r="I14" s="210"/>
      <c r="J14" s="211"/>
      <c r="K14" s="209"/>
      <c r="L14" s="191"/>
      <c r="M14" s="209"/>
      <c r="N14" s="191"/>
      <c r="O14" s="188"/>
      <c r="P14" s="189"/>
      <c r="Q14" s="188"/>
      <c r="R14" s="189"/>
      <c r="S14" s="136">
        <f t="shared" si="0"/>
        <v>0</v>
      </c>
      <c r="T14" s="136">
        <f t="shared" si="1"/>
        <v>0</v>
      </c>
      <c r="U14" s="14"/>
      <c r="V14" s="14"/>
    </row>
    <row r="15" spans="1:22" x14ac:dyDescent="0.25">
      <c r="A15" s="135"/>
      <c r="B15" s="25"/>
      <c r="C15" s="135"/>
      <c r="D15" s="22"/>
      <c r="E15" s="190"/>
      <c r="F15" s="191"/>
      <c r="G15" s="209"/>
      <c r="H15" s="191"/>
      <c r="I15" s="210"/>
      <c r="J15" s="211"/>
      <c r="K15" s="209"/>
      <c r="L15" s="191"/>
      <c r="M15" s="209"/>
      <c r="N15" s="191"/>
      <c r="O15" s="188"/>
      <c r="P15" s="189"/>
      <c r="Q15" s="188"/>
      <c r="R15" s="189"/>
      <c r="S15" s="136">
        <f t="shared" si="0"/>
        <v>0</v>
      </c>
      <c r="T15" s="136">
        <f t="shared" si="1"/>
        <v>0</v>
      </c>
      <c r="U15" s="14"/>
      <c r="V15" s="14"/>
    </row>
    <row r="16" spans="1:22" x14ac:dyDescent="0.25">
      <c r="A16" s="135"/>
      <c r="B16" s="25"/>
      <c r="C16" s="135"/>
      <c r="D16" s="22"/>
      <c r="E16" s="190"/>
      <c r="F16" s="191"/>
      <c r="G16" s="190"/>
      <c r="H16" s="191"/>
      <c r="I16" s="187"/>
      <c r="J16" s="211"/>
      <c r="K16" s="190"/>
      <c r="L16" s="191"/>
      <c r="M16" s="190"/>
      <c r="N16" s="191"/>
      <c r="O16" s="188"/>
      <c r="P16" s="189"/>
      <c r="Q16" s="188"/>
      <c r="R16" s="189"/>
      <c r="S16" s="136">
        <f t="shared" si="0"/>
        <v>0</v>
      </c>
      <c r="T16" s="136">
        <f t="shared" si="1"/>
        <v>0</v>
      </c>
      <c r="U16" s="14"/>
      <c r="V16" s="14"/>
    </row>
    <row r="17" spans="1:22" x14ac:dyDescent="0.25">
      <c r="A17" s="135"/>
      <c r="B17" s="25"/>
      <c r="C17" s="135"/>
      <c r="D17" s="22"/>
      <c r="E17" s="174"/>
      <c r="F17" s="175"/>
      <c r="G17" s="174"/>
      <c r="H17" s="175"/>
      <c r="I17" s="176"/>
      <c r="J17" s="177"/>
      <c r="K17" s="174"/>
      <c r="L17" s="175"/>
      <c r="M17" s="174"/>
      <c r="N17" s="175"/>
      <c r="O17" s="188"/>
      <c r="P17" s="189"/>
      <c r="Q17" s="188"/>
      <c r="R17" s="189"/>
      <c r="S17" s="136">
        <f t="shared" si="0"/>
        <v>0</v>
      </c>
      <c r="T17" s="136">
        <f t="shared" si="1"/>
        <v>0</v>
      </c>
      <c r="U17" s="14"/>
      <c r="V17" s="14"/>
    </row>
    <row r="18" spans="1:22" x14ac:dyDescent="0.25">
      <c r="A18" s="161"/>
      <c r="B18" s="25"/>
      <c r="C18" s="161"/>
      <c r="D18" s="22"/>
      <c r="E18" s="190"/>
      <c r="F18" s="191"/>
      <c r="G18" s="190"/>
      <c r="H18" s="191"/>
      <c r="I18" s="187"/>
      <c r="J18" s="211"/>
      <c r="K18" s="190"/>
      <c r="L18" s="191"/>
      <c r="M18" s="190"/>
      <c r="N18" s="191"/>
      <c r="O18" s="188"/>
      <c r="P18" s="189"/>
      <c r="Q18" s="188"/>
      <c r="R18" s="189"/>
      <c r="S18" s="136">
        <f t="shared" si="0"/>
        <v>0</v>
      </c>
      <c r="T18" s="136">
        <f t="shared" si="1"/>
        <v>0</v>
      </c>
      <c r="U18" s="14"/>
      <c r="V18" s="14"/>
    </row>
    <row r="19" spans="1:22" x14ac:dyDescent="0.25">
      <c r="A19" s="134"/>
      <c r="B19" s="61"/>
      <c r="C19" s="134"/>
      <c r="D19" s="10"/>
      <c r="E19" s="209"/>
      <c r="F19" s="191"/>
      <c r="G19" s="209"/>
      <c r="H19" s="191"/>
      <c r="I19" s="210"/>
      <c r="J19" s="211"/>
      <c r="K19" s="209"/>
      <c r="L19" s="191"/>
      <c r="M19" s="209"/>
      <c r="N19" s="191"/>
      <c r="O19" s="188"/>
      <c r="P19" s="189"/>
      <c r="Q19" s="188"/>
      <c r="R19" s="189"/>
      <c r="S19" s="136">
        <f t="shared" si="0"/>
        <v>0</v>
      </c>
      <c r="T19" s="136">
        <f t="shared" si="1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90"/>
      <c r="F20" s="191"/>
      <c r="G20" s="190"/>
      <c r="H20" s="191"/>
      <c r="I20" s="187">
        <v>8</v>
      </c>
      <c r="J20" s="211"/>
      <c r="K20" s="190"/>
      <c r="L20" s="191"/>
      <c r="M20" s="190"/>
      <c r="N20" s="191"/>
      <c r="O20" s="188"/>
      <c r="P20" s="189"/>
      <c r="Q20" s="188"/>
      <c r="R20" s="189"/>
      <c r="S20" s="136">
        <f t="shared" si="0"/>
        <v>8</v>
      </c>
      <c r="T20" s="136"/>
      <c r="U20" s="15"/>
      <c r="V20" s="14"/>
    </row>
    <row r="21" spans="1:22" x14ac:dyDescent="0.25">
      <c r="A21" s="10" t="s">
        <v>36</v>
      </c>
      <c r="B21" s="10"/>
      <c r="C21" s="10"/>
      <c r="D21" s="10"/>
      <c r="E21" s="190"/>
      <c r="F21" s="191"/>
      <c r="G21" s="190"/>
      <c r="H21" s="191"/>
      <c r="I21" s="190"/>
      <c r="J21" s="191"/>
      <c r="K21" s="190"/>
      <c r="L21" s="191"/>
      <c r="M21" s="190"/>
      <c r="N21" s="191"/>
      <c r="O21" s="188"/>
      <c r="P21" s="189"/>
      <c r="Q21" s="188"/>
      <c r="R21" s="189"/>
      <c r="S21" s="136">
        <f t="shared" si="0"/>
        <v>0</v>
      </c>
      <c r="T21" s="136"/>
      <c r="U21" s="15"/>
      <c r="V21" s="14"/>
    </row>
    <row r="22" spans="1:22" x14ac:dyDescent="0.25">
      <c r="A22" s="15" t="s">
        <v>6</v>
      </c>
      <c r="B22" s="15"/>
      <c r="C22" s="15"/>
      <c r="D22" s="15"/>
      <c r="E22" s="192">
        <f>SUM(E4:E21)</f>
        <v>8</v>
      </c>
      <c r="F22" s="193"/>
      <c r="G22" s="192">
        <f>SUM(G4:G21)</f>
        <v>8</v>
      </c>
      <c r="H22" s="193"/>
      <c r="I22" s="192">
        <f>SUM(I4:I21)</f>
        <v>8</v>
      </c>
      <c r="J22" s="193"/>
      <c r="K22" s="192">
        <f>SUM(K4:K21)</f>
        <v>8</v>
      </c>
      <c r="L22" s="193"/>
      <c r="M22" s="192">
        <f>SUM(M4:M21)</f>
        <v>8</v>
      </c>
      <c r="N22" s="193"/>
      <c r="O22" s="192">
        <f>SUM(O4:O21)</f>
        <v>0</v>
      </c>
      <c r="P22" s="193"/>
      <c r="Q22" s="192">
        <f>SUM(Q4:Q21)</f>
        <v>0</v>
      </c>
      <c r="R22" s="193"/>
      <c r="S22" s="136">
        <f t="shared" si="0"/>
        <v>40</v>
      </c>
      <c r="T22" s="136"/>
      <c r="U22" s="15"/>
      <c r="V22" s="14"/>
    </row>
    <row r="23" spans="1:22" x14ac:dyDescent="0.25">
      <c r="A23" s="15" t="s">
        <v>2</v>
      </c>
      <c r="B23" s="15"/>
      <c r="C23" s="15"/>
      <c r="D23" s="15"/>
      <c r="E23" s="136"/>
      <c r="F23" s="137">
        <v>8</v>
      </c>
      <c r="G23" s="136"/>
      <c r="H23" s="137">
        <v>8</v>
      </c>
      <c r="I23" s="136"/>
      <c r="J23" s="137">
        <v>8</v>
      </c>
      <c r="K23" s="136"/>
      <c r="L23" s="137">
        <v>8</v>
      </c>
      <c r="M23" s="136"/>
      <c r="N23" s="137">
        <v>8</v>
      </c>
      <c r="O23" s="136"/>
      <c r="P23" s="137"/>
      <c r="Q23" s="136"/>
      <c r="R23" s="137"/>
      <c r="S23" s="136">
        <f>SUM(E23:R23)</f>
        <v>40</v>
      </c>
      <c r="T23" s="136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32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8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90" zoomScaleNormal="90" workbookViewId="0">
      <selection activeCell="C17" sqref="C17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87</v>
      </c>
      <c r="B2" s="168"/>
      <c r="C2" s="168"/>
      <c r="D2" s="6"/>
      <c r="E2" s="194" t="s">
        <v>13</v>
      </c>
      <c r="F2" s="194"/>
      <c r="G2" s="194" t="s">
        <v>14</v>
      </c>
      <c r="H2" s="194"/>
      <c r="I2" s="194" t="s">
        <v>15</v>
      </c>
      <c r="J2" s="194"/>
      <c r="K2" s="194" t="s">
        <v>16</v>
      </c>
      <c r="L2" s="194"/>
      <c r="M2" s="194" t="s">
        <v>17</v>
      </c>
      <c r="N2" s="194"/>
      <c r="O2" s="194" t="s">
        <v>18</v>
      </c>
      <c r="P2" s="194"/>
      <c r="Q2" s="194" t="s">
        <v>19</v>
      </c>
      <c r="R2" s="19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0">
        <v>8</v>
      </c>
      <c r="F3" s="120">
        <v>16.3</v>
      </c>
      <c r="G3" s="120">
        <v>8</v>
      </c>
      <c r="H3" s="120">
        <v>16.3</v>
      </c>
      <c r="I3" s="120">
        <v>8</v>
      </c>
      <c r="J3" s="120">
        <v>16.3</v>
      </c>
      <c r="K3" s="120">
        <v>8</v>
      </c>
      <c r="L3" s="120">
        <v>16.3</v>
      </c>
      <c r="M3" s="120">
        <v>8</v>
      </c>
      <c r="N3" s="120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169">
        <v>6821</v>
      </c>
      <c r="B4" s="172" t="s">
        <v>102</v>
      </c>
      <c r="C4" s="169">
        <v>31</v>
      </c>
      <c r="D4" s="22" t="s">
        <v>77</v>
      </c>
      <c r="E4" s="190">
        <v>7</v>
      </c>
      <c r="F4" s="191"/>
      <c r="G4" s="190">
        <v>7</v>
      </c>
      <c r="H4" s="191"/>
      <c r="I4" s="190">
        <v>4</v>
      </c>
      <c r="J4" s="191"/>
      <c r="K4" s="190"/>
      <c r="L4" s="191"/>
      <c r="M4" s="190"/>
      <c r="N4" s="191"/>
      <c r="O4" s="188"/>
      <c r="P4" s="189"/>
      <c r="Q4" s="188"/>
      <c r="R4" s="189"/>
      <c r="S4" s="12">
        <f>E4+G4+I4+K4+M4+O4+Q4</f>
        <v>18</v>
      </c>
      <c r="T4" s="12">
        <f>SUM(S4-U4-V4)</f>
        <v>18</v>
      </c>
      <c r="U4" s="14"/>
      <c r="V4" s="14"/>
    </row>
    <row r="5" spans="1:22" ht="15.75" customHeight="1" x14ac:dyDescent="0.25">
      <c r="A5" s="133">
        <v>6743</v>
      </c>
      <c r="B5" s="173" t="s">
        <v>104</v>
      </c>
      <c r="C5" s="141">
        <v>3</v>
      </c>
      <c r="D5" s="22" t="s">
        <v>98</v>
      </c>
      <c r="E5" s="190"/>
      <c r="F5" s="191"/>
      <c r="G5" s="190"/>
      <c r="H5" s="191"/>
      <c r="I5" s="190">
        <v>0.5</v>
      </c>
      <c r="J5" s="191"/>
      <c r="K5" s="190"/>
      <c r="L5" s="191"/>
      <c r="M5" s="190"/>
      <c r="N5" s="191"/>
      <c r="O5" s="188"/>
      <c r="P5" s="189"/>
      <c r="Q5" s="188"/>
      <c r="R5" s="189"/>
      <c r="S5" s="12">
        <f>E5+G5+I5+K5+M5+O5+Q5</f>
        <v>0.5</v>
      </c>
      <c r="T5" s="12">
        <f>SUM(S5-U5-V5)</f>
        <v>0.5</v>
      </c>
      <c r="U5" s="14"/>
      <c r="V5" s="14"/>
    </row>
    <row r="6" spans="1:22" x14ac:dyDescent="0.25">
      <c r="A6" s="161">
        <v>6821</v>
      </c>
      <c r="B6" s="172" t="s">
        <v>102</v>
      </c>
      <c r="C6" s="161">
        <v>30</v>
      </c>
      <c r="D6" s="22" t="s">
        <v>99</v>
      </c>
      <c r="E6" s="190"/>
      <c r="F6" s="191"/>
      <c r="G6" s="190"/>
      <c r="H6" s="191"/>
      <c r="I6" s="190">
        <v>2</v>
      </c>
      <c r="J6" s="191"/>
      <c r="K6" s="190">
        <v>7</v>
      </c>
      <c r="L6" s="191"/>
      <c r="M6" s="190">
        <v>7</v>
      </c>
      <c r="N6" s="191"/>
      <c r="O6" s="188"/>
      <c r="P6" s="189"/>
      <c r="Q6" s="188"/>
      <c r="R6" s="189"/>
      <c r="S6" s="12">
        <f t="shared" ref="S6:S24" si="0">E6+G6+I6+K6+M6+O6+Q6</f>
        <v>16</v>
      </c>
      <c r="T6" s="12">
        <f t="shared" ref="T6:T21" si="1">SUM(S6-U6-V6)</f>
        <v>16</v>
      </c>
      <c r="U6" s="14"/>
      <c r="V6" s="14"/>
    </row>
    <row r="7" spans="1:22" x14ac:dyDescent="0.25">
      <c r="A7" s="161"/>
      <c r="B7" s="161"/>
      <c r="C7" s="161"/>
      <c r="D7" s="22"/>
      <c r="E7" s="190"/>
      <c r="F7" s="191"/>
      <c r="G7" s="190"/>
      <c r="H7" s="191"/>
      <c r="I7" s="190"/>
      <c r="J7" s="191"/>
      <c r="K7" s="190"/>
      <c r="L7" s="191"/>
      <c r="M7" s="190"/>
      <c r="N7" s="191"/>
      <c r="O7" s="188"/>
      <c r="P7" s="189"/>
      <c r="Q7" s="188"/>
      <c r="R7" s="189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161"/>
      <c r="B8" s="128"/>
      <c r="C8" s="128"/>
      <c r="D8" s="22"/>
      <c r="E8" s="190"/>
      <c r="F8" s="191"/>
      <c r="G8" s="190"/>
      <c r="H8" s="191"/>
      <c r="I8" s="190"/>
      <c r="J8" s="191"/>
      <c r="K8" s="190"/>
      <c r="L8" s="191"/>
      <c r="M8" s="190"/>
      <c r="N8" s="191"/>
      <c r="O8" s="188"/>
      <c r="P8" s="189"/>
      <c r="Q8" s="188"/>
      <c r="R8" s="189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164"/>
      <c r="B9" s="164"/>
      <c r="C9" s="164"/>
      <c r="D9" s="22"/>
      <c r="E9" s="190"/>
      <c r="F9" s="191"/>
      <c r="G9" s="190"/>
      <c r="H9" s="191"/>
      <c r="I9" s="190"/>
      <c r="J9" s="191"/>
      <c r="K9" s="190"/>
      <c r="L9" s="191"/>
      <c r="M9" s="190"/>
      <c r="N9" s="191"/>
      <c r="O9" s="188"/>
      <c r="P9" s="189"/>
      <c r="Q9" s="188"/>
      <c r="R9" s="189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90"/>
      <c r="F10" s="191"/>
      <c r="G10" s="190"/>
      <c r="H10" s="191"/>
      <c r="I10" s="190"/>
      <c r="J10" s="191"/>
      <c r="K10" s="190"/>
      <c r="L10" s="191"/>
      <c r="M10" s="190"/>
      <c r="N10" s="191"/>
      <c r="O10" s="188"/>
      <c r="P10" s="189"/>
      <c r="Q10" s="188"/>
      <c r="R10" s="189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90"/>
      <c r="F11" s="191"/>
      <c r="G11" s="190"/>
      <c r="H11" s="191"/>
      <c r="I11" s="190"/>
      <c r="J11" s="191"/>
      <c r="K11" s="190"/>
      <c r="L11" s="191"/>
      <c r="M11" s="190"/>
      <c r="N11" s="191"/>
      <c r="O11" s="188"/>
      <c r="P11" s="189"/>
      <c r="Q11" s="188"/>
      <c r="R11" s="189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90"/>
      <c r="F12" s="191"/>
      <c r="G12" s="190"/>
      <c r="H12" s="191"/>
      <c r="I12" s="190"/>
      <c r="J12" s="191"/>
      <c r="K12" s="190"/>
      <c r="L12" s="191"/>
      <c r="M12" s="190"/>
      <c r="N12" s="191"/>
      <c r="O12" s="188"/>
      <c r="P12" s="189"/>
      <c r="Q12" s="188"/>
      <c r="R12" s="189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90"/>
      <c r="F13" s="191"/>
      <c r="G13" s="190"/>
      <c r="H13" s="191"/>
      <c r="I13" s="190"/>
      <c r="J13" s="191"/>
      <c r="K13" s="190"/>
      <c r="L13" s="191"/>
      <c r="M13" s="190"/>
      <c r="N13" s="191"/>
      <c r="O13" s="188"/>
      <c r="P13" s="189"/>
      <c r="Q13" s="188"/>
      <c r="R13" s="189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90"/>
      <c r="F14" s="191"/>
      <c r="G14" s="190"/>
      <c r="H14" s="191"/>
      <c r="I14" s="190"/>
      <c r="J14" s="191"/>
      <c r="K14" s="190"/>
      <c r="L14" s="191"/>
      <c r="M14" s="190"/>
      <c r="N14" s="191"/>
      <c r="O14" s="188"/>
      <c r="P14" s="189"/>
      <c r="Q14" s="188"/>
      <c r="R14" s="189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90"/>
      <c r="F15" s="191"/>
      <c r="G15" s="190"/>
      <c r="H15" s="191"/>
      <c r="I15" s="190"/>
      <c r="J15" s="191"/>
      <c r="K15" s="190"/>
      <c r="L15" s="191"/>
      <c r="M15" s="190"/>
      <c r="N15" s="191"/>
      <c r="O15" s="188"/>
      <c r="P15" s="189"/>
      <c r="Q15" s="188"/>
      <c r="R15" s="189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90"/>
      <c r="F16" s="191"/>
      <c r="G16" s="190"/>
      <c r="H16" s="191"/>
      <c r="I16" s="190"/>
      <c r="J16" s="191"/>
      <c r="K16" s="190"/>
      <c r="L16" s="191"/>
      <c r="M16" s="190"/>
      <c r="N16" s="191"/>
      <c r="O16" s="188"/>
      <c r="P16" s="189"/>
      <c r="Q16" s="188"/>
      <c r="R16" s="189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25"/>
      <c r="C17" s="6"/>
      <c r="D17" s="22"/>
      <c r="E17" s="190"/>
      <c r="F17" s="191"/>
      <c r="G17" s="190"/>
      <c r="H17" s="191"/>
      <c r="I17" s="190"/>
      <c r="J17" s="191"/>
      <c r="K17" s="190"/>
      <c r="L17" s="191"/>
      <c r="M17" s="190"/>
      <c r="N17" s="191"/>
      <c r="O17" s="188"/>
      <c r="P17" s="189"/>
      <c r="Q17" s="188"/>
      <c r="R17" s="189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90"/>
      <c r="F18" s="191"/>
      <c r="G18" s="190"/>
      <c r="H18" s="191"/>
      <c r="I18" s="190"/>
      <c r="J18" s="191"/>
      <c r="K18" s="190"/>
      <c r="L18" s="191"/>
      <c r="M18" s="190"/>
      <c r="N18" s="191"/>
      <c r="O18" s="188"/>
      <c r="P18" s="189"/>
      <c r="Q18" s="188"/>
      <c r="R18" s="189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169">
        <v>3600</v>
      </c>
      <c r="B19" s="172" t="s">
        <v>103</v>
      </c>
      <c r="C19" s="169"/>
      <c r="D19" s="22" t="s">
        <v>89</v>
      </c>
      <c r="E19" s="174"/>
      <c r="F19" s="175"/>
      <c r="G19" s="174"/>
      <c r="H19" s="175"/>
      <c r="I19" s="174">
        <v>0.5</v>
      </c>
      <c r="J19" s="175"/>
      <c r="K19" s="174"/>
      <c r="L19" s="175"/>
      <c r="M19" s="174"/>
      <c r="N19" s="175"/>
      <c r="O19" s="188"/>
      <c r="P19" s="189"/>
      <c r="Q19" s="188"/>
      <c r="R19" s="189"/>
      <c r="S19" s="12">
        <f t="shared" si="4"/>
        <v>0.5</v>
      </c>
      <c r="T19" s="12">
        <f t="shared" si="5"/>
        <v>0.5</v>
      </c>
      <c r="U19" s="14"/>
      <c r="V19" s="14"/>
    </row>
    <row r="20" spans="1:22" x14ac:dyDescent="0.25">
      <c r="A20" s="122">
        <v>3600</v>
      </c>
      <c r="B20" s="172" t="s">
        <v>103</v>
      </c>
      <c r="C20" s="122"/>
      <c r="D20" s="10" t="s">
        <v>64</v>
      </c>
      <c r="E20" s="190">
        <v>1</v>
      </c>
      <c r="F20" s="191"/>
      <c r="G20" s="190">
        <v>1</v>
      </c>
      <c r="H20" s="191"/>
      <c r="I20" s="190">
        <v>1</v>
      </c>
      <c r="J20" s="191"/>
      <c r="K20" s="190">
        <v>1</v>
      </c>
      <c r="L20" s="191"/>
      <c r="M20" s="190">
        <v>1</v>
      </c>
      <c r="N20" s="191"/>
      <c r="O20" s="188"/>
      <c r="P20" s="189"/>
      <c r="Q20" s="188"/>
      <c r="R20" s="189"/>
      <c r="S20" s="12">
        <f t="shared" si="0"/>
        <v>5</v>
      </c>
      <c r="T20" s="12">
        <f t="shared" si="1"/>
        <v>5</v>
      </c>
      <c r="U20" s="14"/>
      <c r="V20" s="14"/>
    </row>
    <row r="21" spans="1:22" s="4" customFormat="1" x14ac:dyDescent="0.25">
      <c r="A21" s="6"/>
      <c r="B21" s="6"/>
      <c r="C21" s="6"/>
      <c r="D21" s="10"/>
      <c r="E21" s="190"/>
      <c r="F21" s="191"/>
      <c r="G21" s="190"/>
      <c r="H21" s="191"/>
      <c r="I21" s="190"/>
      <c r="J21" s="191"/>
      <c r="K21" s="190"/>
      <c r="L21" s="191"/>
      <c r="M21" s="190"/>
      <c r="N21" s="191"/>
      <c r="O21" s="188"/>
      <c r="P21" s="189"/>
      <c r="Q21" s="188"/>
      <c r="R21" s="189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90"/>
      <c r="F22" s="191"/>
      <c r="G22" s="190"/>
      <c r="H22" s="191"/>
      <c r="I22" s="190"/>
      <c r="J22" s="191"/>
      <c r="K22" s="190"/>
      <c r="L22" s="191"/>
      <c r="M22" s="190"/>
      <c r="N22" s="191"/>
      <c r="O22" s="188"/>
      <c r="P22" s="189"/>
      <c r="Q22" s="188"/>
      <c r="R22" s="189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90"/>
      <c r="F23" s="191"/>
      <c r="G23" s="190"/>
      <c r="H23" s="191"/>
      <c r="I23" s="190"/>
      <c r="J23" s="191"/>
      <c r="K23" s="190"/>
      <c r="L23" s="191"/>
      <c r="M23" s="190"/>
      <c r="N23" s="191"/>
      <c r="O23" s="188"/>
      <c r="P23" s="189"/>
      <c r="Q23" s="188"/>
      <c r="R23" s="189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92">
        <f>SUM(E4:E23)</f>
        <v>8</v>
      </c>
      <c r="F24" s="193"/>
      <c r="G24" s="192">
        <f>SUM(G4:G23)</f>
        <v>8</v>
      </c>
      <c r="H24" s="193"/>
      <c r="I24" s="192">
        <f>SUM(I4:I23)</f>
        <v>8</v>
      </c>
      <c r="J24" s="193"/>
      <c r="K24" s="192">
        <f>SUM(K4:K23)</f>
        <v>8</v>
      </c>
      <c r="L24" s="193"/>
      <c r="M24" s="192">
        <f>SUM(M4:M23)</f>
        <v>8</v>
      </c>
      <c r="N24" s="193"/>
      <c r="O24" s="192">
        <f>SUM(O4:O23)</f>
        <v>0</v>
      </c>
      <c r="P24" s="193"/>
      <c r="Q24" s="192">
        <f>SUM(Q4:Q23)</f>
        <v>0</v>
      </c>
      <c r="R24" s="193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5.5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90" zoomScaleNormal="90" workbookViewId="0">
      <selection activeCell="C17" sqref="C17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87</v>
      </c>
      <c r="B2" s="168"/>
      <c r="C2" s="168"/>
      <c r="D2" s="6"/>
      <c r="E2" s="194" t="s">
        <v>13</v>
      </c>
      <c r="F2" s="194"/>
      <c r="G2" s="194" t="s">
        <v>14</v>
      </c>
      <c r="H2" s="194"/>
      <c r="I2" s="194" t="s">
        <v>15</v>
      </c>
      <c r="J2" s="194"/>
      <c r="K2" s="194" t="s">
        <v>16</v>
      </c>
      <c r="L2" s="194"/>
      <c r="M2" s="194" t="s">
        <v>17</v>
      </c>
      <c r="N2" s="194"/>
      <c r="O2" s="194" t="s">
        <v>18</v>
      </c>
      <c r="P2" s="194"/>
      <c r="Q2" s="194" t="s">
        <v>19</v>
      </c>
      <c r="R2" s="19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9">
        <v>8</v>
      </c>
      <c r="F3" s="119">
        <v>16.3</v>
      </c>
      <c r="G3" s="119">
        <v>8</v>
      </c>
      <c r="H3" s="119">
        <v>16.3</v>
      </c>
      <c r="I3" s="119">
        <v>8</v>
      </c>
      <c r="J3" s="119">
        <v>16.3</v>
      </c>
      <c r="K3" s="119">
        <v>8</v>
      </c>
      <c r="L3" s="119">
        <v>16.3</v>
      </c>
      <c r="M3" s="119">
        <v>8</v>
      </c>
      <c r="N3" s="119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169">
        <v>6821</v>
      </c>
      <c r="B4" s="172" t="s">
        <v>102</v>
      </c>
      <c r="C4" s="169">
        <v>31</v>
      </c>
      <c r="D4" s="22" t="s">
        <v>77</v>
      </c>
      <c r="E4" s="190">
        <v>7</v>
      </c>
      <c r="F4" s="191"/>
      <c r="G4" s="190">
        <v>7</v>
      </c>
      <c r="H4" s="191"/>
      <c r="I4" s="190">
        <v>4.5</v>
      </c>
      <c r="J4" s="191"/>
      <c r="K4" s="190"/>
      <c r="L4" s="191"/>
      <c r="M4" s="190"/>
      <c r="N4" s="191"/>
      <c r="O4" s="195"/>
      <c r="P4" s="195"/>
      <c r="Q4" s="195"/>
      <c r="R4" s="195"/>
      <c r="S4" s="12">
        <f t="shared" ref="S4:S11" si="0">E4+G4+I4+K4+M4+O4+Q4</f>
        <v>18.5</v>
      </c>
      <c r="T4" s="12">
        <f t="shared" ref="T4:T11" si="1">SUM(S4-U4-V4)</f>
        <v>18.5</v>
      </c>
      <c r="U4" s="14"/>
      <c r="V4" s="14"/>
    </row>
    <row r="5" spans="1:22" x14ac:dyDescent="0.25">
      <c r="A5" s="169">
        <v>6743</v>
      </c>
      <c r="B5" s="173" t="s">
        <v>104</v>
      </c>
      <c r="C5" s="169">
        <v>3</v>
      </c>
      <c r="D5" s="22" t="s">
        <v>98</v>
      </c>
      <c r="E5" s="190"/>
      <c r="F5" s="191"/>
      <c r="G5" s="190"/>
      <c r="H5" s="191"/>
      <c r="I5" s="190">
        <v>0.5</v>
      </c>
      <c r="J5" s="191"/>
      <c r="K5" s="190"/>
      <c r="L5" s="191"/>
      <c r="M5" s="190"/>
      <c r="N5" s="191"/>
      <c r="O5" s="195"/>
      <c r="P5" s="195"/>
      <c r="Q5" s="195"/>
      <c r="R5" s="195"/>
      <c r="S5" s="12">
        <f t="shared" si="0"/>
        <v>0.5</v>
      </c>
      <c r="T5" s="12">
        <f t="shared" si="1"/>
        <v>0.5</v>
      </c>
      <c r="U5" s="14"/>
      <c r="V5" s="14"/>
    </row>
    <row r="6" spans="1:22" x14ac:dyDescent="0.25">
      <c r="A6" s="169">
        <v>6821</v>
      </c>
      <c r="B6" s="172" t="s">
        <v>102</v>
      </c>
      <c r="C6" s="169">
        <v>30</v>
      </c>
      <c r="D6" s="22" t="s">
        <v>99</v>
      </c>
      <c r="E6" s="190"/>
      <c r="F6" s="191"/>
      <c r="G6" s="190"/>
      <c r="H6" s="191"/>
      <c r="I6" s="190">
        <v>2</v>
      </c>
      <c r="J6" s="191"/>
      <c r="K6" s="190">
        <v>7</v>
      </c>
      <c r="L6" s="191"/>
      <c r="M6" s="190">
        <v>7</v>
      </c>
      <c r="N6" s="191"/>
      <c r="O6" s="195"/>
      <c r="P6" s="195"/>
      <c r="Q6" s="195"/>
      <c r="R6" s="195"/>
      <c r="S6" s="12">
        <f t="shared" si="0"/>
        <v>16</v>
      </c>
      <c r="T6" s="12">
        <f t="shared" si="1"/>
        <v>16</v>
      </c>
      <c r="U6" s="14"/>
      <c r="V6" s="14"/>
    </row>
    <row r="7" spans="1:22" x14ac:dyDescent="0.25">
      <c r="A7" s="164"/>
      <c r="B7" s="164"/>
      <c r="C7" s="164"/>
      <c r="D7" s="22"/>
      <c r="E7" s="190"/>
      <c r="F7" s="191"/>
      <c r="G7" s="190"/>
      <c r="H7" s="191"/>
      <c r="I7" s="190"/>
      <c r="J7" s="191"/>
      <c r="K7" s="190"/>
      <c r="L7" s="191"/>
      <c r="M7" s="190"/>
      <c r="N7" s="191"/>
      <c r="O7" s="195"/>
      <c r="P7" s="195"/>
      <c r="Q7" s="195"/>
      <c r="R7" s="195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164"/>
      <c r="B8" s="164"/>
      <c r="C8" s="164"/>
      <c r="D8" s="22"/>
      <c r="E8" s="190"/>
      <c r="F8" s="191"/>
      <c r="G8" s="190"/>
      <c r="H8" s="191"/>
      <c r="I8" s="190"/>
      <c r="J8" s="191"/>
      <c r="K8" s="190"/>
      <c r="L8" s="191"/>
      <c r="M8" s="190"/>
      <c r="N8" s="191"/>
      <c r="O8" s="195"/>
      <c r="P8" s="195"/>
      <c r="Q8" s="195"/>
      <c r="R8" s="195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164"/>
      <c r="B9" s="164"/>
      <c r="C9" s="164"/>
      <c r="D9" s="22"/>
      <c r="E9" s="190"/>
      <c r="F9" s="191"/>
      <c r="G9" s="190"/>
      <c r="H9" s="191"/>
      <c r="I9" s="190"/>
      <c r="J9" s="191"/>
      <c r="K9" s="190"/>
      <c r="L9" s="191"/>
      <c r="M9" s="190"/>
      <c r="N9" s="191"/>
      <c r="O9" s="188"/>
      <c r="P9" s="189"/>
      <c r="Q9" s="188"/>
      <c r="R9" s="189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164"/>
      <c r="B10" s="164"/>
      <c r="C10" s="164"/>
      <c r="D10" s="22"/>
      <c r="E10" s="190"/>
      <c r="F10" s="191"/>
      <c r="G10" s="190"/>
      <c r="H10" s="191"/>
      <c r="I10" s="190"/>
      <c r="J10" s="191"/>
      <c r="K10" s="190"/>
      <c r="L10" s="191"/>
      <c r="M10" s="190"/>
      <c r="N10" s="191"/>
      <c r="O10" s="188"/>
      <c r="P10" s="189"/>
      <c r="Q10" s="188"/>
      <c r="R10" s="189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90"/>
      <c r="F11" s="191"/>
      <c r="G11" s="190"/>
      <c r="H11" s="191"/>
      <c r="I11" s="190"/>
      <c r="J11" s="191"/>
      <c r="K11" s="190"/>
      <c r="L11" s="191"/>
      <c r="M11" s="190"/>
      <c r="N11" s="191"/>
      <c r="O11" s="188"/>
      <c r="P11" s="189"/>
      <c r="Q11" s="188"/>
      <c r="R11" s="189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E12" s="190"/>
      <c r="F12" s="191"/>
      <c r="G12" s="190"/>
      <c r="H12" s="191"/>
      <c r="I12" s="190"/>
      <c r="J12" s="191"/>
      <c r="K12" s="190"/>
      <c r="L12" s="191"/>
      <c r="M12" s="190"/>
      <c r="N12" s="191"/>
      <c r="O12" s="188"/>
      <c r="P12" s="189"/>
      <c r="Q12" s="188"/>
      <c r="R12" s="189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90"/>
      <c r="F13" s="191"/>
      <c r="G13" s="190"/>
      <c r="H13" s="191"/>
      <c r="I13" s="190"/>
      <c r="J13" s="191"/>
      <c r="K13" s="190"/>
      <c r="L13" s="191"/>
      <c r="M13" s="190"/>
      <c r="N13" s="191"/>
      <c r="O13" s="188"/>
      <c r="P13" s="189"/>
      <c r="Q13" s="188"/>
      <c r="R13" s="189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90"/>
      <c r="F14" s="191"/>
      <c r="G14" s="190"/>
      <c r="H14" s="191"/>
      <c r="I14" s="190"/>
      <c r="J14" s="191"/>
      <c r="K14" s="190"/>
      <c r="L14" s="191"/>
      <c r="M14" s="190"/>
      <c r="N14" s="191"/>
      <c r="O14" s="188"/>
      <c r="P14" s="189"/>
      <c r="Q14" s="188"/>
      <c r="R14" s="189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90"/>
      <c r="F15" s="191"/>
      <c r="G15" s="190"/>
      <c r="H15" s="191"/>
      <c r="I15" s="190"/>
      <c r="J15" s="191"/>
      <c r="K15" s="190"/>
      <c r="L15" s="191"/>
      <c r="M15" s="190"/>
      <c r="N15" s="191"/>
      <c r="O15" s="188"/>
      <c r="P15" s="189"/>
      <c r="Q15" s="188"/>
      <c r="R15" s="189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90"/>
      <c r="F16" s="191"/>
      <c r="G16" s="190"/>
      <c r="H16" s="191"/>
      <c r="I16" s="190"/>
      <c r="J16" s="191"/>
      <c r="K16" s="190"/>
      <c r="L16" s="191"/>
      <c r="M16" s="190"/>
      <c r="N16" s="191"/>
      <c r="O16" s="188"/>
      <c r="P16" s="189"/>
      <c r="Q16" s="188"/>
      <c r="R16" s="189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143"/>
      <c r="B17" s="25"/>
      <c r="C17" s="143"/>
      <c r="D17" s="22"/>
      <c r="E17" s="190"/>
      <c r="F17" s="191"/>
      <c r="G17" s="190"/>
      <c r="H17" s="191"/>
      <c r="I17" s="190"/>
      <c r="J17" s="191"/>
      <c r="K17" s="190"/>
      <c r="L17" s="191"/>
      <c r="M17" s="190"/>
      <c r="N17" s="191"/>
      <c r="O17" s="188"/>
      <c r="P17" s="189"/>
      <c r="Q17" s="188"/>
      <c r="R17" s="189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159"/>
      <c r="B18" s="25"/>
      <c r="C18" s="159"/>
      <c r="D18" s="22"/>
      <c r="E18" s="174"/>
      <c r="F18" s="175"/>
      <c r="G18" s="174"/>
      <c r="H18" s="175"/>
      <c r="I18" s="190"/>
      <c r="J18" s="191"/>
      <c r="K18" s="190"/>
      <c r="L18" s="191"/>
      <c r="M18" s="190"/>
      <c r="N18" s="191"/>
      <c r="O18" s="188"/>
      <c r="P18" s="189"/>
      <c r="Q18" s="188"/>
      <c r="R18" s="189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158">
        <v>3600</v>
      </c>
      <c r="B19" s="172" t="s">
        <v>103</v>
      </c>
      <c r="C19" s="158"/>
      <c r="D19" s="10" t="s">
        <v>64</v>
      </c>
      <c r="E19" s="190">
        <v>1</v>
      </c>
      <c r="F19" s="191"/>
      <c r="G19" s="190">
        <v>1</v>
      </c>
      <c r="H19" s="191"/>
      <c r="I19" s="190">
        <v>1</v>
      </c>
      <c r="J19" s="191"/>
      <c r="K19" s="190">
        <v>1</v>
      </c>
      <c r="L19" s="191"/>
      <c r="M19" s="190">
        <v>1</v>
      </c>
      <c r="N19" s="191"/>
      <c r="O19" s="188"/>
      <c r="P19" s="189"/>
      <c r="Q19" s="188"/>
      <c r="R19" s="189"/>
      <c r="S19" s="12">
        <f t="shared" si="2"/>
        <v>5</v>
      </c>
      <c r="T19" s="12">
        <f t="shared" si="7"/>
        <v>5</v>
      </c>
      <c r="U19" s="14"/>
      <c r="V19" s="14"/>
    </row>
    <row r="20" spans="1:22" x14ac:dyDescent="0.25">
      <c r="A20" s="6"/>
      <c r="B20" s="6"/>
      <c r="C20" s="6"/>
      <c r="D20" s="10"/>
      <c r="E20" s="190"/>
      <c r="F20" s="191"/>
      <c r="G20" s="190"/>
      <c r="H20" s="191"/>
      <c r="I20" s="190"/>
      <c r="J20" s="191"/>
      <c r="K20" s="190"/>
      <c r="L20" s="191"/>
      <c r="M20" s="190"/>
      <c r="N20" s="191"/>
      <c r="O20" s="188"/>
      <c r="P20" s="189"/>
      <c r="Q20" s="188"/>
      <c r="R20" s="189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90"/>
      <c r="F21" s="191"/>
      <c r="G21" s="190"/>
      <c r="H21" s="191"/>
      <c r="I21" s="190"/>
      <c r="J21" s="191"/>
      <c r="K21" s="190"/>
      <c r="L21" s="191"/>
      <c r="M21" s="190"/>
      <c r="N21" s="191"/>
      <c r="O21" s="188"/>
      <c r="P21" s="189"/>
      <c r="Q21" s="188"/>
      <c r="R21" s="189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90"/>
      <c r="F22" s="191"/>
      <c r="G22" s="188"/>
      <c r="H22" s="189"/>
      <c r="I22" s="188"/>
      <c r="J22" s="189"/>
      <c r="K22" s="188"/>
      <c r="L22" s="189"/>
      <c r="M22" s="188"/>
      <c r="N22" s="189"/>
      <c r="O22" s="188"/>
      <c r="P22" s="189"/>
      <c r="Q22" s="188"/>
      <c r="R22" s="189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92">
        <f>SUM(E4:E22)</f>
        <v>8</v>
      </c>
      <c r="F23" s="193"/>
      <c r="G23" s="192">
        <f>SUM(G4:G22)</f>
        <v>8</v>
      </c>
      <c r="H23" s="193"/>
      <c r="I23" s="192">
        <f>SUM(I4:I22)</f>
        <v>8</v>
      </c>
      <c r="J23" s="193"/>
      <c r="K23" s="192">
        <f>SUM(K4:K22)</f>
        <v>8</v>
      </c>
      <c r="L23" s="193"/>
      <c r="M23" s="192">
        <f>SUM(M4:M22)</f>
        <v>8</v>
      </c>
      <c r="N23" s="193"/>
      <c r="O23" s="192">
        <f>SUM(O4:O22)</f>
        <v>0</v>
      </c>
      <c r="P23" s="193"/>
      <c r="Q23" s="192">
        <f>SUM(Q4:Q22)</f>
        <v>0</v>
      </c>
      <c r="R23" s="193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5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tabSelected="1" zoomScale="90" zoomScaleNormal="90" workbookViewId="0">
      <selection activeCell="C17" sqref="C17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0.4257812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60</v>
      </c>
      <c r="B1" s="70"/>
      <c r="C1" s="70"/>
    </row>
    <row r="2" spans="1:22" s="75" customFormat="1" x14ac:dyDescent="0.25">
      <c r="A2" s="5" t="s">
        <v>87</v>
      </c>
      <c r="B2" s="168"/>
      <c r="C2" s="168"/>
      <c r="D2" s="111"/>
      <c r="E2" s="216" t="s">
        <v>13</v>
      </c>
      <c r="F2" s="216"/>
      <c r="G2" s="216" t="s">
        <v>14</v>
      </c>
      <c r="H2" s="216"/>
      <c r="I2" s="216" t="s">
        <v>15</v>
      </c>
      <c r="J2" s="216"/>
      <c r="K2" s="216" t="s">
        <v>16</v>
      </c>
      <c r="L2" s="216"/>
      <c r="M2" s="216" t="s">
        <v>17</v>
      </c>
      <c r="N2" s="216"/>
      <c r="O2" s="216" t="s">
        <v>18</v>
      </c>
      <c r="P2" s="216"/>
      <c r="Q2" s="216" t="s">
        <v>19</v>
      </c>
      <c r="R2" s="216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0">
        <v>8</v>
      </c>
      <c r="F3" s="120">
        <v>17</v>
      </c>
      <c r="G3" s="120">
        <v>8</v>
      </c>
      <c r="H3" s="120">
        <v>16.3</v>
      </c>
      <c r="I3" s="120">
        <v>8</v>
      </c>
      <c r="J3" s="120">
        <v>16.3</v>
      </c>
      <c r="K3" s="120">
        <v>8</v>
      </c>
      <c r="L3" s="120">
        <v>16.3</v>
      </c>
      <c r="M3" s="120">
        <v>8</v>
      </c>
      <c r="N3" s="120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162">
        <v>6821</v>
      </c>
      <c r="B4" s="172" t="s">
        <v>102</v>
      </c>
      <c r="C4" s="162">
        <v>2</v>
      </c>
      <c r="D4" s="22" t="s">
        <v>78</v>
      </c>
      <c r="E4" s="190">
        <v>0.25</v>
      </c>
      <c r="F4" s="191"/>
      <c r="G4" s="190"/>
      <c r="H4" s="191"/>
      <c r="I4" s="190"/>
      <c r="J4" s="191"/>
      <c r="K4" s="190"/>
      <c r="L4" s="191"/>
      <c r="M4" s="190"/>
      <c r="N4" s="191"/>
      <c r="O4" s="214"/>
      <c r="P4" s="215"/>
      <c r="Q4" s="214"/>
      <c r="R4" s="215"/>
      <c r="S4" s="79">
        <f t="shared" ref="S4:S24" si="0">E4+G4+I4+K4+M4+O4+Q4</f>
        <v>0.25</v>
      </c>
      <c r="T4" s="79">
        <f t="shared" ref="T4:T24" si="1">SUM(S4-U4-V4)</f>
        <v>0.25</v>
      </c>
      <c r="U4" s="83"/>
      <c r="V4" s="83"/>
    </row>
    <row r="5" spans="1:22" x14ac:dyDescent="0.25">
      <c r="A5" s="162">
        <v>6821</v>
      </c>
      <c r="B5" s="172" t="s">
        <v>102</v>
      </c>
      <c r="C5" s="162">
        <v>4</v>
      </c>
      <c r="D5" s="22" t="s">
        <v>78</v>
      </c>
      <c r="E5" s="190">
        <v>0.25</v>
      </c>
      <c r="F5" s="191"/>
      <c r="G5" s="190"/>
      <c r="H5" s="191"/>
      <c r="I5" s="190"/>
      <c r="J5" s="191"/>
      <c r="K5" s="190"/>
      <c r="L5" s="191"/>
      <c r="M5" s="190"/>
      <c r="N5" s="191"/>
      <c r="O5" s="214"/>
      <c r="P5" s="215"/>
      <c r="Q5" s="214"/>
      <c r="R5" s="215"/>
      <c r="S5" s="79">
        <f t="shared" si="0"/>
        <v>0.25</v>
      </c>
      <c r="T5" s="79">
        <f t="shared" si="1"/>
        <v>0.25</v>
      </c>
      <c r="U5" s="83"/>
      <c r="V5" s="83"/>
    </row>
    <row r="6" spans="1:22" x14ac:dyDescent="0.25">
      <c r="A6" s="167">
        <v>6821</v>
      </c>
      <c r="B6" s="172" t="s">
        <v>102</v>
      </c>
      <c r="C6" s="167">
        <v>5</v>
      </c>
      <c r="D6" s="22" t="s">
        <v>78</v>
      </c>
      <c r="E6" s="190">
        <v>0.25</v>
      </c>
      <c r="F6" s="191"/>
      <c r="G6" s="190"/>
      <c r="H6" s="191"/>
      <c r="I6" s="190"/>
      <c r="J6" s="191"/>
      <c r="K6" s="190"/>
      <c r="L6" s="191"/>
      <c r="M6" s="190"/>
      <c r="N6" s="191"/>
      <c r="O6" s="214"/>
      <c r="P6" s="215"/>
      <c r="Q6" s="214"/>
      <c r="R6" s="215"/>
      <c r="S6" s="79">
        <f t="shared" si="0"/>
        <v>0.25</v>
      </c>
      <c r="T6" s="79">
        <f t="shared" si="1"/>
        <v>0.25</v>
      </c>
      <c r="U6" s="83"/>
      <c r="V6" s="83"/>
    </row>
    <row r="7" spans="1:22" x14ac:dyDescent="0.25">
      <c r="A7" s="170">
        <v>6821</v>
      </c>
      <c r="B7" s="172" t="s">
        <v>102</v>
      </c>
      <c r="C7" s="170">
        <v>12</v>
      </c>
      <c r="D7" s="22" t="s">
        <v>100</v>
      </c>
      <c r="E7" s="190"/>
      <c r="F7" s="191"/>
      <c r="G7" s="190"/>
      <c r="H7" s="191"/>
      <c r="I7" s="190"/>
      <c r="J7" s="191"/>
      <c r="K7" s="190"/>
      <c r="L7" s="191"/>
      <c r="M7" s="190">
        <v>5</v>
      </c>
      <c r="N7" s="191"/>
      <c r="O7" s="214"/>
      <c r="P7" s="215"/>
      <c r="Q7" s="214"/>
      <c r="R7" s="215"/>
      <c r="S7" s="79">
        <f t="shared" si="0"/>
        <v>5</v>
      </c>
      <c r="T7" s="79">
        <f t="shared" si="1"/>
        <v>5</v>
      </c>
      <c r="U7" s="83"/>
      <c r="V7" s="83"/>
    </row>
    <row r="8" spans="1:22" x14ac:dyDescent="0.25">
      <c r="A8" s="143"/>
      <c r="B8" s="143"/>
      <c r="C8" s="143"/>
      <c r="D8" s="22"/>
      <c r="E8" s="190"/>
      <c r="F8" s="191"/>
      <c r="G8" s="190"/>
      <c r="H8" s="191"/>
      <c r="I8" s="190"/>
      <c r="J8" s="191"/>
      <c r="K8" s="190"/>
      <c r="L8" s="191"/>
      <c r="M8" s="190"/>
      <c r="N8" s="191"/>
      <c r="O8" s="214"/>
      <c r="P8" s="215"/>
      <c r="Q8" s="214"/>
      <c r="R8" s="215"/>
      <c r="S8" s="79">
        <f t="shared" si="0"/>
        <v>0</v>
      </c>
      <c r="T8" s="79">
        <f t="shared" si="1"/>
        <v>0</v>
      </c>
      <c r="U8" s="83"/>
      <c r="V8" s="83"/>
    </row>
    <row r="9" spans="1:22" x14ac:dyDescent="0.25">
      <c r="A9" s="143"/>
      <c r="B9" s="143"/>
      <c r="C9" s="143"/>
      <c r="D9" s="22"/>
      <c r="E9" s="190"/>
      <c r="F9" s="191"/>
      <c r="G9" s="190"/>
      <c r="H9" s="191"/>
      <c r="I9" s="190"/>
      <c r="J9" s="191"/>
      <c r="K9" s="190"/>
      <c r="L9" s="191"/>
      <c r="M9" s="190"/>
      <c r="N9" s="191"/>
      <c r="O9" s="214"/>
      <c r="P9" s="215"/>
      <c r="Q9" s="214"/>
      <c r="R9" s="215"/>
      <c r="S9" s="79">
        <f t="shared" ref="S9:S11" si="2">E9+G9+I9+K9+M9+O9+Q9</f>
        <v>0</v>
      </c>
      <c r="T9" s="79">
        <f t="shared" ref="T9:T11" si="3">SUM(S9-U9-V9)</f>
        <v>0</v>
      </c>
      <c r="U9" s="83"/>
      <c r="V9" s="83"/>
    </row>
    <row r="10" spans="1:22" x14ac:dyDescent="0.25">
      <c r="A10" s="143"/>
      <c r="B10" s="143"/>
      <c r="C10" s="143"/>
      <c r="D10" s="22"/>
      <c r="E10" s="190"/>
      <c r="F10" s="191"/>
      <c r="G10" s="190"/>
      <c r="H10" s="191"/>
      <c r="I10" s="190"/>
      <c r="J10" s="191"/>
      <c r="K10" s="190"/>
      <c r="L10" s="191"/>
      <c r="M10" s="190"/>
      <c r="N10" s="191"/>
      <c r="O10" s="214"/>
      <c r="P10" s="215"/>
      <c r="Q10" s="214"/>
      <c r="R10" s="215"/>
      <c r="S10" s="79">
        <f t="shared" si="2"/>
        <v>0</v>
      </c>
      <c r="T10" s="79">
        <f t="shared" si="3"/>
        <v>0</v>
      </c>
      <c r="U10" s="83"/>
      <c r="V10" s="83"/>
    </row>
    <row r="11" spans="1:22" x14ac:dyDescent="0.25">
      <c r="A11" s="143"/>
      <c r="B11" s="143"/>
      <c r="C11" s="143"/>
      <c r="D11" s="22"/>
      <c r="E11" s="190"/>
      <c r="F11" s="191"/>
      <c r="G11" s="190"/>
      <c r="H11" s="191"/>
      <c r="I11" s="190"/>
      <c r="J11" s="191"/>
      <c r="K11" s="190"/>
      <c r="L11" s="191"/>
      <c r="M11" s="190"/>
      <c r="N11" s="191"/>
      <c r="O11" s="214"/>
      <c r="P11" s="215"/>
      <c r="Q11" s="214"/>
      <c r="R11" s="215"/>
      <c r="S11" s="79">
        <f t="shared" si="2"/>
        <v>0</v>
      </c>
      <c r="T11" s="79">
        <f t="shared" si="3"/>
        <v>0</v>
      </c>
      <c r="U11" s="83"/>
      <c r="V11" s="83"/>
    </row>
    <row r="12" spans="1:22" x14ac:dyDescent="0.25">
      <c r="A12" s="142"/>
      <c r="B12" s="142"/>
      <c r="C12" s="142"/>
      <c r="D12" s="22"/>
      <c r="E12" s="190"/>
      <c r="F12" s="191"/>
      <c r="G12" s="212"/>
      <c r="H12" s="213"/>
      <c r="I12" s="212"/>
      <c r="J12" s="213"/>
      <c r="K12" s="190"/>
      <c r="L12" s="191"/>
      <c r="M12" s="190"/>
      <c r="N12" s="191"/>
      <c r="O12" s="214"/>
      <c r="P12" s="215"/>
      <c r="Q12" s="214"/>
      <c r="R12" s="215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25">
      <c r="A13" s="6"/>
      <c r="B13" s="6"/>
      <c r="C13" s="6"/>
      <c r="D13" s="22"/>
      <c r="E13" s="190"/>
      <c r="F13" s="191"/>
      <c r="G13" s="190"/>
      <c r="H13" s="191"/>
      <c r="I13" s="190"/>
      <c r="J13" s="191"/>
      <c r="K13" s="190"/>
      <c r="L13" s="191"/>
      <c r="M13" s="190"/>
      <c r="N13" s="191"/>
      <c r="O13" s="214"/>
      <c r="P13" s="215"/>
      <c r="Q13" s="214"/>
      <c r="R13" s="215"/>
      <c r="S13" s="79">
        <f t="shared" ref="S13:S15" si="4">E13+G13+I13+K13+M13+O13+Q13</f>
        <v>0</v>
      </c>
      <c r="T13" s="79">
        <f t="shared" ref="T13:T15" si="5">SUM(S13-U13-V13)</f>
        <v>0</v>
      </c>
      <c r="U13" s="83"/>
      <c r="V13" s="83"/>
    </row>
    <row r="14" spans="1:22" x14ac:dyDescent="0.25">
      <c r="A14" s="6"/>
      <c r="B14" s="6"/>
      <c r="C14" s="6"/>
      <c r="D14" s="22"/>
      <c r="E14" s="190"/>
      <c r="F14" s="191"/>
      <c r="G14" s="190"/>
      <c r="H14" s="191"/>
      <c r="I14" s="190"/>
      <c r="J14" s="191"/>
      <c r="K14" s="190"/>
      <c r="L14" s="191"/>
      <c r="M14" s="190"/>
      <c r="N14" s="191"/>
      <c r="O14" s="214"/>
      <c r="P14" s="215"/>
      <c r="Q14" s="214"/>
      <c r="R14" s="215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127"/>
      <c r="B15" s="127"/>
      <c r="C15" s="127"/>
      <c r="D15" s="22"/>
      <c r="E15" s="190"/>
      <c r="F15" s="191"/>
      <c r="G15" s="190"/>
      <c r="H15" s="191"/>
      <c r="I15" s="190"/>
      <c r="J15" s="191"/>
      <c r="K15" s="190"/>
      <c r="L15" s="191"/>
      <c r="M15" s="190"/>
      <c r="N15" s="191"/>
      <c r="O15" s="214"/>
      <c r="P15" s="215"/>
      <c r="Q15" s="214"/>
      <c r="R15" s="215"/>
      <c r="S15" s="79">
        <f t="shared" si="4"/>
        <v>0</v>
      </c>
      <c r="T15" s="79">
        <f t="shared" si="5"/>
        <v>0</v>
      </c>
      <c r="U15" s="83"/>
      <c r="V15" s="83"/>
    </row>
    <row r="16" spans="1:22" x14ac:dyDescent="0.25">
      <c r="A16" s="170"/>
      <c r="B16" s="170"/>
      <c r="C16" s="170"/>
      <c r="D16" s="22"/>
      <c r="E16" s="190"/>
      <c r="F16" s="191"/>
      <c r="G16" s="190"/>
      <c r="H16" s="191"/>
      <c r="I16" s="190"/>
      <c r="J16" s="191"/>
      <c r="K16" s="190"/>
      <c r="L16" s="191"/>
      <c r="M16" s="190"/>
      <c r="N16" s="191"/>
      <c r="O16" s="214"/>
      <c r="P16" s="215"/>
      <c r="Q16" s="214"/>
      <c r="R16" s="215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114">
        <v>3600</v>
      </c>
      <c r="B17" s="172" t="s">
        <v>103</v>
      </c>
      <c r="C17" s="114"/>
      <c r="D17" s="22" t="s">
        <v>85</v>
      </c>
      <c r="E17" s="190">
        <v>7</v>
      </c>
      <c r="F17" s="191"/>
      <c r="G17" s="190">
        <v>7</v>
      </c>
      <c r="H17" s="191"/>
      <c r="I17" s="190">
        <v>7</v>
      </c>
      <c r="J17" s="191"/>
      <c r="K17" s="190">
        <v>7</v>
      </c>
      <c r="L17" s="191"/>
      <c r="M17" s="190"/>
      <c r="N17" s="191"/>
      <c r="O17" s="214"/>
      <c r="P17" s="215"/>
      <c r="Q17" s="214"/>
      <c r="R17" s="215"/>
      <c r="S17" s="79">
        <f t="shared" si="0"/>
        <v>28</v>
      </c>
      <c r="T17" s="79">
        <f t="shared" si="1"/>
        <v>28</v>
      </c>
      <c r="U17" s="83"/>
      <c r="V17" s="83"/>
    </row>
    <row r="18" spans="1:22" x14ac:dyDescent="0.25">
      <c r="A18" s="132">
        <v>3600</v>
      </c>
      <c r="B18" s="172" t="s">
        <v>103</v>
      </c>
      <c r="C18" s="132"/>
      <c r="D18" s="22" t="s">
        <v>73</v>
      </c>
      <c r="E18" s="190"/>
      <c r="F18" s="191"/>
      <c r="G18" s="190"/>
      <c r="H18" s="191"/>
      <c r="I18" s="190"/>
      <c r="J18" s="191"/>
      <c r="K18" s="190"/>
      <c r="L18" s="191"/>
      <c r="M18" s="190">
        <v>0.5</v>
      </c>
      <c r="N18" s="191"/>
      <c r="O18" s="214"/>
      <c r="P18" s="215"/>
      <c r="Q18" s="214"/>
      <c r="R18" s="215"/>
      <c r="S18" s="79">
        <f t="shared" si="0"/>
        <v>0.5</v>
      </c>
      <c r="T18" s="79">
        <f t="shared" si="1"/>
        <v>0.5</v>
      </c>
      <c r="U18" s="83"/>
      <c r="V18" s="83"/>
    </row>
    <row r="19" spans="1:22" x14ac:dyDescent="0.25">
      <c r="A19" s="6">
        <v>3600</v>
      </c>
      <c r="B19" s="172" t="s">
        <v>103</v>
      </c>
      <c r="C19" s="6"/>
      <c r="D19" s="22" t="s">
        <v>68</v>
      </c>
      <c r="E19" s="190"/>
      <c r="F19" s="191"/>
      <c r="G19" s="190"/>
      <c r="H19" s="191"/>
      <c r="I19" s="190"/>
      <c r="J19" s="191"/>
      <c r="K19" s="190">
        <v>0.25</v>
      </c>
      <c r="L19" s="191"/>
      <c r="M19" s="190">
        <v>0.25</v>
      </c>
      <c r="N19" s="191"/>
      <c r="O19" s="214"/>
      <c r="P19" s="215"/>
      <c r="Q19" s="214"/>
      <c r="R19" s="215"/>
      <c r="S19" s="79">
        <f t="shared" ref="S19:S20" si="6">E19+G19+I19+K19+M19+O19+Q19</f>
        <v>0.5</v>
      </c>
      <c r="T19" s="79">
        <f t="shared" si="1"/>
        <v>0.5</v>
      </c>
      <c r="U19" s="83"/>
      <c r="V19" s="83"/>
    </row>
    <row r="20" spans="1:22" x14ac:dyDescent="0.25">
      <c r="A20" s="6">
        <v>3600</v>
      </c>
      <c r="B20" s="172" t="s">
        <v>103</v>
      </c>
      <c r="C20" s="6"/>
      <c r="D20" s="22" t="s">
        <v>65</v>
      </c>
      <c r="E20" s="190"/>
      <c r="F20" s="191"/>
      <c r="G20" s="190">
        <v>0.25</v>
      </c>
      <c r="H20" s="191"/>
      <c r="I20" s="190"/>
      <c r="J20" s="191"/>
      <c r="K20" s="190"/>
      <c r="L20" s="191"/>
      <c r="M20" s="190">
        <v>0.25</v>
      </c>
      <c r="N20" s="191"/>
      <c r="O20" s="214"/>
      <c r="P20" s="215"/>
      <c r="Q20" s="214"/>
      <c r="R20" s="215"/>
      <c r="S20" s="79">
        <f t="shared" si="6"/>
        <v>0.5</v>
      </c>
      <c r="T20" s="79">
        <f t="shared" si="1"/>
        <v>0.5</v>
      </c>
      <c r="U20" s="83"/>
      <c r="V20" s="83"/>
    </row>
    <row r="21" spans="1:22" x14ac:dyDescent="0.25">
      <c r="A21" s="81">
        <v>3600</v>
      </c>
      <c r="B21" s="172" t="s">
        <v>103</v>
      </c>
      <c r="C21" s="81"/>
      <c r="D21" s="22" t="s">
        <v>66</v>
      </c>
      <c r="E21" s="190">
        <v>1</v>
      </c>
      <c r="F21" s="191"/>
      <c r="G21" s="190">
        <v>1</v>
      </c>
      <c r="H21" s="191"/>
      <c r="I21" s="190">
        <v>1.25</v>
      </c>
      <c r="J21" s="191"/>
      <c r="K21" s="190">
        <v>1</v>
      </c>
      <c r="L21" s="191"/>
      <c r="M21" s="190">
        <v>2.25</v>
      </c>
      <c r="N21" s="191"/>
      <c r="O21" s="214"/>
      <c r="P21" s="215"/>
      <c r="Q21" s="214"/>
      <c r="R21" s="215"/>
      <c r="S21" s="79">
        <f t="shared" si="0"/>
        <v>6.5</v>
      </c>
      <c r="T21" s="79">
        <f t="shared" si="1"/>
        <v>3.5</v>
      </c>
      <c r="U21" s="83">
        <v>3</v>
      </c>
      <c r="V21" s="83"/>
    </row>
    <row r="22" spans="1:22" ht="15.75" customHeight="1" x14ac:dyDescent="0.25">
      <c r="A22" s="81"/>
      <c r="B22" s="84"/>
      <c r="C22" s="81"/>
      <c r="D22" s="3"/>
      <c r="E22" s="190"/>
      <c r="F22" s="191"/>
      <c r="G22" s="190"/>
      <c r="H22" s="191"/>
      <c r="I22" s="190"/>
      <c r="J22" s="191"/>
      <c r="K22" s="190"/>
      <c r="L22" s="191"/>
      <c r="M22" s="190"/>
      <c r="N22" s="191"/>
      <c r="O22" s="214"/>
      <c r="P22" s="215"/>
      <c r="Q22" s="214"/>
      <c r="R22" s="215"/>
      <c r="S22" s="79">
        <f t="shared" si="0"/>
        <v>0</v>
      </c>
      <c r="T22" s="79">
        <f t="shared" si="1"/>
        <v>0</v>
      </c>
      <c r="U22" s="83"/>
      <c r="V22" s="83"/>
    </row>
    <row r="23" spans="1:22" x14ac:dyDescent="0.25">
      <c r="A23" s="81">
        <v>3600</v>
      </c>
      <c r="B23" s="172" t="s">
        <v>103</v>
      </c>
      <c r="C23" s="81"/>
      <c r="D23" s="82" t="s">
        <v>67</v>
      </c>
      <c r="E23" s="190">
        <v>0.25</v>
      </c>
      <c r="F23" s="191"/>
      <c r="G23" s="190">
        <v>0.25</v>
      </c>
      <c r="H23" s="191"/>
      <c r="I23" s="190">
        <v>0.25</v>
      </c>
      <c r="J23" s="191"/>
      <c r="K23" s="190">
        <v>0.25</v>
      </c>
      <c r="L23" s="191"/>
      <c r="M23" s="190">
        <v>0.25</v>
      </c>
      <c r="N23" s="191"/>
      <c r="O23" s="214"/>
      <c r="P23" s="215"/>
      <c r="Q23" s="214"/>
      <c r="R23" s="215"/>
      <c r="S23" s="79">
        <f t="shared" si="0"/>
        <v>1.25</v>
      </c>
      <c r="T23" s="79">
        <f t="shared" si="1"/>
        <v>1.25</v>
      </c>
      <c r="U23" s="83"/>
      <c r="V23" s="83"/>
    </row>
    <row r="24" spans="1:22" x14ac:dyDescent="0.25">
      <c r="A24" s="6"/>
      <c r="B24" s="6"/>
      <c r="C24" s="6"/>
      <c r="D24" s="10"/>
      <c r="E24" s="190"/>
      <c r="F24" s="191"/>
      <c r="G24" s="190"/>
      <c r="H24" s="191"/>
      <c r="I24" s="190"/>
      <c r="J24" s="191"/>
      <c r="K24" s="190"/>
      <c r="L24" s="191"/>
      <c r="M24" s="190"/>
      <c r="N24" s="191"/>
      <c r="O24" s="214"/>
      <c r="P24" s="215"/>
      <c r="Q24" s="214"/>
      <c r="R24" s="215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25">
      <c r="A25" s="76" t="s">
        <v>35</v>
      </c>
      <c r="B25" s="76"/>
      <c r="C25" s="76"/>
      <c r="D25" s="76"/>
      <c r="E25" s="190"/>
      <c r="F25" s="191"/>
      <c r="G25" s="190"/>
      <c r="H25" s="191"/>
      <c r="I25" s="190"/>
      <c r="J25" s="191"/>
      <c r="K25" s="190"/>
      <c r="L25" s="191"/>
      <c r="M25" s="190"/>
      <c r="N25" s="191"/>
      <c r="O25" s="214"/>
      <c r="P25" s="215"/>
      <c r="Q25" s="214"/>
      <c r="R25" s="215"/>
      <c r="S25" s="79">
        <f>E25+G25+I25+K25+M25+O25+Q25</f>
        <v>0</v>
      </c>
      <c r="T25" s="79"/>
      <c r="U25" s="85"/>
      <c r="V25" s="83"/>
    </row>
    <row r="26" spans="1:22" x14ac:dyDescent="0.25">
      <c r="A26" s="76" t="s">
        <v>36</v>
      </c>
      <c r="B26" s="76"/>
      <c r="C26" s="76"/>
      <c r="D26" s="76"/>
      <c r="E26" s="190"/>
      <c r="F26" s="191"/>
      <c r="G26" s="190"/>
      <c r="H26" s="191"/>
      <c r="I26" s="190"/>
      <c r="J26" s="191"/>
      <c r="K26" s="190"/>
      <c r="L26" s="191"/>
      <c r="M26" s="190"/>
      <c r="N26" s="191"/>
      <c r="O26" s="214"/>
      <c r="P26" s="215"/>
      <c r="Q26" s="214"/>
      <c r="R26" s="215"/>
      <c r="S26" s="79">
        <f>E26+G26+I26+K26+M26+O26+Q26</f>
        <v>0</v>
      </c>
      <c r="T26" s="79"/>
      <c r="U26" s="85"/>
      <c r="V26" s="83"/>
    </row>
    <row r="27" spans="1:22" x14ac:dyDescent="0.25">
      <c r="A27" s="85" t="s">
        <v>6</v>
      </c>
      <c r="B27" s="85"/>
      <c r="C27" s="85"/>
      <c r="D27" s="85"/>
      <c r="E27" s="217">
        <f>SUM(E4:E26)</f>
        <v>9</v>
      </c>
      <c r="F27" s="218"/>
      <c r="G27" s="217">
        <f>SUM(G4:G26)</f>
        <v>8.5</v>
      </c>
      <c r="H27" s="218"/>
      <c r="I27" s="217">
        <f>SUM(I4:I26)</f>
        <v>8.5</v>
      </c>
      <c r="J27" s="218"/>
      <c r="K27" s="217">
        <f>SUM(K4:K26)</f>
        <v>8.5</v>
      </c>
      <c r="L27" s="218"/>
      <c r="M27" s="217">
        <f t="shared" ref="M27" si="7">SUM(M4:M26)</f>
        <v>8.5</v>
      </c>
      <c r="N27" s="218"/>
      <c r="O27" s="217">
        <f>SUM(O4:O26)</f>
        <v>0</v>
      </c>
      <c r="P27" s="218"/>
      <c r="Q27" s="217">
        <f>SUM(Q4:Q26)</f>
        <v>0</v>
      </c>
      <c r="R27" s="218"/>
      <c r="S27" s="79">
        <f>SUM(S4:S26)</f>
        <v>43</v>
      </c>
      <c r="T27" s="79"/>
      <c r="U27" s="85"/>
      <c r="V27" s="83"/>
    </row>
    <row r="28" spans="1:22" x14ac:dyDescent="0.25">
      <c r="A28" s="85" t="s">
        <v>2</v>
      </c>
      <c r="B28" s="85"/>
      <c r="C28" s="85"/>
      <c r="D28" s="85"/>
      <c r="E28" s="79"/>
      <c r="F28" s="86">
        <v>8</v>
      </c>
      <c r="G28" s="79"/>
      <c r="H28" s="86">
        <v>8</v>
      </c>
      <c r="I28" s="79"/>
      <c r="J28" s="86">
        <v>8</v>
      </c>
      <c r="K28" s="79"/>
      <c r="L28" s="86">
        <v>8</v>
      </c>
      <c r="M28" s="79"/>
      <c r="N28" s="86">
        <v>8</v>
      </c>
      <c r="O28" s="79"/>
      <c r="P28" s="86"/>
      <c r="Q28" s="79"/>
      <c r="R28" s="86"/>
      <c r="S28" s="79">
        <f>SUM(E28:R28)</f>
        <v>40</v>
      </c>
      <c r="T28" s="79">
        <f>SUM(T4:T25)</f>
        <v>40</v>
      </c>
      <c r="U28" s="83"/>
      <c r="V28" s="83"/>
    </row>
    <row r="29" spans="1:22" x14ac:dyDescent="0.25">
      <c r="A29" s="85" t="s">
        <v>39</v>
      </c>
      <c r="B29" s="85"/>
      <c r="C29" s="85"/>
      <c r="D29" s="85"/>
      <c r="E29" s="83"/>
      <c r="F29" s="83">
        <f>SUM(E27)-F28</f>
        <v>1</v>
      </c>
      <c r="G29" s="83"/>
      <c r="H29" s="83">
        <f>SUM(G27)-H28</f>
        <v>0.5</v>
      </c>
      <c r="I29" s="83"/>
      <c r="J29" s="83">
        <f>SUM(I27)-J28</f>
        <v>0.5</v>
      </c>
      <c r="K29" s="83"/>
      <c r="L29" s="83">
        <f>SUM(K27)-L28</f>
        <v>0.5</v>
      </c>
      <c r="M29" s="83"/>
      <c r="N29" s="83">
        <f>SUM(M27)-N28</f>
        <v>0.5</v>
      </c>
      <c r="O29" s="83"/>
      <c r="P29" s="83">
        <f>SUM(O27)</f>
        <v>0</v>
      </c>
      <c r="Q29" s="83"/>
      <c r="R29" s="83">
        <f>SUM(Q27)</f>
        <v>0</v>
      </c>
      <c r="S29" s="83"/>
      <c r="T29" s="83"/>
      <c r="U29" s="83">
        <f>SUM(U4:U28)</f>
        <v>3</v>
      </c>
      <c r="V29" s="83">
        <f>SUM(V4:V28)</f>
        <v>0</v>
      </c>
    </row>
    <row r="31" spans="1:22" x14ac:dyDescent="0.25">
      <c r="A31" s="69" t="s">
        <v>23</v>
      </c>
      <c r="B31" s="70"/>
    </row>
    <row r="32" spans="1:22" x14ac:dyDescent="0.25">
      <c r="A32" s="71" t="s">
        <v>2</v>
      </c>
      <c r="C32" s="87">
        <f>SUM(T28)</f>
        <v>40</v>
      </c>
      <c r="I32" s="69">
        <v>3600</v>
      </c>
    </row>
    <row r="33" spans="1:9" x14ac:dyDescent="0.25">
      <c r="A33" s="71" t="s">
        <v>24</v>
      </c>
      <c r="C33" s="87">
        <f>U29</f>
        <v>3</v>
      </c>
      <c r="D33" s="87"/>
      <c r="I33" s="88">
        <v>37.25</v>
      </c>
    </row>
    <row r="34" spans="1:9" x14ac:dyDescent="0.25">
      <c r="A34" s="71" t="s">
        <v>25</v>
      </c>
      <c r="C34" s="87">
        <f>V29</f>
        <v>0</v>
      </c>
    </row>
    <row r="35" spans="1:9" x14ac:dyDescent="0.25">
      <c r="A35" s="71" t="s">
        <v>26</v>
      </c>
      <c r="C35" s="87">
        <f>S25</f>
        <v>0</v>
      </c>
      <c r="I35" s="87"/>
    </row>
    <row r="36" spans="1:9" x14ac:dyDescent="0.25">
      <c r="A36" s="71" t="s">
        <v>4</v>
      </c>
      <c r="C36" s="87">
        <f>S26</f>
        <v>0</v>
      </c>
    </row>
    <row r="37" spans="1:9" ht="16.5" thickBot="1" x14ac:dyDescent="0.3">
      <c r="A37" s="72" t="s">
        <v>6</v>
      </c>
      <c r="C37" s="89">
        <f>SUM(C32:C36)</f>
        <v>43</v>
      </c>
      <c r="E37" s="72" t="s">
        <v>40</v>
      </c>
      <c r="F37" s="72"/>
      <c r="G37" s="90">
        <f>S27-C37</f>
        <v>0</v>
      </c>
    </row>
    <row r="38" spans="1:9" ht="16.5" thickTop="1" x14ac:dyDescent="0.25">
      <c r="A38" s="71" t="s">
        <v>27</v>
      </c>
      <c r="C38" s="91">
        <v>0</v>
      </c>
      <c r="D38" s="91"/>
    </row>
    <row r="39" spans="1:9" x14ac:dyDescent="0.25">
      <c r="A39" s="71" t="s">
        <v>34</v>
      </c>
      <c r="C39" s="91">
        <v>0</v>
      </c>
      <c r="D39" s="91"/>
    </row>
    <row r="40" spans="1:9" ht="13.5" customHeight="1" x14ac:dyDescent="0.25"/>
  </sheetData>
  <mergeCells count="175"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C17" sqref="C17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6"/>
  <sheetViews>
    <sheetView tabSelected="1" zoomScale="90" zoomScaleNormal="90" workbookViewId="0">
      <selection activeCell="C17" sqref="C17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55</v>
      </c>
      <c r="B1" s="49"/>
      <c r="C1" s="49"/>
    </row>
    <row r="2" spans="1:22" s="54" customFormat="1" x14ac:dyDescent="0.25">
      <c r="A2" s="5" t="s">
        <v>87</v>
      </c>
      <c r="B2" s="111"/>
      <c r="C2" s="111"/>
      <c r="D2" s="111"/>
      <c r="E2" s="184" t="s">
        <v>13</v>
      </c>
      <c r="F2" s="184"/>
      <c r="G2" s="184" t="s">
        <v>14</v>
      </c>
      <c r="H2" s="184"/>
      <c r="I2" s="184" t="s">
        <v>15</v>
      </c>
      <c r="J2" s="184"/>
      <c r="K2" s="184" t="s">
        <v>16</v>
      </c>
      <c r="L2" s="184"/>
      <c r="M2" s="184" t="s">
        <v>17</v>
      </c>
      <c r="N2" s="184"/>
      <c r="O2" s="184" t="s">
        <v>18</v>
      </c>
      <c r="P2" s="184"/>
      <c r="Q2" s="184" t="s">
        <v>19</v>
      </c>
      <c r="R2" s="18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9">
        <v>8</v>
      </c>
      <c r="F3" s="120">
        <v>16.3</v>
      </c>
      <c r="G3" s="119">
        <v>8</v>
      </c>
      <c r="H3" s="120">
        <v>16.3</v>
      </c>
      <c r="I3" s="119">
        <v>8</v>
      </c>
      <c r="J3" s="120">
        <v>16.3</v>
      </c>
      <c r="K3" s="119">
        <v>8</v>
      </c>
      <c r="L3" s="120">
        <v>16.3</v>
      </c>
      <c r="M3" s="139"/>
      <c r="N3" s="154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60">
        <v>6771</v>
      </c>
      <c r="B4" s="172" t="s">
        <v>101</v>
      </c>
      <c r="C4" s="160">
        <v>5</v>
      </c>
      <c r="D4" s="22" t="s">
        <v>71</v>
      </c>
      <c r="E4" s="181">
        <v>4</v>
      </c>
      <c r="F4" s="181"/>
      <c r="G4" s="181">
        <v>8</v>
      </c>
      <c r="H4" s="181"/>
      <c r="I4" s="181">
        <v>8</v>
      </c>
      <c r="J4" s="181"/>
      <c r="K4" s="181">
        <v>8</v>
      </c>
      <c r="L4" s="181"/>
      <c r="M4" s="183"/>
      <c r="N4" s="183"/>
      <c r="O4" s="178"/>
      <c r="P4" s="179"/>
      <c r="Q4" s="178"/>
      <c r="R4" s="179"/>
      <c r="S4" s="58">
        <f t="shared" ref="S4:S22" si="0">E4+G4+I4+K4+M4+O4+Q4</f>
        <v>28</v>
      </c>
      <c r="T4" s="58">
        <f t="shared" ref="T4:T11" si="1">SUM(S4-U4-V4)</f>
        <v>28</v>
      </c>
      <c r="U4" s="60"/>
      <c r="V4" s="60"/>
    </row>
    <row r="5" spans="1:22" x14ac:dyDescent="0.25">
      <c r="A5" s="161"/>
      <c r="B5" s="161"/>
      <c r="C5" s="161"/>
      <c r="D5" s="22"/>
      <c r="E5" s="180"/>
      <c r="F5" s="181"/>
      <c r="G5" s="180"/>
      <c r="H5" s="181"/>
      <c r="I5" s="180"/>
      <c r="J5" s="181"/>
      <c r="K5" s="180"/>
      <c r="L5" s="181"/>
      <c r="M5" s="182"/>
      <c r="N5" s="183"/>
      <c r="O5" s="178"/>
      <c r="P5" s="179"/>
      <c r="Q5" s="178"/>
      <c r="R5" s="179"/>
      <c r="S5" s="58">
        <f t="shared" si="0"/>
        <v>0</v>
      </c>
      <c r="T5" s="58">
        <f t="shared" si="1"/>
        <v>0</v>
      </c>
      <c r="U5" s="60"/>
      <c r="V5" s="60"/>
    </row>
    <row r="6" spans="1:22" x14ac:dyDescent="0.25">
      <c r="A6" s="163"/>
      <c r="B6" s="140"/>
      <c r="C6" s="140"/>
      <c r="D6" s="22"/>
      <c r="E6" s="181"/>
      <c r="F6" s="181"/>
      <c r="G6" s="181"/>
      <c r="H6" s="181"/>
      <c r="I6" s="181"/>
      <c r="J6" s="181"/>
      <c r="K6" s="181"/>
      <c r="L6" s="181"/>
      <c r="M6" s="183"/>
      <c r="N6" s="183"/>
      <c r="O6" s="178"/>
      <c r="P6" s="179"/>
      <c r="Q6" s="178"/>
      <c r="R6" s="179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140"/>
      <c r="B7" s="140"/>
      <c r="C7" s="140"/>
      <c r="D7" s="22"/>
      <c r="E7" s="174"/>
      <c r="F7" s="175"/>
      <c r="G7" s="174"/>
      <c r="H7" s="175"/>
      <c r="I7" s="174"/>
      <c r="J7" s="175"/>
      <c r="K7" s="174"/>
      <c r="L7" s="175"/>
      <c r="M7" s="176"/>
      <c r="N7" s="177"/>
      <c r="O7" s="178"/>
      <c r="P7" s="179"/>
      <c r="Q7" s="178"/>
      <c r="R7" s="179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140"/>
      <c r="B8" s="140"/>
      <c r="C8" s="140"/>
      <c r="D8" s="22"/>
      <c r="E8" s="174"/>
      <c r="F8" s="175"/>
      <c r="G8" s="174"/>
      <c r="H8" s="175"/>
      <c r="I8" s="174"/>
      <c r="J8" s="175"/>
      <c r="K8" s="174"/>
      <c r="L8" s="175"/>
      <c r="M8" s="176"/>
      <c r="N8" s="177"/>
      <c r="O8" s="178"/>
      <c r="P8" s="179"/>
      <c r="Q8" s="178"/>
      <c r="R8" s="179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140"/>
      <c r="B9" s="140"/>
      <c r="C9" s="140"/>
      <c r="D9" s="22"/>
      <c r="E9" s="174"/>
      <c r="F9" s="175"/>
      <c r="G9" s="174"/>
      <c r="H9" s="175"/>
      <c r="I9" s="174"/>
      <c r="J9" s="175"/>
      <c r="K9" s="174"/>
      <c r="L9" s="175"/>
      <c r="M9" s="176"/>
      <c r="N9" s="177"/>
      <c r="O9" s="178"/>
      <c r="P9" s="179"/>
      <c r="Q9" s="178"/>
      <c r="R9" s="179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124"/>
      <c r="B10" s="124"/>
      <c r="C10" s="124"/>
      <c r="D10" s="22"/>
      <c r="E10" s="174"/>
      <c r="F10" s="175"/>
      <c r="G10" s="174"/>
      <c r="H10" s="175"/>
      <c r="I10" s="174"/>
      <c r="J10" s="175"/>
      <c r="K10" s="174"/>
      <c r="L10" s="175"/>
      <c r="M10" s="176"/>
      <c r="N10" s="177"/>
      <c r="O10" s="178"/>
      <c r="P10" s="179"/>
      <c r="Q10" s="178"/>
      <c r="R10" s="179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117"/>
      <c r="B11" s="117"/>
      <c r="C11" s="117"/>
      <c r="D11" s="22"/>
      <c r="E11" s="174"/>
      <c r="F11" s="175"/>
      <c r="G11" s="174"/>
      <c r="H11" s="175"/>
      <c r="I11" s="174"/>
      <c r="J11" s="175"/>
      <c r="K11" s="174"/>
      <c r="L11" s="175"/>
      <c r="M11" s="176"/>
      <c r="N11" s="177"/>
      <c r="O11" s="178"/>
      <c r="P11" s="179"/>
      <c r="Q11" s="178"/>
      <c r="R11" s="179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117"/>
      <c r="B12" s="117"/>
      <c r="C12" s="117"/>
      <c r="D12" s="22"/>
      <c r="E12" s="174"/>
      <c r="F12" s="175"/>
      <c r="G12" s="174"/>
      <c r="H12" s="175"/>
      <c r="I12" s="174"/>
      <c r="J12" s="175"/>
      <c r="K12" s="174"/>
      <c r="L12" s="175"/>
      <c r="M12" s="176"/>
      <c r="N12" s="177"/>
      <c r="O12" s="178"/>
      <c r="P12" s="179"/>
      <c r="Q12" s="178"/>
      <c r="R12" s="179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25"/>
      <c r="C13" s="6"/>
      <c r="D13" s="22"/>
      <c r="E13" s="174"/>
      <c r="F13" s="175"/>
      <c r="G13" s="174"/>
      <c r="H13" s="175"/>
      <c r="I13" s="174"/>
      <c r="J13" s="175"/>
      <c r="K13" s="174"/>
      <c r="L13" s="175"/>
      <c r="M13" s="176"/>
      <c r="N13" s="177"/>
      <c r="O13" s="178"/>
      <c r="P13" s="179"/>
      <c r="Q13" s="178"/>
      <c r="R13" s="179"/>
      <c r="S13" s="58">
        <f t="shared" si="0"/>
        <v>0</v>
      </c>
      <c r="T13" s="58">
        <f t="shared" ref="T13:T18" si="3">SUM(S13-U13-V13)</f>
        <v>0</v>
      </c>
      <c r="U13" s="60"/>
      <c r="V13" s="60"/>
    </row>
    <row r="14" spans="1:22" ht="15.75" customHeight="1" x14ac:dyDescent="0.25">
      <c r="A14" s="115"/>
      <c r="B14" s="25"/>
      <c r="C14" s="115"/>
      <c r="D14" s="22"/>
      <c r="E14" s="174"/>
      <c r="F14" s="175"/>
      <c r="G14" s="174"/>
      <c r="H14" s="175"/>
      <c r="I14" s="174"/>
      <c r="J14" s="175"/>
      <c r="K14" s="174"/>
      <c r="L14" s="175"/>
      <c r="M14" s="176"/>
      <c r="N14" s="177"/>
      <c r="O14" s="178"/>
      <c r="P14" s="179"/>
      <c r="Q14" s="178"/>
      <c r="R14" s="179"/>
      <c r="S14" s="58">
        <f t="shared" si="0"/>
        <v>0</v>
      </c>
      <c r="T14" s="58">
        <f t="shared" si="3"/>
        <v>0</v>
      </c>
      <c r="U14" s="60"/>
      <c r="V14" s="60"/>
    </row>
    <row r="15" spans="1:22" ht="15.75" customHeight="1" x14ac:dyDescent="0.25">
      <c r="A15" s="124"/>
      <c r="B15" s="25"/>
      <c r="C15" s="124"/>
      <c r="D15" s="22"/>
      <c r="E15" s="174"/>
      <c r="F15" s="175"/>
      <c r="G15" s="174"/>
      <c r="H15" s="175"/>
      <c r="I15" s="174"/>
      <c r="J15" s="175"/>
      <c r="K15" s="174"/>
      <c r="L15" s="175"/>
      <c r="M15" s="176"/>
      <c r="N15" s="177"/>
      <c r="O15" s="178"/>
      <c r="P15" s="179"/>
      <c r="Q15" s="178"/>
      <c r="R15" s="179"/>
      <c r="S15" s="123">
        <f t="shared" ref="S15" si="4">E15+G15+I15+K15+M15+O15+Q15</f>
        <v>0</v>
      </c>
      <c r="T15" s="123">
        <f t="shared" ref="T15" si="5">SUM(S15-U15-V15)</f>
        <v>0</v>
      </c>
      <c r="U15" s="60"/>
      <c r="V15" s="60"/>
    </row>
    <row r="16" spans="1:22" ht="15.75" customHeight="1" x14ac:dyDescent="0.25">
      <c r="A16" s="115"/>
      <c r="B16" s="115"/>
      <c r="C16" s="115"/>
      <c r="D16" s="22"/>
      <c r="E16" s="174"/>
      <c r="F16" s="175"/>
      <c r="G16" s="174"/>
      <c r="H16" s="175"/>
      <c r="I16" s="174"/>
      <c r="J16" s="175"/>
      <c r="K16" s="174"/>
      <c r="L16" s="175"/>
      <c r="M16" s="176"/>
      <c r="N16" s="177"/>
      <c r="O16" s="178"/>
      <c r="P16" s="179"/>
      <c r="Q16" s="178"/>
      <c r="R16" s="179"/>
      <c r="S16" s="58">
        <f t="shared" si="0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126"/>
      <c r="B17" s="25"/>
      <c r="C17" s="126"/>
      <c r="D17" s="22"/>
      <c r="E17" s="174"/>
      <c r="F17" s="175"/>
      <c r="G17" s="174"/>
      <c r="H17" s="175"/>
      <c r="I17" s="174"/>
      <c r="J17" s="175"/>
      <c r="K17" s="174"/>
      <c r="L17" s="175"/>
      <c r="M17" s="176"/>
      <c r="N17" s="177"/>
      <c r="O17" s="178"/>
      <c r="P17" s="179"/>
      <c r="Q17" s="178"/>
      <c r="R17" s="179"/>
      <c r="S17" s="58">
        <f t="shared" si="0"/>
        <v>0</v>
      </c>
      <c r="T17" s="58">
        <f t="shared" ref="T17" si="6">SUM(S17-U17-V17)</f>
        <v>0</v>
      </c>
      <c r="U17" s="60"/>
      <c r="V17" s="60"/>
    </row>
    <row r="18" spans="1:22" ht="15.75" customHeight="1" x14ac:dyDescent="0.25">
      <c r="A18" s="155"/>
      <c r="B18" s="155"/>
      <c r="C18" s="155"/>
      <c r="D18" s="22"/>
      <c r="E18" s="174"/>
      <c r="F18" s="175"/>
      <c r="G18" s="174"/>
      <c r="H18" s="175"/>
      <c r="I18" s="174"/>
      <c r="J18" s="175"/>
      <c r="K18" s="174"/>
      <c r="L18" s="175"/>
      <c r="M18" s="176"/>
      <c r="N18" s="177"/>
      <c r="O18" s="178"/>
      <c r="P18" s="179"/>
      <c r="Q18" s="178"/>
      <c r="R18" s="179"/>
      <c r="S18" s="58">
        <f t="shared" si="0"/>
        <v>0</v>
      </c>
      <c r="T18" s="58">
        <f t="shared" si="3"/>
        <v>0</v>
      </c>
      <c r="U18" s="60"/>
      <c r="V18" s="60"/>
    </row>
    <row r="19" spans="1:22" x14ac:dyDescent="0.25">
      <c r="A19" s="132"/>
      <c r="B19" s="25"/>
      <c r="C19" s="132"/>
      <c r="D19" s="22"/>
      <c r="E19" s="174"/>
      <c r="F19" s="175"/>
      <c r="G19" s="174"/>
      <c r="H19" s="175"/>
      <c r="I19" s="174"/>
      <c r="J19" s="175"/>
      <c r="K19" s="174"/>
      <c r="L19" s="175"/>
      <c r="M19" s="176"/>
      <c r="N19" s="177"/>
      <c r="O19" s="178"/>
      <c r="P19" s="179"/>
      <c r="Q19" s="178"/>
      <c r="R19" s="179"/>
      <c r="S19" s="58">
        <f t="shared" si="0"/>
        <v>0</v>
      </c>
      <c r="T19" s="58">
        <f t="shared" ref="T19" si="7">SUM(S19-U19-V19)</f>
        <v>0</v>
      </c>
      <c r="U19" s="60"/>
      <c r="V19" s="60"/>
    </row>
    <row r="20" spans="1:22" x14ac:dyDescent="0.25">
      <c r="A20" s="161">
        <v>3600</v>
      </c>
      <c r="B20" s="172" t="s">
        <v>103</v>
      </c>
      <c r="C20" s="161"/>
      <c r="D20" s="22" t="s">
        <v>84</v>
      </c>
      <c r="E20" s="174">
        <v>4</v>
      </c>
      <c r="F20" s="175"/>
      <c r="G20" s="174"/>
      <c r="H20" s="175"/>
      <c r="I20" s="180"/>
      <c r="J20" s="180"/>
      <c r="K20" s="174"/>
      <c r="L20" s="175"/>
      <c r="M20" s="176"/>
      <c r="N20" s="177"/>
      <c r="O20" s="178"/>
      <c r="P20" s="179"/>
      <c r="Q20" s="178"/>
      <c r="R20" s="179"/>
      <c r="S20" s="58">
        <f t="shared" si="0"/>
        <v>4</v>
      </c>
      <c r="T20" s="58">
        <f>SUM(S20-U20-V20)</f>
        <v>4</v>
      </c>
      <c r="U20" s="60"/>
      <c r="V20" s="60"/>
    </row>
    <row r="21" spans="1:22" x14ac:dyDescent="0.25">
      <c r="A21" s="81"/>
      <c r="B21" s="81"/>
      <c r="C21" s="81"/>
      <c r="D21" s="22"/>
      <c r="E21" s="174"/>
      <c r="F21" s="175"/>
      <c r="G21" s="174"/>
      <c r="H21" s="175"/>
      <c r="I21" s="174"/>
      <c r="J21" s="175"/>
      <c r="K21" s="174"/>
      <c r="L21" s="175"/>
      <c r="M21" s="176"/>
      <c r="N21" s="177"/>
      <c r="O21" s="178"/>
      <c r="P21" s="179"/>
      <c r="Q21" s="178"/>
      <c r="R21" s="179"/>
      <c r="S21" s="58">
        <f t="shared" si="0"/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74"/>
      <c r="F22" s="175"/>
      <c r="G22" s="174"/>
      <c r="H22" s="175"/>
      <c r="I22" s="174"/>
      <c r="J22" s="175"/>
      <c r="K22" s="174"/>
      <c r="L22" s="175"/>
      <c r="M22" s="176">
        <v>8</v>
      </c>
      <c r="N22" s="177"/>
      <c r="O22" s="178"/>
      <c r="P22" s="179"/>
      <c r="Q22" s="178"/>
      <c r="R22" s="179"/>
      <c r="S22" s="58">
        <f t="shared" si="0"/>
        <v>8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74"/>
      <c r="F23" s="175"/>
      <c r="G23" s="174"/>
      <c r="H23" s="175"/>
      <c r="I23" s="174"/>
      <c r="J23" s="175"/>
      <c r="K23" s="174"/>
      <c r="L23" s="175"/>
      <c r="M23" s="174"/>
      <c r="N23" s="175"/>
      <c r="O23" s="178"/>
      <c r="P23" s="179"/>
      <c r="Q23" s="178"/>
      <c r="R23" s="179"/>
      <c r="S23" s="58">
        <f t="shared" ref="S23:S24" si="8">E23+G23+I23+K23+M23+O23+Q23</f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85">
        <f>SUM(E4:E23)</f>
        <v>8</v>
      </c>
      <c r="F24" s="186"/>
      <c r="G24" s="185">
        <f>SUM(G4:G23)</f>
        <v>8</v>
      </c>
      <c r="H24" s="186"/>
      <c r="I24" s="185">
        <f>SUM(I4:I23)</f>
        <v>8</v>
      </c>
      <c r="J24" s="186"/>
      <c r="K24" s="185">
        <f>SUM(K4:K23)</f>
        <v>8</v>
      </c>
      <c r="L24" s="186"/>
      <c r="M24" s="185">
        <f>SUM(M4:M23)</f>
        <v>8</v>
      </c>
      <c r="N24" s="186"/>
      <c r="O24" s="185">
        <f>SUM(O4:O23)</f>
        <v>0</v>
      </c>
      <c r="P24" s="186"/>
      <c r="Q24" s="185">
        <f>SUM(Q4:Q23)</f>
        <v>0</v>
      </c>
      <c r="R24" s="186"/>
      <c r="S24" s="58">
        <f t="shared" si="8"/>
        <v>40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2">
        <v>8</v>
      </c>
      <c r="G25" s="58"/>
      <c r="H25" s="112">
        <v>8</v>
      </c>
      <c r="I25" s="58"/>
      <c r="J25" s="112">
        <v>8</v>
      </c>
      <c r="K25" s="58"/>
      <c r="L25" s="112">
        <v>8</v>
      </c>
      <c r="M25" s="58"/>
      <c r="N25" s="112">
        <v>8</v>
      </c>
      <c r="O25" s="58"/>
      <c r="P25" s="112"/>
      <c r="Q25" s="58"/>
      <c r="R25" s="112"/>
      <c r="S25" s="58">
        <f>SUM(E25:R25)</f>
        <v>40</v>
      </c>
      <c r="T25" s="58">
        <f>SUM(T4:T24)</f>
        <v>32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32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4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8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E21:F21"/>
    <mergeCell ref="E16:F16"/>
    <mergeCell ref="E6:F6"/>
    <mergeCell ref="E7:F7"/>
    <mergeCell ref="E8:F8"/>
    <mergeCell ref="E9:F9"/>
    <mergeCell ref="E10:F10"/>
    <mergeCell ref="E11:F11"/>
    <mergeCell ref="E19:F19"/>
    <mergeCell ref="E20:F20"/>
    <mergeCell ref="E12:F12"/>
    <mergeCell ref="E15:F15"/>
    <mergeCell ref="G12:H12"/>
    <mergeCell ref="I12:J12"/>
    <mergeCell ref="K12:L12"/>
    <mergeCell ref="M12:N12"/>
    <mergeCell ref="O12:P12"/>
    <mergeCell ref="Q12:R12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19:R19"/>
    <mergeCell ref="G20:H20"/>
    <mergeCell ref="I20:J20"/>
    <mergeCell ref="K20:L20"/>
    <mergeCell ref="M20:N20"/>
    <mergeCell ref="O20:P20"/>
    <mergeCell ref="Q20:R20"/>
    <mergeCell ref="G19:H19"/>
    <mergeCell ref="I19:J19"/>
    <mergeCell ref="K19:L19"/>
    <mergeCell ref="M19:N19"/>
    <mergeCell ref="O19:P19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G15:H15"/>
    <mergeCell ref="I15:J15"/>
    <mergeCell ref="K15:L15"/>
    <mergeCell ref="M15:N15"/>
    <mergeCell ref="O15:P15"/>
    <mergeCell ref="Q15:R15"/>
    <mergeCell ref="K17:L17"/>
    <mergeCell ref="M17:N17"/>
    <mergeCell ref="O17:P17"/>
    <mergeCell ref="Q17:R17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0" zoomScaleNormal="90" workbookViewId="0">
      <selection activeCell="C17" sqref="C17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62</v>
      </c>
      <c r="B1" s="49"/>
      <c r="C1" s="49"/>
    </row>
    <row r="2" spans="1:22" s="54" customFormat="1" x14ac:dyDescent="0.25">
      <c r="A2" s="5" t="s">
        <v>87</v>
      </c>
      <c r="B2" s="168"/>
      <c r="C2" s="168"/>
      <c r="D2" s="111"/>
      <c r="E2" s="184" t="s">
        <v>13</v>
      </c>
      <c r="F2" s="184"/>
      <c r="G2" s="184" t="s">
        <v>14</v>
      </c>
      <c r="H2" s="184"/>
      <c r="I2" s="184" t="s">
        <v>15</v>
      </c>
      <c r="J2" s="184"/>
      <c r="K2" s="184" t="s">
        <v>16</v>
      </c>
      <c r="L2" s="184"/>
      <c r="M2" s="184" t="s">
        <v>17</v>
      </c>
      <c r="N2" s="184"/>
      <c r="O2" s="184" t="s">
        <v>18</v>
      </c>
      <c r="P2" s="184"/>
      <c r="Q2" s="184" t="s">
        <v>19</v>
      </c>
      <c r="R2" s="18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39"/>
      <c r="F3" s="154"/>
      <c r="G3" s="139"/>
      <c r="H3" s="154"/>
      <c r="I3" s="139"/>
      <c r="J3" s="154"/>
      <c r="K3" s="139"/>
      <c r="L3" s="154"/>
      <c r="M3" s="139"/>
      <c r="N3" s="154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46"/>
      <c r="B4" s="146"/>
      <c r="C4" s="146"/>
      <c r="D4" s="22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78"/>
      <c r="P4" s="179"/>
      <c r="Q4" s="178"/>
      <c r="R4" s="179"/>
      <c r="S4" s="58">
        <f>E4+G4+I4+K4+M4+O4+Q4</f>
        <v>0</v>
      </c>
      <c r="T4" s="58">
        <f t="shared" ref="T4:T21" si="0">SUM(S4-U4-V4)</f>
        <v>0</v>
      </c>
      <c r="U4" s="60"/>
      <c r="V4" s="60"/>
    </row>
    <row r="5" spans="1:22" x14ac:dyDescent="0.25">
      <c r="A5" s="146"/>
      <c r="B5" s="146"/>
      <c r="C5" s="146"/>
      <c r="D5" s="22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78"/>
      <c r="P5" s="179"/>
      <c r="Q5" s="178"/>
      <c r="R5" s="179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25">
      <c r="A6" s="146"/>
      <c r="B6" s="146"/>
      <c r="C6" s="146"/>
      <c r="D6" s="22"/>
      <c r="E6" s="183"/>
      <c r="F6" s="183"/>
      <c r="G6" s="183"/>
      <c r="H6" s="183"/>
      <c r="I6" s="176"/>
      <c r="J6" s="177"/>
      <c r="K6" s="183"/>
      <c r="L6" s="183"/>
      <c r="M6" s="183"/>
      <c r="N6" s="183"/>
      <c r="O6" s="178"/>
      <c r="P6" s="179"/>
      <c r="Q6" s="178"/>
      <c r="R6" s="179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25">
      <c r="A7" s="146"/>
      <c r="B7" s="146"/>
      <c r="C7" s="146"/>
      <c r="D7" s="22"/>
      <c r="E7" s="183"/>
      <c r="F7" s="183"/>
      <c r="G7" s="183"/>
      <c r="H7" s="183"/>
      <c r="I7" s="176"/>
      <c r="J7" s="177"/>
      <c r="K7" s="183"/>
      <c r="L7" s="183"/>
      <c r="M7" s="183"/>
      <c r="N7" s="183"/>
      <c r="O7" s="178"/>
      <c r="P7" s="179"/>
      <c r="Q7" s="178"/>
      <c r="R7" s="179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160"/>
      <c r="B8" s="160"/>
      <c r="C8" s="160"/>
      <c r="D8" s="22"/>
      <c r="E8" s="176"/>
      <c r="F8" s="177"/>
      <c r="G8" s="176"/>
      <c r="H8" s="177"/>
      <c r="I8" s="176"/>
      <c r="J8" s="177"/>
      <c r="K8" s="176"/>
      <c r="L8" s="177"/>
      <c r="M8" s="183"/>
      <c r="N8" s="183"/>
      <c r="O8" s="178"/>
      <c r="P8" s="179"/>
      <c r="Q8" s="178"/>
      <c r="R8" s="179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160"/>
      <c r="B9" s="160"/>
      <c r="C9" s="160"/>
      <c r="D9" s="22"/>
      <c r="E9" s="176"/>
      <c r="F9" s="177"/>
      <c r="G9" s="176"/>
      <c r="H9" s="177"/>
      <c r="I9" s="176"/>
      <c r="J9" s="177"/>
      <c r="K9" s="176"/>
      <c r="L9" s="177"/>
      <c r="M9" s="183"/>
      <c r="N9" s="183"/>
      <c r="O9" s="178"/>
      <c r="P9" s="179"/>
      <c r="Q9" s="178"/>
      <c r="R9" s="179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60"/>
      <c r="B10" s="160"/>
      <c r="C10" s="160"/>
      <c r="D10" s="22"/>
      <c r="E10" s="176"/>
      <c r="F10" s="177"/>
      <c r="G10" s="176"/>
      <c r="H10" s="177"/>
      <c r="I10" s="176"/>
      <c r="J10" s="177"/>
      <c r="K10" s="176"/>
      <c r="L10" s="177"/>
      <c r="M10" s="183"/>
      <c r="N10" s="183"/>
      <c r="O10" s="178"/>
      <c r="P10" s="179"/>
      <c r="Q10" s="178"/>
      <c r="R10" s="17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60"/>
      <c r="B11" s="160"/>
      <c r="C11" s="160"/>
      <c r="D11" s="22"/>
      <c r="E11" s="176"/>
      <c r="F11" s="177"/>
      <c r="G11" s="176"/>
      <c r="H11" s="177"/>
      <c r="I11" s="176"/>
      <c r="J11" s="177"/>
      <c r="K11" s="187"/>
      <c r="L11" s="177"/>
      <c r="M11" s="183"/>
      <c r="N11" s="183"/>
      <c r="O11" s="178"/>
      <c r="P11" s="179"/>
      <c r="Q11" s="178"/>
      <c r="R11" s="17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60"/>
      <c r="B12" s="160"/>
      <c r="C12" s="160"/>
      <c r="D12" s="22"/>
      <c r="E12" s="176"/>
      <c r="F12" s="177"/>
      <c r="G12" s="176"/>
      <c r="H12" s="177"/>
      <c r="I12" s="176"/>
      <c r="J12" s="177"/>
      <c r="K12" s="176"/>
      <c r="L12" s="177"/>
      <c r="M12" s="176"/>
      <c r="N12" s="177"/>
      <c r="O12" s="178"/>
      <c r="P12" s="179"/>
      <c r="Q12" s="178"/>
      <c r="R12" s="17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46"/>
      <c r="B13" s="146"/>
      <c r="C13" s="146"/>
      <c r="D13" s="22"/>
      <c r="E13" s="176"/>
      <c r="F13" s="177"/>
      <c r="G13" s="176"/>
      <c r="H13" s="177"/>
      <c r="I13" s="176"/>
      <c r="J13" s="177"/>
      <c r="K13" s="176"/>
      <c r="L13" s="177"/>
      <c r="M13" s="176"/>
      <c r="N13" s="177"/>
      <c r="O13" s="178"/>
      <c r="P13" s="179"/>
      <c r="Q13" s="178"/>
      <c r="R13" s="179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76"/>
      <c r="F14" s="177"/>
      <c r="G14" s="176"/>
      <c r="H14" s="177"/>
      <c r="I14" s="176"/>
      <c r="J14" s="177"/>
      <c r="K14" s="176"/>
      <c r="L14" s="177"/>
      <c r="M14" s="176"/>
      <c r="N14" s="177"/>
      <c r="O14" s="178"/>
      <c r="P14" s="179"/>
      <c r="Q14" s="178"/>
      <c r="R14" s="179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76"/>
      <c r="F15" s="177"/>
      <c r="G15" s="176"/>
      <c r="H15" s="177"/>
      <c r="I15" s="176"/>
      <c r="J15" s="177"/>
      <c r="K15" s="176"/>
      <c r="L15" s="177"/>
      <c r="M15" s="176"/>
      <c r="N15" s="177"/>
      <c r="O15" s="178"/>
      <c r="P15" s="179"/>
      <c r="Q15" s="178"/>
      <c r="R15" s="179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76"/>
      <c r="F16" s="177"/>
      <c r="G16" s="176"/>
      <c r="H16" s="177"/>
      <c r="I16" s="176"/>
      <c r="J16" s="177"/>
      <c r="K16" s="176"/>
      <c r="L16" s="177"/>
      <c r="M16" s="176"/>
      <c r="N16" s="177"/>
      <c r="O16" s="178"/>
      <c r="P16" s="179"/>
      <c r="Q16" s="178"/>
      <c r="R16" s="179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76"/>
      <c r="F17" s="177"/>
      <c r="G17" s="176"/>
      <c r="H17" s="177"/>
      <c r="I17" s="176"/>
      <c r="J17" s="177"/>
      <c r="K17" s="176"/>
      <c r="L17" s="177"/>
      <c r="M17" s="176"/>
      <c r="N17" s="177"/>
      <c r="O17" s="178"/>
      <c r="P17" s="179"/>
      <c r="Q17" s="178"/>
      <c r="R17" s="179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76"/>
      <c r="F18" s="177"/>
      <c r="G18" s="176"/>
      <c r="H18" s="177"/>
      <c r="I18" s="176"/>
      <c r="J18" s="177"/>
      <c r="K18" s="176"/>
      <c r="L18" s="177"/>
      <c r="M18" s="176"/>
      <c r="N18" s="177"/>
      <c r="O18" s="178"/>
      <c r="P18" s="179"/>
      <c r="Q18" s="178"/>
      <c r="R18" s="179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129"/>
      <c r="B19" s="25"/>
      <c r="C19" s="129"/>
      <c r="D19" s="22"/>
      <c r="E19" s="176"/>
      <c r="F19" s="177"/>
      <c r="G19" s="176"/>
      <c r="H19" s="177"/>
      <c r="I19" s="176"/>
      <c r="J19" s="177"/>
      <c r="K19" s="176"/>
      <c r="L19" s="177"/>
      <c r="M19" s="176"/>
      <c r="N19" s="177"/>
      <c r="O19" s="178"/>
      <c r="P19" s="179"/>
      <c r="Q19" s="178"/>
      <c r="R19" s="179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115"/>
      <c r="B20" s="25"/>
      <c r="C20" s="115"/>
      <c r="D20" s="22"/>
      <c r="E20" s="176"/>
      <c r="F20" s="177"/>
      <c r="G20" s="176"/>
      <c r="H20" s="177"/>
      <c r="I20" s="176"/>
      <c r="J20" s="177"/>
      <c r="K20" s="176"/>
      <c r="L20" s="177"/>
      <c r="M20" s="176"/>
      <c r="N20" s="177"/>
      <c r="O20" s="178"/>
      <c r="P20" s="179"/>
      <c r="Q20" s="178"/>
      <c r="R20" s="179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124"/>
      <c r="B21" s="25"/>
      <c r="C21" s="124"/>
      <c r="D21" s="22"/>
      <c r="E21" s="176"/>
      <c r="F21" s="177"/>
      <c r="G21" s="176"/>
      <c r="H21" s="177"/>
      <c r="I21" s="176"/>
      <c r="J21" s="177"/>
      <c r="K21" s="176"/>
      <c r="L21" s="177"/>
      <c r="M21" s="176"/>
      <c r="N21" s="177"/>
      <c r="O21" s="178"/>
      <c r="P21" s="179"/>
      <c r="Q21" s="178"/>
      <c r="R21" s="179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167"/>
      <c r="B22" s="25"/>
      <c r="C22" s="167"/>
      <c r="D22" s="22"/>
      <c r="E22" s="176"/>
      <c r="F22" s="177"/>
      <c r="G22" s="176"/>
      <c r="H22" s="177"/>
      <c r="I22" s="176"/>
      <c r="J22" s="177"/>
      <c r="K22" s="176"/>
      <c r="L22" s="177"/>
      <c r="M22" s="176"/>
      <c r="N22" s="177"/>
      <c r="O22" s="178"/>
      <c r="P22" s="179"/>
      <c r="Q22" s="178"/>
      <c r="R22" s="179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76"/>
      <c r="F23" s="177"/>
      <c r="G23" s="176"/>
      <c r="H23" s="177"/>
      <c r="I23" s="176"/>
      <c r="J23" s="177"/>
      <c r="K23" s="176"/>
      <c r="L23" s="177"/>
      <c r="M23" s="176"/>
      <c r="N23" s="177"/>
      <c r="O23" s="178"/>
      <c r="P23" s="179"/>
      <c r="Q23" s="178"/>
      <c r="R23" s="179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76">
        <v>8</v>
      </c>
      <c r="F24" s="177"/>
      <c r="G24" s="176">
        <v>8</v>
      </c>
      <c r="H24" s="177"/>
      <c r="I24" s="176">
        <v>8</v>
      </c>
      <c r="J24" s="177"/>
      <c r="K24" s="176">
        <v>8</v>
      </c>
      <c r="L24" s="177"/>
      <c r="M24" s="176">
        <v>8</v>
      </c>
      <c r="N24" s="177"/>
      <c r="O24" s="178"/>
      <c r="P24" s="179"/>
      <c r="Q24" s="178"/>
      <c r="R24" s="179"/>
      <c r="S24" s="58">
        <f t="shared" si="1"/>
        <v>40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74"/>
      <c r="F25" s="175"/>
      <c r="G25" s="178"/>
      <c r="H25" s="179"/>
      <c r="I25" s="178"/>
      <c r="J25" s="179"/>
      <c r="K25" s="178"/>
      <c r="L25" s="179"/>
      <c r="M25" s="178"/>
      <c r="N25" s="179"/>
      <c r="O25" s="178"/>
      <c r="P25" s="179"/>
      <c r="Q25" s="178"/>
      <c r="R25" s="179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85">
        <f>SUM(E4:E25)</f>
        <v>8</v>
      </c>
      <c r="F26" s="186"/>
      <c r="G26" s="185">
        <f>SUM(G4:G25)</f>
        <v>8</v>
      </c>
      <c r="H26" s="186"/>
      <c r="I26" s="185">
        <f>SUM(I4:I25)</f>
        <v>8</v>
      </c>
      <c r="J26" s="186"/>
      <c r="K26" s="185">
        <f>SUM(K4:K25)</f>
        <v>8</v>
      </c>
      <c r="L26" s="186"/>
      <c r="M26" s="185">
        <f>SUM(M4:M25)</f>
        <v>8</v>
      </c>
      <c r="N26" s="186"/>
      <c r="O26" s="185">
        <f>SUM(O4:O25)</f>
        <v>0</v>
      </c>
      <c r="P26" s="186"/>
      <c r="Q26" s="185">
        <f>SUM(Q4:Q25)</f>
        <v>0</v>
      </c>
      <c r="R26" s="186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2">
        <v>8</v>
      </c>
      <c r="G27" s="58"/>
      <c r="H27" s="112">
        <v>8</v>
      </c>
      <c r="I27" s="58"/>
      <c r="J27" s="112">
        <v>8</v>
      </c>
      <c r="K27" s="58"/>
      <c r="L27" s="112">
        <v>8</v>
      </c>
      <c r="M27" s="58"/>
      <c r="N27" s="112">
        <v>8</v>
      </c>
      <c r="O27" s="58"/>
      <c r="P27" s="112"/>
      <c r="Q27" s="58"/>
      <c r="R27" s="112"/>
      <c r="S27" s="58">
        <f>SUM(E27:R27)</f>
        <v>40</v>
      </c>
      <c r="T27" s="58">
        <f>SUM(T4:T26)</f>
        <v>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40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C17" sqref="C17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56</v>
      </c>
      <c r="B1" s="49"/>
      <c r="C1" s="49"/>
    </row>
    <row r="2" spans="1:22" s="54" customFormat="1" x14ac:dyDescent="0.25">
      <c r="A2" s="5" t="s">
        <v>87</v>
      </c>
      <c r="B2" s="168"/>
      <c r="C2" s="168"/>
      <c r="D2" s="111"/>
      <c r="E2" s="184" t="s">
        <v>13</v>
      </c>
      <c r="F2" s="184"/>
      <c r="G2" s="184" t="s">
        <v>14</v>
      </c>
      <c r="H2" s="184"/>
      <c r="I2" s="184" t="s">
        <v>15</v>
      </c>
      <c r="J2" s="184"/>
      <c r="K2" s="184" t="s">
        <v>16</v>
      </c>
      <c r="L2" s="184"/>
      <c r="M2" s="184" t="s">
        <v>17</v>
      </c>
      <c r="N2" s="184"/>
      <c r="O2" s="184" t="s">
        <v>18</v>
      </c>
      <c r="P2" s="184"/>
      <c r="Q2" s="184" t="s">
        <v>19</v>
      </c>
      <c r="R2" s="18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9">
        <v>8</v>
      </c>
      <c r="F3" s="119">
        <v>16.3</v>
      </c>
      <c r="G3" s="119">
        <v>8</v>
      </c>
      <c r="H3" s="119">
        <v>16.3</v>
      </c>
      <c r="I3" s="119">
        <v>8</v>
      </c>
      <c r="J3" s="119">
        <v>16.3</v>
      </c>
      <c r="K3" s="119">
        <v>8</v>
      </c>
      <c r="L3" s="119">
        <v>16.3</v>
      </c>
      <c r="M3" s="119">
        <v>8</v>
      </c>
      <c r="N3" s="119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69">
        <v>6771</v>
      </c>
      <c r="B4" s="172" t="s">
        <v>101</v>
      </c>
      <c r="C4" s="169">
        <v>7</v>
      </c>
      <c r="D4" s="22" t="s">
        <v>71</v>
      </c>
      <c r="E4" s="174">
        <v>3</v>
      </c>
      <c r="F4" s="175"/>
      <c r="G4" s="174"/>
      <c r="H4" s="175"/>
      <c r="I4" s="174"/>
      <c r="J4" s="175"/>
      <c r="K4" s="174"/>
      <c r="L4" s="175"/>
      <c r="M4" s="174"/>
      <c r="N4" s="175"/>
      <c r="O4" s="178"/>
      <c r="P4" s="179"/>
      <c r="Q4" s="178"/>
      <c r="R4" s="179"/>
      <c r="S4" s="58">
        <f>E4+G4+I4+K4+M4+O4+Q4</f>
        <v>3</v>
      </c>
      <c r="T4" s="58">
        <f t="shared" ref="T4:T12" si="0">SUM(S4-U4-V4)</f>
        <v>3</v>
      </c>
      <c r="U4" s="60"/>
      <c r="V4" s="60"/>
    </row>
    <row r="5" spans="1:22" x14ac:dyDescent="0.25">
      <c r="A5" s="169">
        <v>6771</v>
      </c>
      <c r="B5" s="172" t="s">
        <v>101</v>
      </c>
      <c r="C5" s="169">
        <v>8</v>
      </c>
      <c r="D5" s="22" t="s">
        <v>71</v>
      </c>
      <c r="E5" s="174">
        <v>3</v>
      </c>
      <c r="F5" s="175"/>
      <c r="G5" s="174"/>
      <c r="H5" s="175"/>
      <c r="I5" s="174"/>
      <c r="J5" s="175"/>
      <c r="K5" s="174"/>
      <c r="L5" s="175"/>
      <c r="M5" s="174"/>
      <c r="N5" s="175"/>
      <c r="O5" s="178"/>
      <c r="P5" s="179"/>
      <c r="Q5" s="178"/>
      <c r="R5" s="179"/>
      <c r="S5" s="58">
        <f t="shared" ref="S5:S22" si="1">E5+G5+I5+K5+M5+O5+Q5</f>
        <v>3</v>
      </c>
      <c r="T5" s="58">
        <f t="shared" si="0"/>
        <v>3</v>
      </c>
      <c r="U5" s="60"/>
      <c r="V5" s="60"/>
    </row>
    <row r="6" spans="1:22" x14ac:dyDescent="0.25">
      <c r="A6" s="148">
        <v>6771</v>
      </c>
      <c r="B6" s="172" t="s">
        <v>101</v>
      </c>
      <c r="C6" s="148">
        <v>11</v>
      </c>
      <c r="D6" s="22" t="s">
        <v>71</v>
      </c>
      <c r="E6" s="174">
        <v>2</v>
      </c>
      <c r="F6" s="175"/>
      <c r="G6" s="174">
        <v>2</v>
      </c>
      <c r="H6" s="175"/>
      <c r="I6" s="174"/>
      <c r="J6" s="175"/>
      <c r="K6" s="174"/>
      <c r="L6" s="175"/>
      <c r="M6" s="174"/>
      <c r="N6" s="175"/>
      <c r="O6" s="178"/>
      <c r="P6" s="179"/>
      <c r="Q6" s="178"/>
      <c r="R6" s="179"/>
      <c r="S6" s="58">
        <f t="shared" si="1"/>
        <v>4</v>
      </c>
      <c r="T6" s="58">
        <f t="shared" si="0"/>
        <v>4</v>
      </c>
      <c r="U6" s="60"/>
      <c r="V6" s="60"/>
    </row>
    <row r="7" spans="1:22" x14ac:dyDescent="0.25">
      <c r="A7" s="169">
        <v>6771</v>
      </c>
      <c r="B7" s="172" t="s">
        <v>101</v>
      </c>
      <c r="C7" s="169">
        <v>5</v>
      </c>
      <c r="D7" s="22" t="s">
        <v>71</v>
      </c>
      <c r="E7" s="174"/>
      <c r="F7" s="175"/>
      <c r="G7" s="174">
        <v>3</v>
      </c>
      <c r="H7" s="175"/>
      <c r="I7" s="174"/>
      <c r="J7" s="175"/>
      <c r="K7" s="174"/>
      <c r="L7" s="175"/>
      <c r="M7" s="174"/>
      <c r="N7" s="175"/>
      <c r="O7" s="178"/>
      <c r="P7" s="179"/>
      <c r="Q7" s="178"/>
      <c r="R7" s="179"/>
      <c r="S7" s="58">
        <f t="shared" si="1"/>
        <v>3</v>
      </c>
      <c r="T7" s="58">
        <f t="shared" si="0"/>
        <v>3</v>
      </c>
      <c r="U7" s="60"/>
      <c r="V7" s="60"/>
    </row>
    <row r="8" spans="1:22" x14ac:dyDescent="0.25">
      <c r="A8" s="169">
        <v>6771</v>
      </c>
      <c r="B8" s="172" t="s">
        <v>101</v>
      </c>
      <c r="C8" s="169">
        <v>4</v>
      </c>
      <c r="D8" s="22" t="s">
        <v>71</v>
      </c>
      <c r="E8" s="174"/>
      <c r="F8" s="175"/>
      <c r="G8" s="174">
        <v>3</v>
      </c>
      <c r="H8" s="175"/>
      <c r="I8" s="174">
        <v>2</v>
      </c>
      <c r="J8" s="175"/>
      <c r="K8" s="174"/>
      <c r="L8" s="175"/>
      <c r="M8" s="174"/>
      <c r="N8" s="175"/>
      <c r="O8" s="178"/>
      <c r="P8" s="179"/>
      <c r="Q8" s="178"/>
      <c r="R8" s="179"/>
      <c r="S8" s="58">
        <f t="shared" si="1"/>
        <v>5</v>
      </c>
      <c r="T8" s="58">
        <f t="shared" si="0"/>
        <v>5</v>
      </c>
      <c r="U8" s="60"/>
      <c r="V8" s="60"/>
    </row>
    <row r="9" spans="1:22" x14ac:dyDescent="0.25">
      <c r="A9" s="169">
        <v>6771</v>
      </c>
      <c r="B9" s="172" t="s">
        <v>101</v>
      </c>
      <c r="C9" s="169">
        <v>6</v>
      </c>
      <c r="D9" s="22" t="s">
        <v>71</v>
      </c>
      <c r="E9" s="174"/>
      <c r="F9" s="175"/>
      <c r="G9" s="174"/>
      <c r="H9" s="175"/>
      <c r="I9" s="174">
        <v>3</v>
      </c>
      <c r="J9" s="175"/>
      <c r="K9" s="174"/>
      <c r="L9" s="175"/>
      <c r="M9" s="174"/>
      <c r="N9" s="175"/>
      <c r="O9" s="178"/>
      <c r="P9" s="179"/>
      <c r="Q9" s="178"/>
      <c r="R9" s="179"/>
      <c r="S9" s="58">
        <f t="shared" si="1"/>
        <v>3</v>
      </c>
      <c r="T9" s="58">
        <f t="shared" si="0"/>
        <v>3</v>
      </c>
      <c r="U9" s="60"/>
      <c r="V9" s="60"/>
    </row>
    <row r="10" spans="1:22" x14ac:dyDescent="0.25">
      <c r="A10" s="169">
        <v>6821</v>
      </c>
      <c r="B10" s="172" t="s">
        <v>102</v>
      </c>
      <c r="C10" s="169">
        <v>36</v>
      </c>
      <c r="D10" s="22" t="s">
        <v>88</v>
      </c>
      <c r="E10" s="174"/>
      <c r="F10" s="175"/>
      <c r="G10" s="174"/>
      <c r="H10" s="175"/>
      <c r="I10" s="174">
        <v>3</v>
      </c>
      <c r="J10" s="175"/>
      <c r="K10" s="174">
        <v>8</v>
      </c>
      <c r="L10" s="175"/>
      <c r="M10" s="174">
        <v>8</v>
      </c>
      <c r="N10" s="175"/>
      <c r="O10" s="178"/>
      <c r="P10" s="179"/>
      <c r="Q10" s="178"/>
      <c r="R10" s="179"/>
      <c r="S10" s="58">
        <f t="shared" si="1"/>
        <v>19</v>
      </c>
      <c r="T10" s="58">
        <f t="shared" si="0"/>
        <v>19</v>
      </c>
      <c r="U10" s="60"/>
      <c r="V10" s="60"/>
    </row>
    <row r="11" spans="1:22" x14ac:dyDescent="0.25">
      <c r="A11" s="169"/>
      <c r="B11" s="169"/>
      <c r="C11" s="169"/>
      <c r="D11" s="22"/>
      <c r="E11" s="174"/>
      <c r="F11" s="175"/>
      <c r="G11" s="174"/>
      <c r="H11" s="175"/>
      <c r="I11" s="174"/>
      <c r="J11" s="175"/>
      <c r="K11" s="174"/>
      <c r="L11" s="175"/>
      <c r="M11" s="174"/>
      <c r="N11" s="175"/>
      <c r="O11" s="178"/>
      <c r="P11" s="179"/>
      <c r="Q11" s="178"/>
      <c r="R11" s="17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69"/>
      <c r="B12" s="169"/>
      <c r="C12" s="169"/>
      <c r="D12" s="22"/>
      <c r="E12" s="174"/>
      <c r="F12" s="175"/>
      <c r="G12" s="174"/>
      <c r="H12" s="175"/>
      <c r="I12" s="174"/>
      <c r="J12" s="175"/>
      <c r="K12" s="174"/>
      <c r="L12" s="175"/>
      <c r="M12" s="174"/>
      <c r="N12" s="175"/>
      <c r="O12" s="178"/>
      <c r="P12" s="179"/>
      <c r="Q12" s="178"/>
      <c r="R12" s="17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67"/>
      <c r="B13" s="167"/>
      <c r="C13" s="167"/>
      <c r="D13" s="22"/>
      <c r="E13" s="174"/>
      <c r="F13" s="175"/>
      <c r="G13" s="174"/>
      <c r="H13" s="175"/>
      <c r="I13" s="174"/>
      <c r="J13" s="175"/>
      <c r="K13" s="174"/>
      <c r="L13" s="175"/>
      <c r="M13" s="174"/>
      <c r="N13" s="175"/>
      <c r="O13" s="178"/>
      <c r="P13" s="179"/>
      <c r="Q13" s="178"/>
      <c r="R13" s="179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1"/>
      <c r="D14" s="22"/>
      <c r="E14" s="174"/>
      <c r="F14" s="175"/>
      <c r="G14" s="174"/>
      <c r="H14" s="175"/>
      <c r="I14" s="174"/>
      <c r="J14" s="175"/>
      <c r="K14" s="174"/>
      <c r="L14" s="175"/>
      <c r="M14" s="174"/>
      <c r="N14" s="175"/>
      <c r="O14" s="178"/>
      <c r="P14" s="179"/>
      <c r="Q14" s="178"/>
      <c r="R14" s="179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111"/>
      <c r="B15" s="61"/>
      <c r="C15" s="111"/>
      <c r="D15" s="22"/>
      <c r="E15" s="174"/>
      <c r="F15" s="175"/>
      <c r="G15" s="174"/>
      <c r="H15" s="175"/>
      <c r="I15" s="174"/>
      <c r="J15" s="175"/>
      <c r="K15" s="174"/>
      <c r="L15" s="175"/>
      <c r="M15" s="174"/>
      <c r="N15" s="175"/>
      <c r="O15" s="178"/>
      <c r="P15" s="179"/>
      <c r="Q15" s="178"/>
      <c r="R15" s="179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1"/>
      <c r="B16" s="61"/>
      <c r="C16" s="6"/>
      <c r="D16" s="22"/>
      <c r="E16" s="174"/>
      <c r="F16" s="175"/>
      <c r="G16" s="174"/>
      <c r="H16" s="175"/>
      <c r="I16" s="174"/>
      <c r="J16" s="175"/>
      <c r="K16" s="174"/>
      <c r="L16" s="175"/>
      <c r="M16" s="174"/>
      <c r="N16" s="175"/>
      <c r="O16" s="178"/>
      <c r="P16" s="179"/>
      <c r="Q16" s="178"/>
      <c r="R16" s="179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129"/>
      <c r="B17" s="25"/>
      <c r="C17" s="129"/>
      <c r="D17" s="22"/>
      <c r="E17" s="174"/>
      <c r="F17" s="175"/>
      <c r="G17" s="174"/>
      <c r="H17" s="175"/>
      <c r="I17" s="174"/>
      <c r="J17" s="175"/>
      <c r="K17" s="174"/>
      <c r="L17" s="175"/>
      <c r="M17" s="174"/>
      <c r="N17" s="175"/>
      <c r="O17" s="178"/>
      <c r="P17" s="179"/>
      <c r="Q17" s="178"/>
      <c r="R17" s="179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115"/>
      <c r="B18" s="25"/>
      <c r="C18" s="115"/>
      <c r="D18" s="22"/>
      <c r="E18" s="174"/>
      <c r="F18" s="175"/>
      <c r="G18" s="174"/>
      <c r="H18" s="175"/>
      <c r="I18" s="174"/>
      <c r="J18" s="175"/>
      <c r="K18" s="174"/>
      <c r="L18" s="175"/>
      <c r="M18" s="174"/>
      <c r="N18" s="175"/>
      <c r="O18" s="178"/>
      <c r="P18" s="179"/>
      <c r="Q18" s="178"/>
      <c r="R18" s="179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74"/>
      <c r="F19" s="175"/>
      <c r="G19" s="174"/>
      <c r="H19" s="175"/>
      <c r="I19" s="174"/>
      <c r="J19" s="175"/>
      <c r="K19" s="174"/>
      <c r="L19" s="175"/>
      <c r="M19" s="174"/>
      <c r="N19" s="175"/>
      <c r="O19" s="178"/>
      <c r="P19" s="179"/>
      <c r="Q19" s="178"/>
      <c r="R19" s="179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74"/>
      <c r="F20" s="175"/>
      <c r="G20" s="174"/>
      <c r="H20" s="175"/>
      <c r="I20" s="174"/>
      <c r="J20" s="175"/>
      <c r="K20" s="174"/>
      <c r="L20" s="175"/>
      <c r="M20" s="174"/>
      <c r="N20" s="175"/>
      <c r="O20" s="178"/>
      <c r="P20" s="179"/>
      <c r="Q20" s="178"/>
      <c r="R20" s="179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74"/>
      <c r="F21" s="175"/>
      <c r="G21" s="178"/>
      <c r="H21" s="179"/>
      <c r="I21" s="178"/>
      <c r="J21" s="179"/>
      <c r="K21" s="178"/>
      <c r="L21" s="179"/>
      <c r="M21" s="174"/>
      <c r="N21" s="175"/>
      <c r="O21" s="178"/>
      <c r="P21" s="179"/>
      <c r="Q21" s="178"/>
      <c r="R21" s="179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85">
        <f>SUM(E4:E21)</f>
        <v>8</v>
      </c>
      <c r="F22" s="186"/>
      <c r="G22" s="185">
        <f>SUM(G4:G21)</f>
        <v>8</v>
      </c>
      <c r="H22" s="186"/>
      <c r="I22" s="185">
        <f>SUM(I4:I21)</f>
        <v>8</v>
      </c>
      <c r="J22" s="186"/>
      <c r="K22" s="185">
        <f>SUM(K4:K21)</f>
        <v>8</v>
      </c>
      <c r="L22" s="186"/>
      <c r="M22" s="185">
        <f>SUM(M4:M21)</f>
        <v>8</v>
      </c>
      <c r="N22" s="186"/>
      <c r="O22" s="185">
        <f>SUM(O4:O21)</f>
        <v>0</v>
      </c>
      <c r="P22" s="186"/>
      <c r="Q22" s="185">
        <f>SUM(Q4:Q21)</f>
        <v>0</v>
      </c>
      <c r="R22" s="186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2">
        <v>8</v>
      </c>
      <c r="G23" s="58"/>
      <c r="H23" s="112">
        <v>8</v>
      </c>
      <c r="I23" s="58"/>
      <c r="J23" s="112">
        <v>8</v>
      </c>
      <c r="K23" s="58"/>
      <c r="L23" s="112">
        <v>8</v>
      </c>
      <c r="M23" s="58"/>
      <c r="N23" s="112">
        <v>8</v>
      </c>
      <c r="O23" s="58"/>
      <c r="P23" s="112"/>
      <c r="Q23" s="58"/>
      <c r="R23" s="112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abSelected="1" zoomScale="90" zoomScaleNormal="90" workbookViewId="0">
      <selection activeCell="C17" sqref="C17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87</v>
      </c>
      <c r="B2" s="168"/>
      <c r="C2" s="168"/>
      <c r="D2" s="6"/>
      <c r="E2" s="194" t="s">
        <v>13</v>
      </c>
      <c r="F2" s="194"/>
      <c r="G2" s="194" t="s">
        <v>14</v>
      </c>
      <c r="H2" s="194"/>
      <c r="I2" s="194" t="s">
        <v>15</v>
      </c>
      <c r="J2" s="194"/>
      <c r="K2" s="194" t="s">
        <v>16</v>
      </c>
      <c r="L2" s="194"/>
      <c r="M2" s="194" t="s">
        <v>17</v>
      </c>
      <c r="N2" s="194"/>
      <c r="O2" s="194" t="s">
        <v>18</v>
      </c>
      <c r="P2" s="194"/>
      <c r="Q2" s="194" t="s">
        <v>19</v>
      </c>
      <c r="R2" s="19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9">
        <v>8</v>
      </c>
      <c r="F3" s="119">
        <v>16.3</v>
      </c>
      <c r="G3" s="119">
        <v>8</v>
      </c>
      <c r="H3" s="119">
        <v>16.3</v>
      </c>
      <c r="I3" s="119">
        <v>8</v>
      </c>
      <c r="J3" s="119">
        <v>16.3</v>
      </c>
      <c r="K3" s="119">
        <v>8</v>
      </c>
      <c r="L3" s="119">
        <v>16.3</v>
      </c>
      <c r="M3" s="119">
        <v>8</v>
      </c>
      <c r="N3" s="119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159">
        <v>6771</v>
      </c>
      <c r="B4" s="172" t="s">
        <v>101</v>
      </c>
      <c r="C4" s="148">
        <v>4</v>
      </c>
      <c r="D4" s="22" t="s">
        <v>71</v>
      </c>
      <c r="E4" s="180">
        <v>0.5</v>
      </c>
      <c r="F4" s="180"/>
      <c r="G4" s="180">
        <v>2</v>
      </c>
      <c r="H4" s="180"/>
      <c r="I4" s="180">
        <v>1</v>
      </c>
      <c r="J4" s="180"/>
      <c r="K4" s="180"/>
      <c r="L4" s="180"/>
      <c r="M4" s="180"/>
      <c r="N4" s="180"/>
      <c r="O4" s="188"/>
      <c r="P4" s="189"/>
      <c r="Q4" s="188"/>
      <c r="R4" s="189"/>
      <c r="S4" s="12">
        <f>E4+G4+I4+K4+M4+O4+Q4</f>
        <v>3.5</v>
      </c>
      <c r="T4" s="12">
        <f t="shared" ref="T4:T16" si="0">SUM(S4-U4-V4)</f>
        <v>3.5</v>
      </c>
      <c r="U4" s="14"/>
      <c r="V4" s="14"/>
    </row>
    <row r="5" spans="1:22" x14ac:dyDescent="0.25">
      <c r="A5" s="159">
        <v>6771</v>
      </c>
      <c r="B5" s="172" t="s">
        <v>101</v>
      </c>
      <c r="C5" s="148">
        <v>7</v>
      </c>
      <c r="D5" s="22" t="s">
        <v>71</v>
      </c>
      <c r="E5" s="180">
        <v>2.5</v>
      </c>
      <c r="F5" s="180"/>
      <c r="G5" s="180">
        <v>2</v>
      </c>
      <c r="H5" s="180"/>
      <c r="I5" s="180">
        <v>1</v>
      </c>
      <c r="J5" s="180"/>
      <c r="K5" s="180"/>
      <c r="L5" s="180"/>
      <c r="M5" s="180"/>
      <c r="N5" s="180"/>
      <c r="O5" s="188"/>
      <c r="P5" s="189"/>
      <c r="Q5" s="188"/>
      <c r="R5" s="189"/>
      <c r="S5" s="12">
        <f t="shared" ref="S5:S24" si="1">E5+G5+I5+K5+M5+O5+Q5</f>
        <v>5.5</v>
      </c>
      <c r="T5" s="12">
        <f t="shared" si="0"/>
        <v>5.5</v>
      </c>
      <c r="U5" s="14"/>
      <c r="V5" s="14"/>
    </row>
    <row r="6" spans="1:22" x14ac:dyDescent="0.25">
      <c r="A6" s="162">
        <v>6771</v>
      </c>
      <c r="B6" s="172" t="s">
        <v>101</v>
      </c>
      <c r="C6" s="162">
        <v>8</v>
      </c>
      <c r="D6" s="22" t="s">
        <v>71</v>
      </c>
      <c r="E6" s="180">
        <v>2.5</v>
      </c>
      <c r="F6" s="180"/>
      <c r="G6" s="180">
        <v>2</v>
      </c>
      <c r="H6" s="180"/>
      <c r="I6" s="180">
        <v>1</v>
      </c>
      <c r="J6" s="180"/>
      <c r="K6" s="180"/>
      <c r="L6" s="180"/>
      <c r="M6" s="180"/>
      <c r="N6" s="180"/>
      <c r="O6" s="188"/>
      <c r="P6" s="189"/>
      <c r="Q6" s="188"/>
      <c r="R6" s="189"/>
      <c r="S6" s="12">
        <f t="shared" si="1"/>
        <v>5.5</v>
      </c>
      <c r="T6" s="12">
        <f t="shared" si="0"/>
        <v>5.5</v>
      </c>
      <c r="U6" s="14"/>
      <c r="V6" s="14"/>
    </row>
    <row r="7" spans="1:22" x14ac:dyDescent="0.25">
      <c r="A7" s="162">
        <v>6801</v>
      </c>
      <c r="B7" s="172" t="s">
        <v>107</v>
      </c>
      <c r="C7" s="162">
        <v>1</v>
      </c>
      <c r="D7" s="22" t="s">
        <v>71</v>
      </c>
      <c r="E7" s="180">
        <v>2</v>
      </c>
      <c r="F7" s="180"/>
      <c r="G7" s="180">
        <v>2</v>
      </c>
      <c r="H7" s="180"/>
      <c r="I7" s="180">
        <v>1</v>
      </c>
      <c r="J7" s="180"/>
      <c r="K7" s="180"/>
      <c r="L7" s="180"/>
      <c r="M7" s="180"/>
      <c r="N7" s="180"/>
      <c r="O7" s="188"/>
      <c r="P7" s="189"/>
      <c r="Q7" s="188"/>
      <c r="R7" s="189"/>
      <c r="S7" s="12">
        <f t="shared" si="1"/>
        <v>5</v>
      </c>
      <c r="T7" s="12">
        <f t="shared" si="0"/>
        <v>5</v>
      </c>
      <c r="U7" s="14"/>
      <c r="V7" s="14"/>
    </row>
    <row r="8" spans="1:22" x14ac:dyDescent="0.25">
      <c r="A8" s="169">
        <v>6801</v>
      </c>
      <c r="B8" s="172" t="s">
        <v>107</v>
      </c>
      <c r="C8" s="153">
        <v>2</v>
      </c>
      <c r="D8" s="22" t="s">
        <v>71</v>
      </c>
      <c r="E8" s="180"/>
      <c r="F8" s="180"/>
      <c r="G8" s="180"/>
      <c r="H8" s="180"/>
      <c r="I8" s="180">
        <v>2</v>
      </c>
      <c r="J8" s="180"/>
      <c r="K8" s="180">
        <v>3</v>
      </c>
      <c r="L8" s="180"/>
      <c r="M8" s="180"/>
      <c r="N8" s="180"/>
      <c r="O8" s="188"/>
      <c r="P8" s="189"/>
      <c r="Q8" s="188"/>
      <c r="R8" s="189"/>
      <c r="S8" s="12">
        <f t="shared" si="1"/>
        <v>5</v>
      </c>
      <c r="T8" s="12">
        <f t="shared" si="0"/>
        <v>5</v>
      </c>
      <c r="U8" s="14"/>
      <c r="V8" s="14"/>
    </row>
    <row r="9" spans="1:22" x14ac:dyDescent="0.25">
      <c r="A9" s="169">
        <v>6801</v>
      </c>
      <c r="B9" s="172" t="s">
        <v>107</v>
      </c>
      <c r="C9" s="167">
        <v>3</v>
      </c>
      <c r="D9" s="22" t="s">
        <v>71</v>
      </c>
      <c r="E9" s="180"/>
      <c r="F9" s="180"/>
      <c r="G9" s="180"/>
      <c r="H9" s="180"/>
      <c r="I9" s="180">
        <v>2</v>
      </c>
      <c r="J9" s="180"/>
      <c r="K9" s="180">
        <v>3</v>
      </c>
      <c r="L9" s="180"/>
      <c r="M9" s="180"/>
      <c r="N9" s="180"/>
      <c r="O9" s="188"/>
      <c r="P9" s="189"/>
      <c r="Q9" s="188"/>
      <c r="R9" s="189"/>
      <c r="S9" s="12">
        <f t="shared" si="1"/>
        <v>5</v>
      </c>
      <c r="T9" s="12">
        <f t="shared" si="0"/>
        <v>5</v>
      </c>
      <c r="U9" s="14"/>
      <c r="V9" s="14"/>
    </row>
    <row r="10" spans="1:22" x14ac:dyDescent="0.25">
      <c r="A10" s="169">
        <v>6801</v>
      </c>
      <c r="B10" s="172" t="s">
        <v>107</v>
      </c>
      <c r="C10" s="167">
        <v>4</v>
      </c>
      <c r="D10" s="22" t="s">
        <v>71</v>
      </c>
      <c r="E10" s="180"/>
      <c r="F10" s="180"/>
      <c r="G10" s="180"/>
      <c r="H10" s="180"/>
      <c r="I10" s="180"/>
      <c r="J10" s="180"/>
      <c r="K10" s="180">
        <v>0.5</v>
      </c>
      <c r="L10" s="180"/>
      <c r="M10" s="180"/>
      <c r="N10" s="180"/>
      <c r="O10" s="188"/>
      <c r="P10" s="189"/>
      <c r="Q10" s="188"/>
      <c r="R10" s="189"/>
      <c r="S10" s="12">
        <f t="shared" si="1"/>
        <v>0.5</v>
      </c>
      <c r="T10" s="12">
        <f t="shared" si="0"/>
        <v>0.5</v>
      </c>
      <c r="U10" s="14"/>
      <c r="V10" s="14"/>
    </row>
    <row r="11" spans="1:22" x14ac:dyDescent="0.25">
      <c r="A11" s="169">
        <v>6801</v>
      </c>
      <c r="B11" s="172" t="s">
        <v>107</v>
      </c>
      <c r="C11" s="161">
        <v>5</v>
      </c>
      <c r="D11" s="22" t="s">
        <v>71</v>
      </c>
      <c r="E11" s="180"/>
      <c r="F11" s="180"/>
      <c r="G11" s="180"/>
      <c r="H11" s="180"/>
      <c r="I11" s="180"/>
      <c r="J11" s="180"/>
      <c r="K11" s="180">
        <v>0.5</v>
      </c>
      <c r="L11" s="180"/>
      <c r="M11" s="180">
        <v>1</v>
      </c>
      <c r="N11" s="180"/>
      <c r="O11" s="188"/>
      <c r="P11" s="189"/>
      <c r="Q11" s="188"/>
      <c r="R11" s="189"/>
      <c r="S11" s="12">
        <f t="shared" si="1"/>
        <v>1.5</v>
      </c>
      <c r="T11" s="12">
        <f t="shared" si="0"/>
        <v>1.5</v>
      </c>
      <c r="U11" s="14"/>
      <c r="V11" s="14"/>
    </row>
    <row r="12" spans="1:22" x14ac:dyDescent="0.25">
      <c r="A12" s="169">
        <v>6801</v>
      </c>
      <c r="B12" s="172" t="s">
        <v>107</v>
      </c>
      <c r="C12" s="169">
        <v>6</v>
      </c>
      <c r="D12" s="22" t="s">
        <v>71</v>
      </c>
      <c r="E12" s="180"/>
      <c r="F12" s="180"/>
      <c r="G12" s="180"/>
      <c r="H12" s="180"/>
      <c r="I12" s="180"/>
      <c r="J12" s="180"/>
      <c r="K12" s="180">
        <v>0.5</v>
      </c>
      <c r="L12" s="180"/>
      <c r="M12" s="180">
        <v>1.5</v>
      </c>
      <c r="N12" s="180"/>
      <c r="O12" s="188"/>
      <c r="P12" s="189"/>
      <c r="Q12" s="188"/>
      <c r="R12" s="189"/>
      <c r="S12" s="12">
        <f t="shared" si="1"/>
        <v>2</v>
      </c>
      <c r="T12" s="12">
        <f t="shared" si="0"/>
        <v>2</v>
      </c>
      <c r="U12" s="14"/>
      <c r="V12" s="14"/>
    </row>
    <row r="13" spans="1:22" x14ac:dyDescent="0.25">
      <c r="A13" s="169">
        <v>6801</v>
      </c>
      <c r="B13" s="172" t="s">
        <v>107</v>
      </c>
      <c r="C13" s="169">
        <v>7</v>
      </c>
      <c r="D13" s="22" t="s">
        <v>71</v>
      </c>
      <c r="E13" s="180"/>
      <c r="F13" s="180"/>
      <c r="G13" s="180"/>
      <c r="H13" s="180"/>
      <c r="I13" s="180"/>
      <c r="J13" s="180"/>
      <c r="K13" s="180">
        <v>0.5</v>
      </c>
      <c r="L13" s="180"/>
      <c r="M13" s="180">
        <v>1</v>
      </c>
      <c r="N13" s="180"/>
      <c r="O13" s="188"/>
      <c r="P13" s="189"/>
      <c r="Q13" s="188"/>
      <c r="R13" s="189"/>
      <c r="S13" s="12">
        <f>E13+G13+I13+K13+M13+O13+Q13</f>
        <v>1.5</v>
      </c>
      <c r="T13" s="12">
        <f>SUM(S13-U13-V13)</f>
        <v>1.5</v>
      </c>
      <c r="U13" s="14"/>
      <c r="V13" s="14"/>
    </row>
    <row r="14" spans="1:22" x14ac:dyDescent="0.25">
      <c r="A14" s="161">
        <v>6794</v>
      </c>
      <c r="B14" s="172" t="s">
        <v>105</v>
      </c>
      <c r="C14" s="161">
        <v>5</v>
      </c>
      <c r="D14" s="22" t="s">
        <v>79</v>
      </c>
      <c r="E14" s="180"/>
      <c r="F14" s="180"/>
      <c r="G14" s="180"/>
      <c r="H14" s="180"/>
      <c r="I14" s="180"/>
      <c r="J14" s="180"/>
      <c r="K14" s="180"/>
      <c r="L14" s="180"/>
      <c r="M14" s="180">
        <v>4.5</v>
      </c>
      <c r="N14" s="180"/>
      <c r="O14" s="188"/>
      <c r="P14" s="189"/>
      <c r="Q14" s="188"/>
      <c r="R14" s="189"/>
      <c r="S14" s="12">
        <f t="shared" si="1"/>
        <v>4.5</v>
      </c>
      <c r="T14" s="12">
        <f t="shared" si="0"/>
        <v>4.5</v>
      </c>
      <c r="U14" s="14"/>
      <c r="V14" s="14"/>
    </row>
    <row r="15" spans="1:22" x14ac:dyDescent="0.25">
      <c r="A15" s="161"/>
      <c r="B15" s="161"/>
      <c r="C15" s="161"/>
      <c r="D15" s="22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8"/>
      <c r="P15" s="189"/>
      <c r="Q15" s="188"/>
      <c r="R15" s="18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161"/>
      <c r="B16" s="161"/>
      <c r="C16" s="161"/>
      <c r="D16" s="22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8"/>
      <c r="P16" s="189"/>
      <c r="Q16" s="188"/>
      <c r="R16" s="189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25">
      <c r="A17" s="6"/>
      <c r="B17" s="6"/>
      <c r="C17" s="6"/>
      <c r="D17" s="22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8"/>
      <c r="P17" s="189"/>
      <c r="Q17" s="188"/>
      <c r="R17" s="189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25">
      <c r="A18" s="129"/>
      <c r="B18" s="25"/>
      <c r="C18" s="129"/>
      <c r="D18" s="22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8"/>
      <c r="P18" s="189"/>
      <c r="Q18" s="188"/>
      <c r="R18" s="189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25">
      <c r="A19" s="125"/>
      <c r="B19" s="25"/>
      <c r="C19" s="125"/>
      <c r="D19" s="22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8"/>
      <c r="P19" s="189"/>
      <c r="Q19" s="188"/>
      <c r="R19" s="189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25">
      <c r="A20" s="115">
        <v>3600</v>
      </c>
      <c r="B20" s="172" t="s">
        <v>103</v>
      </c>
      <c r="C20" s="115"/>
      <c r="D20" s="22" t="s">
        <v>89</v>
      </c>
      <c r="E20" s="180">
        <v>0.5</v>
      </c>
      <c r="F20" s="180"/>
      <c r="G20" s="180"/>
      <c r="H20" s="180"/>
      <c r="I20" s="180"/>
      <c r="J20" s="180"/>
      <c r="K20" s="180"/>
      <c r="L20" s="180"/>
      <c r="M20" s="180"/>
      <c r="N20" s="180"/>
      <c r="O20" s="188"/>
      <c r="P20" s="189"/>
      <c r="Q20" s="188"/>
      <c r="R20" s="189"/>
      <c r="S20" s="12">
        <f>E20+G20+I20+K20+M20+O20+Q20</f>
        <v>0.5</v>
      </c>
      <c r="T20" s="12">
        <f>SUM(S20-U20-V20)</f>
        <v>0.5</v>
      </c>
      <c r="U20" s="14"/>
      <c r="V20" s="14"/>
    </row>
    <row r="21" spans="1:22" ht="15" customHeight="1" x14ac:dyDescent="0.25">
      <c r="A21" s="6"/>
      <c r="B21" s="25"/>
      <c r="C21" s="6"/>
      <c r="D21" s="22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8"/>
      <c r="P21" s="189"/>
      <c r="Q21" s="188"/>
      <c r="R21" s="189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90"/>
      <c r="F22" s="191"/>
      <c r="G22" s="190"/>
      <c r="H22" s="191"/>
      <c r="I22" s="190"/>
      <c r="J22" s="191"/>
      <c r="K22" s="190"/>
      <c r="L22" s="191"/>
      <c r="M22" s="190"/>
      <c r="N22" s="191"/>
      <c r="O22" s="188"/>
      <c r="P22" s="189"/>
      <c r="Q22" s="188"/>
      <c r="R22" s="189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90"/>
      <c r="F23" s="191"/>
      <c r="G23" s="190"/>
      <c r="H23" s="191"/>
      <c r="I23" s="190"/>
      <c r="J23" s="191"/>
      <c r="K23" s="190"/>
      <c r="L23" s="191"/>
      <c r="M23" s="190"/>
      <c r="N23" s="191"/>
      <c r="O23" s="188"/>
      <c r="P23" s="189"/>
      <c r="Q23" s="188"/>
      <c r="R23" s="189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92">
        <f>SUM(E4:E23)</f>
        <v>8</v>
      </c>
      <c r="F24" s="193"/>
      <c r="G24" s="192">
        <f>SUM(G4:G23)</f>
        <v>8</v>
      </c>
      <c r="H24" s="193"/>
      <c r="I24" s="192">
        <f>SUM(I4:I23)</f>
        <v>8</v>
      </c>
      <c r="J24" s="193"/>
      <c r="K24" s="192">
        <f>SUM(K4:K23)</f>
        <v>8</v>
      </c>
      <c r="L24" s="193"/>
      <c r="M24" s="192">
        <f>SUM(M4:M23)</f>
        <v>8</v>
      </c>
      <c r="N24" s="193"/>
      <c r="O24" s="192">
        <f>SUM(O4:O23)</f>
        <v>0</v>
      </c>
      <c r="P24" s="193"/>
      <c r="Q24" s="192">
        <f>SUM(Q4:Q23)</f>
        <v>0</v>
      </c>
      <c r="R24" s="193"/>
      <c r="S24" s="12">
        <f t="shared" si="1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40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0.5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tabSelected="1" zoomScale="91" zoomScaleNormal="91" zoomScaleSheetLayoutView="77" zoomScalePageLayoutView="75" workbookViewId="0">
      <selection activeCell="C17" sqref="C17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87</v>
      </c>
      <c r="B2" s="168"/>
      <c r="C2" s="168"/>
      <c r="D2" s="111"/>
      <c r="E2" s="184" t="s">
        <v>13</v>
      </c>
      <c r="F2" s="184"/>
      <c r="G2" s="184" t="s">
        <v>14</v>
      </c>
      <c r="H2" s="184"/>
      <c r="I2" s="184" t="s">
        <v>15</v>
      </c>
      <c r="J2" s="184"/>
      <c r="K2" s="184" t="s">
        <v>16</v>
      </c>
      <c r="L2" s="184"/>
      <c r="M2" s="184" t="s">
        <v>17</v>
      </c>
      <c r="N2" s="184"/>
      <c r="O2" s="184" t="s">
        <v>18</v>
      </c>
      <c r="P2" s="184"/>
      <c r="Q2" s="184" t="s">
        <v>19</v>
      </c>
      <c r="R2" s="18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10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69">
        <v>6771</v>
      </c>
      <c r="B4" s="172" t="s">
        <v>101</v>
      </c>
      <c r="C4" s="169">
        <v>4</v>
      </c>
      <c r="D4" s="22" t="s">
        <v>71</v>
      </c>
      <c r="E4" s="174">
        <v>1</v>
      </c>
      <c r="F4" s="175"/>
      <c r="G4" s="178"/>
      <c r="H4" s="179"/>
      <c r="I4" s="178"/>
      <c r="J4" s="179"/>
      <c r="K4" s="188"/>
      <c r="L4" s="179"/>
      <c r="M4" s="178"/>
      <c r="N4" s="179"/>
      <c r="O4" s="178"/>
      <c r="P4" s="179"/>
      <c r="Q4" s="178"/>
      <c r="R4" s="179"/>
      <c r="S4" s="58">
        <f t="shared" ref="S4:S11" si="0">E4+G4+I4+K4+M4+O4+Q4</f>
        <v>1</v>
      </c>
      <c r="T4" s="58">
        <f t="shared" ref="T4:T11" si="1">SUM(S4-U4-V4)</f>
        <v>1</v>
      </c>
      <c r="U4" s="60"/>
      <c r="V4" s="60"/>
    </row>
    <row r="5" spans="1:22" x14ac:dyDescent="0.25">
      <c r="A5" s="169">
        <v>6771</v>
      </c>
      <c r="B5" s="172" t="s">
        <v>101</v>
      </c>
      <c r="C5" s="169">
        <v>7</v>
      </c>
      <c r="D5" s="22" t="s">
        <v>71</v>
      </c>
      <c r="E5" s="174">
        <v>1</v>
      </c>
      <c r="F5" s="175"/>
      <c r="G5" s="178">
        <v>0.25</v>
      </c>
      <c r="H5" s="179"/>
      <c r="I5" s="178">
        <v>1</v>
      </c>
      <c r="J5" s="179"/>
      <c r="K5" s="178"/>
      <c r="L5" s="179"/>
      <c r="M5" s="178"/>
      <c r="N5" s="179"/>
      <c r="O5" s="178"/>
      <c r="P5" s="179"/>
      <c r="Q5" s="178"/>
      <c r="R5" s="179"/>
      <c r="S5" s="58">
        <f t="shared" si="0"/>
        <v>2.25</v>
      </c>
      <c r="T5" s="58">
        <f t="shared" si="1"/>
        <v>2.25</v>
      </c>
      <c r="U5" s="60"/>
      <c r="V5" s="60"/>
    </row>
    <row r="6" spans="1:22" x14ac:dyDescent="0.25">
      <c r="A6" s="169">
        <v>6771</v>
      </c>
      <c r="B6" s="172" t="s">
        <v>101</v>
      </c>
      <c r="C6" s="169">
        <v>8</v>
      </c>
      <c r="D6" s="22" t="s">
        <v>71</v>
      </c>
      <c r="E6" s="174">
        <v>1</v>
      </c>
      <c r="F6" s="175"/>
      <c r="G6" s="178">
        <v>2</v>
      </c>
      <c r="H6" s="179"/>
      <c r="I6" s="178">
        <v>1</v>
      </c>
      <c r="J6" s="179"/>
      <c r="K6" s="178"/>
      <c r="L6" s="179"/>
      <c r="M6" s="178"/>
      <c r="N6" s="179"/>
      <c r="O6" s="178"/>
      <c r="P6" s="179"/>
      <c r="Q6" s="178"/>
      <c r="R6" s="179"/>
      <c r="S6" s="58">
        <f t="shared" si="0"/>
        <v>4</v>
      </c>
      <c r="T6" s="58">
        <f t="shared" si="1"/>
        <v>4</v>
      </c>
      <c r="U6" s="60"/>
      <c r="V6" s="60"/>
    </row>
    <row r="7" spans="1:22" x14ac:dyDescent="0.25">
      <c r="A7" s="167">
        <v>6771</v>
      </c>
      <c r="B7" s="172" t="s">
        <v>101</v>
      </c>
      <c r="C7" s="167">
        <v>10</v>
      </c>
      <c r="D7" s="22" t="s">
        <v>71</v>
      </c>
      <c r="E7" s="174">
        <v>1</v>
      </c>
      <c r="F7" s="175"/>
      <c r="G7" s="178">
        <v>2</v>
      </c>
      <c r="H7" s="179"/>
      <c r="I7" s="178">
        <v>1</v>
      </c>
      <c r="J7" s="179"/>
      <c r="K7" s="178"/>
      <c r="L7" s="179"/>
      <c r="M7" s="178"/>
      <c r="N7" s="179"/>
      <c r="O7" s="178"/>
      <c r="P7" s="179"/>
      <c r="Q7" s="178"/>
      <c r="R7" s="179"/>
      <c r="S7" s="58">
        <f t="shared" si="0"/>
        <v>4</v>
      </c>
      <c r="T7" s="58">
        <f t="shared" si="1"/>
        <v>4</v>
      </c>
      <c r="U7" s="60"/>
      <c r="V7" s="60"/>
    </row>
    <row r="8" spans="1:22" x14ac:dyDescent="0.25">
      <c r="A8" s="167">
        <v>6771</v>
      </c>
      <c r="B8" s="172" t="s">
        <v>101</v>
      </c>
      <c r="C8" s="167">
        <v>11</v>
      </c>
      <c r="D8" s="22" t="s">
        <v>71</v>
      </c>
      <c r="E8" s="174"/>
      <c r="F8" s="175"/>
      <c r="G8" s="178">
        <v>3</v>
      </c>
      <c r="H8" s="179"/>
      <c r="I8" s="178">
        <v>1</v>
      </c>
      <c r="J8" s="179"/>
      <c r="K8" s="178"/>
      <c r="L8" s="179"/>
      <c r="M8" s="178"/>
      <c r="N8" s="179"/>
      <c r="O8" s="178"/>
      <c r="P8" s="179"/>
      <c r="Q8" s="178"/>
      <c r="R8" s="179"/>
      <c r="S8" s="58">
        <f t="shared" si="0"/>
        <v>4</v>
      </c>
      <c r="T8" s="58">
        <f t="shared" si="1"/>
        <v>4</v>
      </c>
      <c r="U8" s="60"/>
      <c r="V8" s="60"/>
    </row>
    <row r="9" spans="1:22" x14ac:dyDescent="0.25">
      <c r="A9" s="167">
        <v>6821</v>
      </c>
      <c r="B9" s="172" t="s">
        <v>102</v>
      </c>
      <c r="C9" s="167">
        <v>37</v>
      </c>
      <c r="D9" s="22" t="s">
        <v>90</v>
      </c>
      <c r="E9" s="174"/>
      <c r="F9" s="175"/>
      <c r="G9" s="178"/>
      <c r="H9" s="179"/>
      <c r="I9" s="178">
        <v>3</v>
      </c>
      <c r="J9" s="179"/>
      <c r="K9" s="178">
        <v>8</v>
      </c>
      <c r="L9" s="179"/>
      <c r="M9" s="178">
        <v>8</v>
      </c>
      <c r="N9" s="179"/>
      <c r="O9" s="178"/>
      <c r="P9" s="179"/>
      <c r="Q9" s="178"/>
      <c r="R9" s="179"/>
      <c r="S9" s="58">
        <f t="shared" si="0"/>
        <v>19</v>
      </c>
      <c r="T9" s="58">
        <f t="shared" si="1"/>
        <v>19</v>
      </c>
      <c r="U9" s="60"/>
      <c r="V9" s="60"/>
    </row>
    <row r="10" spans="1:22" x14ac:dyDescent="0.25">
      <c r="A10" s="145"/>
      <c r="B10" s="145"/>
      <c r="C10" s="145"/>
      <c r="D10" s="22"/>
      <c r="E10" s="174"/>
      <c r="F10" s="175"/>
      <c r="G10" s="178"/>
      <c r="H10" s="179"/>
      <c r="I10" s="178"/>
      <c r="J10" s="179"/>
      <c r="K10" s="178"/>
      <c r="L10" s="179"/>
      <c r="M10" s="178"/>
      <c r="N10" s="179"/>
      <c r="O10" s="178"/>
      <c r="P10" s="179"/>
      <c r="Q10" s="178"/>
      <c r="R10" s="179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147"/>
      <c r="B11" s="147"/>
      <c r="C11" s="147"/>
      <c r="D11" s="22"/>
      <c r="E11" s="174"/>
      <c r="F11" s="175"/>
      <c r="G11" s="178"/>
      <c r="H11" s="179"/>
      <c r="I11" s="178"/>
      <c r="J11" s="179"/>
      <c r="K11" s="178"/>
      <c r="L11" s="179"/>
      <c r="M11" s="178"/>
      <c r="N11" s="179"/>
      <c r="O11" s="178"/>
      <c r="P11" s="179"/>
      <c r="Q11" s="178"/>
      <c r="R11" s="179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147"/>
      <c r="B12" s="147"/>
      <c r="C12" s="147"/>
      <c r="D12" s="22"/>
      <c r="E12" s="174"/>
      <c r="F12" s="175"/>
      <c r="G12" s="178"/>
      <c r="H12" s="179"/>
      <c r="I12" s="178"/>
      <c r="J12" s="179"/>
      <c r="K12" s="178"/>
      <c r="L12" s="179"/>
      <c r="M12" s="178"/>
      <c r="N12" s="179"/>
      <c r="O12" s="178"/>
      <c r="P12" s="179"/>
      <c r="Q12" s="178"/>
      <c r="R12" s="179"/>
      <c r="S12" s="58">
        <f t="shared" ref="S12:S26" si="2">E12+G12+I12+K12+M12+O12+Q12</f>
        <v>0</v>
      </c>
      <c r="T12" s="58">
        <f t="shared" ref="T12" si="3">SUM(S12-U12-V12)</f>
        <v>0</v>
      </c>
      <c r="U12" s="60"/>
      <c r="V12" s="60"/>
    </row>
    <row r="13" spans="1:22" x14ac:dyDescent="0.25">
      <c r="A13" s="148"/>
      <c r="B13" s="148"/>
      <c r="C13" s="148"/>
      <c r="D13" s="22"/>
      <c r="E13" s="174"/>
      <c r="F13" s="175"/>
      <c r="G13" s="178"/>
      <c r="H13" s="179"/>
      <c r="I13" s="178"/>
      <c r="J13" s="179"/>
      <c r="K13" s="178"/>
      <c r="L13" s="179"/>
      <c r="M13" s="178"/>
      <c r="N13" s="179"/>
      <c r="O13" s="178"/>
      <c r="P13" s="179"/>
      <c r="Q13" s="178"/>
      <c r="R13" s="179"/>
      <c r="S13" s="58">
        <f t="shared" ref="S13:S16" si="4">E13+G13+I13+K13+M13+O13+Q13</f>
        <v>0</v>
      </c>
      <c r="T13" s="58">
        <f t="shared" ref="T13:T16" si="5">SUM(S13-U13-V13)</f>
        <v>0</v>
      </c>
      <c r="U13" s="60"/>
      <c r="V13" s="60"/>
    </row>
    <row r="14" spans="1:22" x14ac:dyDescent="0.25">
      <c r="A14" s="157"/>
      <c r="B14" s="157"/>
      <c r="C14" s="157"/>
      <c r="D14" s="22"/>
      <c r="E14" s="174"/>
      <c r="F14" s="175"/>
      <c r="G14" s="178"/>
      <c r="H14" s="179"/>
      <c r="I14" s="178"/>
      <c r="J14" s="179"/>
      <c r="K14" s="178"/>
      <c r="L14" s="179"/>
      <c r="M14" s="178"/>
      <c r="N14" s="179"/>
      <c r="O14" s="178"/>
      <c r="P14" s="179"/>
      <c r="Q14" s="178"/>
      <c r="R14" s="179"/>
      <c r="S14" s="58">
        <f t="shared" si="4"/>
        <v>0</v>
      </c>
      <c r="T14" s="58">
        <f t="shared" si="5"/>
        <v>0</v>
      </c>
      <c r="U14" s="60"/>
      <c r="V14" s="60"/>
    </row>
    <row r="15" spans="1:22" x14ac:dyDescent="0.25">
      <c r="A15" s="6"/>
      <c r="B15" s="6"/>
      <c r="C15" s="6"/>
      <c r="D15" s="22"/>
      <c r="E15" s="174"/>
      <c r="F15" s="175"/>
      <c r="G15" s="178"/>
      <c r="H15" s="179"/>
      <c r="I15" s="178"/>
      <c r="J15" s="179"/>
      <c r="K15" s="178"/>
      <c r="L15" s="179"/>
      <c r="M15" s="178"/>
      <c r="N15" s="179"/>
      <c r="O15" s="178"/>
      <c r="P15" s="179"/>
      <c r="Q15" s="178"/>
      <c r="R15" s="179"/>
      <c r="S15" s="58">
        <f t="shared" si="4"/>
        <v>0</v>
      </c>
      <c r="T15" s="58">
        <f t="shared" si="5"/>
        <v>0</v>
      </c>
      <c r="U15" s="60"/>
      <c r="V15" s="60"/>
    </row>
    <row r="16" spans="1:22" x14ac:dyDescent="0.25">
      <c r="A16" s="6"/>
      <c r="B16" s="6"/>
      <c r="C16" s="6"/>
      <c r="D16" s="22"/>
      <c r="E16" s="174"/>
      <c r="F16" s="175"/>
      <c r="G16" s="178"/>
      <c r="H16" s="179"/>
      <c r="I16" s="178"/>
      <c r="J16" s="179"/>
      <c r="K16" s="178"/>
      <c r="L16" s="179"/>
      <c r="M16" s="178"/>
      <c r="N16" s="179"/>
      <c r="O16" s="178"/>
      <c r="P16" s="179"/>
      <c r="Q16" s="178"/>
      <c r="R16" s="179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115"/>
      <c r="B17" s="25"/>
      <c r="C17" s="115"/>
      <c r="D17" s="22"/>
      <c r="E17" s="174"/>
      <c r="F17" s="175"/>
      <c r="G17" s="178"/>
      <c r="H17" s="179"/>
      <c r="I17" s="178"/>
      <c r="J17" s="179"/>
      <c r="K17" s="178"/>
      <c r="L17" s="179"/>
      <c r="M17" s="178"/>
      <c r="N17" s="179"/>
      <c r="O17" s="178"/>
      <c r="P17" s="179"/>
      <c r="Q17" s="178"/>
      <c r="R17" s="179"/>
      <c r="S17" s="58">
        <f t="shared" ref="S17" si="6">E17+G17+I17+K17+M17+O17+Q17</f>
        <v>0</v>
      </c>
      <c r="T17" s="58">
        <f t="shared" ref="T17" si="7">SUM(S17-U17-V17)</f>
        <v>0</v>
      </c>
      <c r="U17" s="60"/>
      <c r="V17" s="60"/>
    </row>
    <row r="18" spans="1:22" x14ac:dyDescent="0.25">
      <c r="A18" s="115"/>
      <c r="B18" s="115"/>
      <c r="C18" s="115"/>
      <c r="D18" s="22"/>
      <c r="E18" s="174"/>
      <c r="F18" s="175"/>
      <c r="G18" s="178"/>
      <c r="H18" s="179"/>
      <c r="I18" s="178"/>
      <c r="J18" s="179"/>
      <c r="K18" s="178"/>
      <c r="L18" s="179"/>
      <c r="M18" s="178"/>
      <c r="N18" s="179"/>
      <c r="O18" s="178"/>
      <c r="P18" s="179"/>
      <c r="Q18" s="178"/>
      <c r="R18" s="179"/>
      <c r="S18" s="58">
        <f t="shared" ref="S18" si="8">E18+G18+I18+K18+M18+O18+Q18</f>
        <v>0</v>
      </c>
      <c r="T18" s="58">
        <f t="shared" ref="T18" si="9">SUM(S18-U18-V18)</f>
        <v>0</v>
      </c>
      <c r="U18" s="60"/>
      <c r="V18" s="60"/>
    </row>
    <row r="19" spans="1:22" ht="15.75" customHeight="1" x14ac:dyDescent="0.25">
      <c r="A19" s="133">
        <v>3600</v>
      </c>
      <c r="B19" s="172" t="s">
        <v>103</v>
      </c>
      <c r="C19" s="133"/>
      <c r="D19" s="22" t="s">
        <v>91</v>
      </c>
      <c r="E19" s="174"/>
      <c r="F19" s="175"/>
      <c r="G19" s="178"/>
      <c r="H19" s="179"/>
      <c r="I19" s="178">
        <v>0.5</v>
      </c>
      <c r="J19" s="179"/>
      <c r="K19" s="178"/>
      <c r="L19" s="179"/>
      <c r="M19" s="178"/>
      <c r="N19" s="179"/>
      <c r="O19" s="178"/>
      <c r="P19" s="179"/>
      <c r="Q19" s="178"/>
      <c r="R19" s="179"/>
      <c r="S19" s="58">
        <f t="shared" ref="S19:S21" si="10">E19+G19+I19+K19+M19+O19+Q19</f>
        <v>0.5</v>
      </c>
      <c r="T19" s="58">
        <f t="shared" ref="T19:T21" si="11">SUM(S19-U19-V19)</f>
        <v>0.5</v>
      </c>
      <c r="U19" s="60"/>
      <c r="V19" s="60"/>
    </row>
    <row r="20" spans="1:22" ht="15.75" customHeight="1" x14ac:dyDescent="0.25">
      <c r="A20" s="169">
        <v>3600</v>
      </c>
      <c r="B20" s="172" t="s">
        <v>103</v>
      </c>
      <c r="C20" s="169"/>
      <c r="D20" s="22" t="s">
        <v>84</v>
      </c>
      <c r="E20" s="174">
        <v>4</v>
      </c>
      <c r="F20" s="175"/>
      <c r="G20" s="174"/>
      <c r="H20" s="175"/>
      <c r="I20" s="178"/>
      <c r="J20" s="179"/>
      <c r="K20" s="178"/>
      <c r="L20" s="179"/>
      <c r="M20" s="178"/>
      <c r="N20" s="179"/>
      <c r="O20" s="178"/>
      <c r="P20" s="179"/>
      <c r="Q20" s="178"/>
      <c r="R20" s="179"/>
      <c r="S20" s="58">
        <f t="shared" si="10"/>
        <v>4</v>
      </c>
      <c r="T20" s="58">
        <f t="shared" si="11"/>
        <v>4</v>
      </c>
      <c r="U20" s="60"/>
      <c r="V20" s="60"/>
    </row>
    <row r="21" spans="1:22" x14ac:dyDescent="0.25">
      <c r="A21" s="169">
        <v>3600</v>
      </c>
      <c r="B21" s="172" t="s">
        <v>103</v>
      </c>
      <c r="C21" s="169"/>
      <c r="D21" s="22" t="s">
        <v>89</v>
      </c>
      <c r="E21" s="174"/>
      <c r="F21" s="175"/>
      <c r="G21" s="178">
        <v>0.75</v>
      </c>
      <c r="H21" s="179"/>
      <c r="I21" s="178">
        <v>0.5</v>
      </c>
      <c r="J21" s="179"/>
      <c r="K21" s="178"/>
      <c r="L21" s="179"/>
      <c r="M21" s="178"/>
      <c r="N21" s="179"/>
      <c r="O21" s="178"/>
      <c r="P21" s="179"/>
      <c r="Q21" s="178"/>
      <c r="R21" s="179"/>
      <c r="S21" s="58">
        <f t="shared" si="10"/>
        <v>1.25</v>
      </c>
      <c r="T21" s="58">
        <f t="shared" si="11"/>
        <v>1.25</v>
      </c>
      <c r="U21" s="60"/>
      <c r="V21" s="60"/>
    </row>
    <row r="22" spans="1:22" x14ac:dyDescent="0.25">
      <c r="A22" s="6"/>
      <c r="B22" s="25"/>
      <c r="C22" s="6"/>
      <c r="D22" s="22"/>
      <c r="E22" s="174"/>
      <c r="F22" s="175"/>
      <c r="G22" s="178"/>
      <c r="H22" s="179"/>
      <c r="I22" s="178"/>
      <c r="J22" s="179"/>
      <c r="K22" s="178"/>
      <c r="L22" s="179"/>
      <c r="M22" s="178"/>
      <c r="N22" s="179"/>
      <c r="O22" s="178"/>
      <c r="P22" s="179"/>
      <c r="Q22" s="178"/>
      <c r="R22" s="179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113"/>
      <c r="E23" s="174"/>
      <c r="F23" s="175"/>
      <c r="G23" s="178"/>
      <c r="H23" s="179"/>
      <c r="I23" s="178"/>
      <c r="J23" s="179"/>
      <c r="K23" s="178"/>
      <c r="L23" s="179"/>
      <c r="M23" s="178"/>
      <c r="N23" s="179"/>
      <c r="O23" s="178"/>
      <c r="P23" s="179"/>
      <c r="Q23" s="178"/>
      <c r="R23" s="179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74"/>
      <c r="F24" s="175"/>
      <c r="G24" s="178"/>
      <c r="H24" s="179"/>
      <c r="I24" s="178"/>
      <c r="J24" s="179"/>
      <c r="K24" s="178"/>
      <c r="L24" s="179"/>
      <c r="M24" s="178"/>
      <c r="N24" s="179"/>
      <c r="O24" s="178"/>
      <c r="P24" s="179"/>
      <c r="Q24" s="178"/>
      <c r="R24" s="179"/>
      <c r="S24" s="58">
        <f t="shared" si="2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74"/>
      <c r="F25" s="175"/>
      <c r="G25" s="178"/>
      <c r="H25" s="179"/>
      <c r="I25" s="178"/>
      <c r="J25" s="179"/>
      <c r="K25" s="178"/>
      <c r="L25" s="179"/>
      <c r="M25" s="178"/>
      <c r="N25" s="179"/>
      <c r="O25" s="178"/>
      <c r="P25" s="179"/>
      <c r="Q25" s="178"/>
      <c r="R25" s="179"/>
      <c r="S25" s="58">
        <f t="shared" si="2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85">
        <f>SUM(E4:E25)</f>
        <v>8</v>
      </c>
      <c r="F26" s="186"/>
      <c r="G26" s="185">
        <f>SUM(G4:G25)</f>
        <v>8</v>
      </c>
      <c r="H26" s="186"/>
      <c r="I26" s="185">
        <f>SUM(I4:I25)</f>
        <v>8</v>
      </c>
      <c r="J26" s="186"/>
      <c r="K26" s="185">
        <f>SUM(K4:K25)</f>
        <v>8</v>
      </c>
      <c r="L26" s="186"/>
      <c r="M26" s="185">
        <f>SUM(M4:M25)</f>
        <v>8</v>
      </c>
      <c r="N26" s="186"/>
      <c r="O26" s="185">
        <f>SUM(O4:O25)</f>
        <v>0</v>
      </c>
      <c r="P26" s="186"/>
      <c r="Q26" s="185">
        <f>SUM(Q4:Q25)</f>
        <v>0</v>
      </c>
      <c r="R26" s="186"/>
      <c r="S26" s="58">
        <f t="shared" si="2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2">
        <v>8</v>
      </c>
      <c r="G27" s="58"/>
      <c r="H27" s="112">
        <v>8</v>
      </c>
      <c r="I27" s="58"/>
      <c r="J27" s="112">
        <v>8</v>
      </c>
      <c r="K27" s="58"/>
      <c r="L27" s="112">
        <v>8</v>
      </c>
      <c r="M27" s="58"/>
      <c r="N27" s="112">
        <v>8</v>
      </c>
      <c r="O27" s="58"/>
      <c r="P27" s="112"/>
      <c r="Q27" s="58"/>
      <c r="R27" s="112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5.75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17:L17"/>
    <mergeCell ref="M17:N17"/>
    <mergeCell ref="O17:P17"/>
    <mergeCell ref="Q17:R17"/>
    <mergeCell ref="Q2:R2"/>
    <mergeCell ref="E5:F5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E4:F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O6:P6"/>
    <mergeCell ref="Q6:R6"/>
    <mergeCell ref="G5:H5"/>
    <mergeCell ref="I5:J5"/>
    <mergeCell ref="K5:L5"/>
    <mergeCell ref="M5:N5"/>
    <mergeCell ref="O5:P5"/>
    <mergeCell ref="Q7:R7"/>
    <mergeCell ref="E8:F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C17" sqref="C17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87</v>
      </c>
      <c r="B2" s="168"/>
      <c r="C2" s="168"/>
      <c r="D2" s="111"/>
      <c r="E2" s="184" t="s">
        <v>13</v>
      </c>
      <c r="F2" s="184"/>
      <c r="G2" s="184" t="s">
        <v>14</v>
      </c>
      <c r="H2" s="184"/>
      <c r="I2" s="184" t="s">
        <v>15</v>
      </c>
      <c r="J2" s="184"/>
      <c r="K2" s="184" t="s">
        <v>16</v>
      </c>
      <c r="L2" s="184"/>
      <c r="M2" s="184" t="s">
        <v>17</v>
      </c>
      <c r="N2" s="184"/>
      <c r="O2" s="184" t="s">
        <v>18</v>
      </c>
      <c r="P2" s="184"/>
      <c r="Q2" s="184" t="s">
        <v>19</v>
      </c>
      <c r="R2" s="18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20">
        <v>8</v>
      </c>
      <c r="F3" s="120">
        <v>16.3</v>
      </c>
      <c r="G3" s="120">
        <v>8</v>
      </c>
      <c r="H3" s="120">
        <v>16.3</v>
      </c>
      <c r="I3" s="120">
        <v>8</v>
      </c>
      <c r="J3" s="120">
        <v>16.3</v>
      </c>
      <c r="K3" s="120">
        <v>8</v>
      </c>
      <c r="L3" s="120">
        <v>16.3</v>
      </c>
      <c r="M3" s="120">
        <v>8</v>
      </c>
      <c r="N3" s="120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69">
        <v>6771</v>
      </c>
      <c r="B4" s="172" t="s">
        <v>101</v>
      </c>
      <c r="C4" s="169">
        <v>4</v>
      </c>
      <c r="D4" s="22" t="s">
        <v>71</v>
      </c>
      <c r="E4" s="181">
        <v>2</v>
      </c>
      <c r="F4" s="181"/>
      <c r="G4" s="181">
        <v>1</v>
      </c>
      <c r="H4" s="181"/>
      <c r="I4" s="181"/>
      <c r="J4" s="181"/>
      <c r="K4" s="181"/>
      <c r="L4" s="181"/>
      <c r="M4" s="181"/>
      <c r="N4" s="181"/>
      <c r="O4" s="178"/>
      <c r="P4" s="179"/>
      <c r="Q4" s="178"/>
      <c r="R4" s="179"/>
      <c r="S4" s="58">
        <f>E4+G4+I4+K4+M4+O4+Q4</f>
        <v>3</v>
      </c>
      <c r="T4" s="58">
        <f t="shared" ref="T4:T12" si="0">SUM(S4-U4-V4)</f>
        <v>3</v>
      </c>
      <c r="U4" s="60"/>
      <c r="V4" s="60"/>
    </row>
    <row r="5" spans="1:22" x14ac:dyDescent="0.25">
      <c r="A5" s="169">
        <v>6771</v>
      </c>
      <c r="B5" s="172" t="s">
        <v>101</v>
      </c>
      <c r="C5" s="169">
        <v>5</v>
      </c>
      <c r="D5" s="22" t="s">
        <v>71</v>
      </c>
      <c r="E5" s="181">
        <v>2</v>
      </c>
      <c r="F5" s="181"/>
      <c r="G5" s="181">
        <v>1</v>
      </c>
      <c r="H5" s="181"/>
      <c r="I5" s="181">
        <v>1</v>
      </c>
      <c r="J5" s="181"/>
      <c r="K5" s="181"/>
      <c r="L5" s="181"/>
      <c r="M5" s="181"/>
      <c r="N5" s="181"/>
      <c r="O5" s="178"/>
      <c r="P5" s="179"/>
      <c r="Q5" s="178"/>
      <c r="R5" s="179"/>
      <c r="S5" s="58">
        <f t="shared" ref="S5:S22" si="1">E5+G5+I5+K5+M5+O5+Q5</f>
        <v>4</v>
      </c>
      <c r="T5" s="58">
        <f t="shared" si="0"/>
        <v>4</v>
      </c>
      <c r="U5" s="60"/>
      <c r="V5" s="60"/>
    </row>
    <row r="6" spans="1:22" x14ac:dyDescent="0.25">
      <c r="A6" s="169">
        <v>6771</v>
      </c>
      <c r="B6" s="172" t="s">
        <v>101</v>
      </c>
      <c r="C6" s="169">
        <v>6</v>
      </c>
      <c r="D6" s="22" t="s">
        <v>71</v>
      </c>
      <c r="E6" s="181">
        <v>2</v>
      </c>
      <c r="F6" s="181"/>
      <c r="G6" s="181">
        <v>1</v>
      </c>
      <c r="H6" s="181"/>
      <c r="I6" s="181">
        <v>1</v>
      </c>
      <c r="J6" s="181"/>
      <c r="K6" s="181"/>
      <c r="L6" s="181"/>
      <c r="M6" s="181"/>
      <c r="N6" s="181"/>
      <c r="O6" s="178"/>
      <c r="P6" s="179"/>
      <c r="Q6" s="178"/>
      <c r="R6" s="179"/>
      <c r="S6" s="58">
        <f t="shared" si="1"/>
        <v>4</v>
      </c>
      <c r="T6" s="58">
        <f t="shared" si="0"/>
        <v>4</v>
      </c>
      <c r="U6" s="60"/>
      <c r="V6" s="60"/>
    </row>
    <row r="7" spans="1:22" x14ac:dyDescent="0.25">
      <c r="A7" s="169">
        <v>6771</v>
      </c>
      <c r="B7" s="172" t="s">
        <v>101</v>
      </c>
      <c r="C7" s="169">
        <v>7</v>
      </c>
      <c r="D7" s="22" t="s">
        <v>71</v>
      </c>
      <c r="E7" s="181">
        <v>2</v>
      </c>
      <c r="F7" s="181"/>
      <c r="G7" s="181">
        <v>1</v>
      </c>
      <c r="H7" s="181"/>
      <c r="I7" s="181">
        <v>1</v>
      </c>
      <c r="J7" s="181"/>
      <c r="K7" s="181"/>
      <c r="L7" s="181"/>
      <c r="M7" s="181"/>
      <c r="N7" s="181"/>
      <c r="O7" s="178"/>
      <c r="P7" s="179"/>
      <c r="Q7" s="178"/>
      <c r="R7" s="179"/>
      <c r="S7" s="58">
        <f t="shared" si="1"/>
        <v>4</v>
      </c>
      <c r="T7" s="58">
        <f t="shared" si="0"/>
        <v>4</v>
      </c>
      <c r="U7" s="60"/>
      <c r="V7" s="60"/>
    </row>
    <row r="8" spans="1:22" x14ac:dyDescent="0.25">
      <c r="A8" s="169">
        <v>6771</v>
      </c>
      <c r="B8" s="172" t="s">
        <v>101</v>
      </c>
      <c r="C8" s="169">
        <v>8</v>
      </c>
      <c r="D8" s="22" t="s">
        <v>71</v>
      </c>
      <c r="E8" s="174"/>
      <c r="F8" s="175"/>
      <c r="G8" s="174">
        <v>1</v>
      </c>
      <c r="H8" s="175"/>
      <c r="I8" s="174">
        <v>1</v>
      </c>
      <c r="J8" s="175"/>
      <c r="K8" s="174"/>
      <c r="L8" s="175"/>
      <c r="M8" s="174"/>
      <c r="N8" s="175"/>
      <c r="O8" s="178"/>
      <c r="P8" s="179"/>
      <c r="Q8" s="178"/>
      <c r="R8" s="179"/>
      <c r="S8" s="58">
        <f t="shared" si="1"/>
        <v>2</v>
      </c>
      <c r="T8" s="58">
        <f t="shared" si="0"/>
        <v>2</v>
      </c>
      <c r="U8" s="60"/>
      <c r="V8" s="60"/>
    </row>
    <row r="9" spans="1:22" x14ac:dyDescent="0.25">
      <c r="A9" s="169">
        <v>6771</v>
      </c>
      <c r="B9" s="172" t="s">
        <v>101</v>
      </c>
      <c r="C9" s="169">
        <v>9</v>
      </c>
      <c r="D9" s="22" t="s">
        <v>71</v>
      </c>
      <c r="E9" s="174"/>
      <c r="F9" s="175"/>
      <c r="G9" s="174">
        <v>1</v>
      </c>
      <c r="H9" s="175"/>
      <c r="I9" s="174">
        <v>1</v>
      </c>
      <c r="J9" s="175"/>
      <c r="K9" s="174"/>
      <c r="L9" s="175"/>
      <c r="M9" s="174"/>
      <c r="N9" s="175"/>
      <c r="O9" s="178"/>
      <c r="P9" s="179"/>
      <c r="Q9" s="178"/>
      <c r="R9" s="179"/>
      <c r="S9" s="58">
        <f t="shared" si="1"/>
        <v>2</v>
      </c>
      <c r="T9" s="58">
        <f t="shared" si="0"/>
        <v>2</v>
      </c>
      <c r="U9" s="60"/>
      <c r="V9" s="60"/>
    </row>
    <row r="10" spans="1:22" x14ac:dyDescent="0.25">
      <c r="A10" s="169">
        <v>6771</v>
      </c>
      <c r="B10" s="172" t="s">
        <v>101</v>
      </c>
      <c r="C10" s="169">
        <v>10</v>
      </c>
      <c r="D10" s="22" t="s">
        <v>71</v>
      </c>
      <c r="E10" s="174"/>
      <c r="F10" s="175"/>
      <c r="G10" s="174">
        <v>1</v>
      </c>
      <c r="H10" s="175"/>
      <c r="I10" s="174">
        <v>1</v>
      </c>
      <c r="J10" s="175"/>
      <c r="K10" s="174"/>
      <c r="L10" s="175"/>
      <c r="M10" s="174"/>
      <c r="N10" s="175"/>
      <c r="O10" s="178"/>
      <c r="P10" s="179"/>
      <c r="Q10" s="178"/>
      <c r="R10" s="179"/>
      <c r="S10" s="58">
        <f t="shared" si="1"/>
        <v>2</v>
      </c>
      <c r="T10" s="58">
        <f t="shared" si="0"/>
        <v>2</v>
      </c>
      <c r="U10" s="60"/>
      <c r="V10" s="60"/>
    </row>
    <row r="11" spans="1:22" x14ac:dyDescent="0.25">
      <c r="A11" s="169">
        <v>6771</v>
      </c>
      <c r="B11" s="172" t="s">
        <v>101</v>
      </c>
      <c r="C11" s="169">
        <v>11</v>
      </c>
      <c r="D11" s="22" t="s">
        <v>71</v>
      </c>
      <c r="E11" s="174"/>
      <c r="F11" s="175"/>
      <c r="G11" s="174">
        <v>1</v>
      </c>
      <c r="H11" s="175"/>
      <c r="I11" s="174">
        <v>1</v>
      </c>
      <c r="J11" s="175"/>
      <c r="K11" s="174"/>
      <c r="L11" s="175"/>
      <c r="M11" s="174"/>
      <c r="N11" s="175"/>
      <c r="O11" s="178"/>
      <c r="P11" s="179"/>
      <c r="Q11" s="178"/>
      <c r="R11" s="179"/>
      <c r="S11" s="58">
        <f>E11+G11+I11+K11+M11+O11+Q11</f>
        <v>2</v>
      </c>
      <c r="T11" s="58">
        <f t="shared" si="0"/>
        <v>2</v>
      </c>
      <c r="U11" s="60"/>
      <c r="V11" s="60"/>
    </row>
    <row r="12" spans="1:22" x14ac:dyDescent="0.25">
      <c r="A12" s="169">
        <v>6821</v>
      </c>
      <c r="B12" s="172" t="s">
        <v>102</v>
      </c>
      <c r="C12" s="169">
        <v>31</v>
      </c>
      <c r="D12" s="22" t="s">
        <v>92</v>
      </c>
      <c r="E12" s="174"/>
      <c r="F12" s="175"/>
      <c r="G12" s="174"/>
      <c r="H12" s="175"/>
      <c r="I12" s="174">
        <v>1</v>
      </c>
      <c r="J12" s="175"/>
      <c r="K12" s="174">
        <v>8</v>
      </c>
      <c r="L12" s="175"/>
      <c r="M12" s="174">
        <v>5</v>
      </c>
      <c r="N12" s="175"/>
      <c r="O12" s="178"/>
      <c r="P12" s="179"/>
      <c r="Q12" s="178"/>
      <c r="R12" s="179"/>
      <c r="S12" s="58">
        <f t="shared" si="1"/>
        <v>14</v>
      </c>
      <c r="T12" s="58">
        <f t="shared" si="0"/>
        <v>14</v>
      </c>
      <c r="U12" s="60"/>
      <c r="V12" s="60"/>
    </row>
    <row r="13" spans="1:22" x14ac:dyDescent="0.25">
      <c r="A13" s="6"/>
      <c r="B13" s="6"/>
      <c r="C13" s="6"/>
      <c r="D13" s="22"/>
      <c r="E13" s="174"/>
      <c r="F13" s="175"/>
      <c r="G13" s="174"/>
      <c r="H13" s="175"/>
      <c r="I13" s="174"/>
      <c r="J13" s="175"/>
      <c r="K13" s="174"/>
      <c r="L13" s="175"/>
      <c r="M13" s="174"/>
      <c r="N13" s="175"/>
      <c r="O13" s="178"/>
      <c r="P13" s="179"/>
      <c r="Q13" s="178"/>
      <c r="R13" s="179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74"/>
      <c r="F14" s="175"/>
      <c r="G14" s="174"/>
      <c r="H14" s="175"/>
      <c r="I14" s="174"/>
      <c r="J14" s="175"/>
      <c r="K14" s="174"/>
      <c r="L14" s="175"/>
      <c r="M14" s="174"/>
      <c r="N14" s="175"/>
      <c r="O14" s="178"/>
      <c r="P14" s="179"/>
      <c r="Q14" s="178"/>
      <c r="R14" s="179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74"/>
      <c r="F15" s="175"/>
      <c r="G15" s="174"/>
      <c r="H15" s="175"/>
      <c r="I15" s="174"/>
      <c r="J15" s="175"/>
      <c r="K15" s="174"/>
      <c r="L15" s="175"/>
      <c r="M15" s="174"/>
      <c r="N15" s="175"/>
      <c r="O15" s="178"/>
      <c r="P15" s="179"/>
      <c r="Q15" s="178"/>
      <c r="R15" s="179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1"/>
      <c r="B16" s="61"/>
      <c r="C16" s="111"/>
      <c r="D16" s="22"/>
      <c r="E16" s="174"/>
      <c r="F16" s="175"/>
      <c r="G16" s="174"/>
      <c r="H16" s="175"/>
      <c r="I16" s="174"/>
      <c r="J16" s="175"/>
      <c r="K16" s="174"/>
      <c r="L16" s="175"/>
      <c r="M16" s="174"/>
      <c r="N16" s="175"/>
      <c r="O16" s="178"/>
      <c r="P16" s="179"/>
      <c r="Q16" s="178"/>
      <c r="R16" s="179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129"/>
      <c r="B17" s="25"/>
      <c r="C17" s="129"/>
      <c r="D17" s="22"/>
      <c r="E17" s="174"/>
      <c r="F17" s="175"/>
      <c r="G17" s="174"/>
      <c r="H17" s="175"/>
      <c r="I17" s="174"/>
      <c r="J17" s="175"/>
      <c r="K17" s="174"/>
      <c r="L17" s="175"/>
      <c r="M17" s="174"/>
      <c r="N17" s="175"/>
      <c r="O17" s="178"/>
      <c r="P17" s="179"/>
      <c r="Q17" s="178"/>
      <c r="R17" s="179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129"/>
      <c r="B18" s="25"/>
      <c r="C18" s="129"/>
      <c r="D18" s="22"/>
      <c r="E18" s="174"/>
      <c r="F18" s="175"/>
      <c r="G18" s="174"/>
      <c r="H18" s="175"/>
      <c r="I18" s="174"/>
      <c r="J18" s="175"/>
      <c r="K18" s="174"/>
      <c r="L18" s="175"/>
      <c r="M18" s="174"/>
      <c r="N18" s="175"/>
      <c r="O18" s="178"/>
      <c r="P18" s="179"/>
      <c r="Q18" s="178"/>
      <c r="R18" s="179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74"/>
      <c r="F19" s="175"/>
      <c r="G19" s="174"/>
      <c r="H19" s="175"/>
      <c r="I19" s="174"/>
      <c r="J19" s="175"/>
      <c r="K19" s="174"/>
      <c r="L19" s="175"/>
      <c r="M19" s="174"/>
      <c r="N19" s="175"/>
      <c r="O19" s="178"/>
      <c r="P19" s="179"/>
      <c r="Q19" s="178"/>
      <c r="R19" s="179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74"/>
      <c r="F20" s="175"/>
      <c r="G20" s="174"/>
      <c r="H20" s="175"/>
      <c r="I20" s="174"/>
      <c r="J20" s="175"/>
      <c r="K20" s="174"/>
      <c r="L20" s="175"/>
      <c r="M20" s="174"/>
      <c r="N20" s="175"/>
      <c r="O20" s="178"/>
      <c r="P20" s="179"/>
      <c r="Q20" s="178"/>
      <c r="R20" s="179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74"/>
      <c r="F21" s="175"/>
      <c r="G21" s="178"/>
      <c r="H21" s="179"/>
      <c r="I21" s="178"/>
      <c r="J21" s="179"/>
      <c r="K21" s="178"/>
      <c r="L21" s="179"/>
      <c r="M21" s="178"/>
      <c r="N21" s="179"/>
      <c r="O21" s="178"/>
      <c r="P21" s="179"/>
      <c r="Q21" s="178"/>
      <c r="R21" s="179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85">
        <f>SUM(E4:E21)</f>
        <v>8</v>
      </c>
      <c r="F22" s="186"/>
      <c r="G22" s="185">
        <f>SUM(G4:G21)</f>
        <v>8</v>
      </c>
      <c r="H22" s="186"/>
      <c r="I22" s="185">
        <f>SUM(I4:I21)</f>
        <v>8</v>
      </c>
      <c r="J22" s="186"/>
      <c r="K22" s="185">
        <f>SUM(K4:K21)</f>
        <v>8</v>
      </c>
      <c r="L22" s="186"/>
      <c r="M22" s="185">
        <f>SUM(M4:M21)</f>
        <v>5</v>
      </c>
      <c r="N22" s="186"/>
      <c r="O22" s="185">
        <f>SUM(O4:O21)</f>
        <v>0</v>
      </c>
      <c r="P22" s="186"/>
      <c r="Q22" s="185">
        <f>SUM(Q4:Q21)</f>
        <v>0</v>
      </c>
      <c r="R22" s="186"/>
      <c r="S22" s="58">
        <f t="shared" si="1"/>
        <v>37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2">
        <v>8</v>
      </c>
      <c r="G23" s="58"/>
      <c r="H23" s="112">
        <v>8</v>
      </c>
      <c r="I23" s="58"/>
      <c r="J23" s="112">
        <v>8</v>
      </c>
      <c r="K23" s="58"/>
      <c r="L23" s="112">
        <v>8</v>
      </c>
      <c r="M23" s="58"/>
      <c r="N23" s="112">
        <v>8</v>
      </c>
      <c r="O23" s="58"/>
      <c r="P23" s="112"/>
      <c r="Q23" s="58"/>
      <c r="R23" s="112"/>
      <c r="S23" s="58">
        <f>SUM(E23:R23)</f>
        <v>40</v>
      </c>
      <c r="T23" s="58">
        <f>SUM(T4:T22)</f>
        <v>37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37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63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tabSelected="1" zoomScale="93" zoomScaleNormal="93" workbookViewId="0">
      <selection activeCell="C17" sqref="C17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69</v>
      </c>
      <c r="B1" s="2"/>
      <c r="C1" s="2"/>
    </row>
    <row r="2" spans="1:22" s="9" customFormat="1" x14ac:dyDescent="0.25">
      <c r="A2" s="5" t="s">
        <v>87</v>
      </c>
      <c r="B2" s="168"/>
      <c r="C2" s="168"/>
      <c r="D2" s="111"/>
      <c r="E2" s="194" t="s">
        <v>13</v>
      </c>
      <c r="F2" s="194"/>
      <c r="G2" s="194" t="s">
        <v>14</v>
      </c>
      <c r="H2" s="194"/>
      <c r="I2" s="194" t="s">
        <v>15</v>
      </c>
      <c r="J2" s="194"/>
      <c r="K2" s="194" t="s">
        <v>16</v>
      </c>
      <c r="L2" s="194"/>
      <c r="M2" s="194" t="s">
        <v>17</v>
      </c>
      <c r="N2" s="194"/>
      <c r="O2" s="194" t="s">
        <v>18</v>
      </c>
      <c r="P2" s="194"/>
      <c r="Q2" s="194" t="s">
        <v>19</v>
      </c>
      <c r="R2" s="19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59">
        <v>6781</v>
      </c>
      <c r="B4" s="172" t="s">
        <v>106</v>
      </c>
      <c r="C4" s="159">
        <v>93</v>
      </c>
      <c r="D4" s="22" t="s">
        <v>93</v>
      </c>
      <c r="E4" s="195">
        <v>5</v>
      </c>
      <c r="F4" s="195"/>
      <c r="G4" s="195"/>
      <c r="H4" s="195"/>
      <c r="I4" s="195"/>
      <c r="J4" s="195"/>
      <c r="K4" s="195"/>
      <c r="L4" s="195"/>
      <c r="M4" s="195"/>
      <c r="N4" s="195"/>
      <c r="O4" s="188"/>
      <c r="P4" s="189"/>
      <c r="Q4" s="188"/>
      <c r="R4" s="189"/>
      <c r="S4" s="12">
        <f>E4+G4+I4+K4+M4+O4+Q4</f>
        <v>5</v>
      </c>
      <c r="T4" s="12">
        <f t="shared" ref="T4:T20" si="0">SUM(S4-U4-V4)</f>
        <v>5</v>
      </c>
      <c r="U4" s="14"/>
      <c r="V4" s="14"/>
    </row>
    <row r="5" spans="1:22" x14ac:dyDescent="0.25">
      <c r="A5" s="132">
        <v>6794</v>
      </c>
      <c r="B5" s="172" t="s">
        <v>105</v>
      </c>
      <c r="C5" s="132">
        <v>5</v>
      </c>
      <c r="D5" s="22" t="s">
        <v>79</v>
      </c>
      <c r="E5" s="195"/>
      <c r="F5" s="195"/>
      <c r="G5" s="195"/>
      <c r="H5" s="195"/>
      <c r="I5" s="195">
        <v>0.5</v>
      </c>
      <c r="J5" s="195"/>
      <c r="K5" s="195"/>
      <c r="L5" s="195"/>
      <c r="M5" s="195"/>
      <c r="N5" s="195"/>
      <c r="O5" s="188"/>
      <c r="P5" s="189"/>
      <c r="Q5" s="188"/>
      <c r="R5" s="189"/>
      <c r="S5" s="12">
        <f t="shared" ref="S5:S23" si="1">E5+G5+I5+K5+M5+O5+Q5</f>
        <v>0.5</v>
      </c>
      <c r="T5" s="12">
        <f t="shared" si="0"/>
        <v>0.5</v>
      </c>
      <c r="U5" s="14"/>
      <c r="V5" s="14"/>
    </row>
    <row r="6" spans="1:22" x14ac:dyDescent="0.25">
      <c r="A6" s="160">
        <v>6781</v>
      </c>
      <c r="B6" s="172" t="s">
        <v>106</v>
      </c>
      <c r="C6" s="160">
        <v>95</v>
      </c>
      <c r="D6" s="22" t="s">
        <v>83</v>
      </c>
      <c r="E6" s="195"/>
      <c r="F6" s="195"/>
      <c r="G6" s="195"/>
      <c r="H6" s="195"/>
      <c r="I6" s="195">
        <v>0.5</v>
      </c>
      <c r="J6" s="195"/>
      <c r="K6" s="195"/>
      <c r="L6" s="195"/>
      <c r="M6" s="195"/>
      <c r="N6" s="195"/>
      <c r="O6" s="188"/>
      <c r="P6" s="189"/>
      <c r="Q6" s="188"/>
      <c r="R6" s="189"/>
      <c r="S6" s="12">
        <f t="shared" si="1"/>
        <v>0.5</v>
      </c>
      <c r="T6" s="12">
        <f t="shared" si="0"/>
        <v>0.5</v>
      </c>
      <c r="U6" s="14"/>
      <c r="V6" s="14"/>
    </row>
    <row r="7" spans="1:22" x14ac:dyDescent="0.25">
      <c r="A7" s="169">
        <v>6801</v>
      </c>
      <c r="B7" s="172" t="s">
        <v>107</v>
      </c>
      <c r="C7" s="169">
        <v>1</v>
      </c>
      <c r="D7" s="22" t="s">
        <v>71</v>
      </c>
      <c r="E7" s="188"/>
      <c r="F7" s="189"/>
      <c r="G7" s="188">
        <v>0.5</v>
      </c>
      <c r="H7" s="189"/>
      <c r="I7" s="188">
        <v>1</v>
      </c>
      <c r="J7" s="189"/>
      <c r="K7" s="188">
        <v>1</v>
      </c>
      <c r="L7" s="189"/>
      <c r="M7" s="188"/>
      <c r="N7" s="189"/>
      <c r="O7" s="188"/>
      <c r="P7" s="189"/>
      <c r="Q7" s="188"/>
      <c r="R7" s="189"/>
      <c r="S7" s="12">
        <f t="shared" si="1"/>
        <v>2.5</v>
      </c>
      <c r="T7" s="12">
        <f t="shared" si="0"/>
        <v>2.5</v>
      </c>
      <c r="U7" s="14"/>
      <c r="V7" s="14"/>
    </row>
    <row r="8" spans="1:22" x14ac:dyDescent="0.25">
      <c r="A8" s="169">
        <v>6801</v>
      </c>
      <c r="B8" s="172" t="s">
        <v>107</v>
      </c>
      <c r="C8" s="169">
        <v>2</v>
      </c>
      <c r="D8" s="22" t="s">
        <v>71</v>
      </c>
      <c r="E8" s="195"/>
      <c r="F8" s="195"/>
      <c r="G8" s="195">
        <v>0.5</v>
      </c>
      <c r="H8" s="195"/>
      <c r="I8" s="195">
        <v>1</v>
      </c>
      <c r="J8" s="195"/>
      <c r="K8" s="195">
        <v>1</v>
      </c>
      <c r="L8" s="195"/>
      <c r="M8" s="195">
        <v>0.5</v>
      </c>
      <c r="N8" s="195"/>
      <c r="O8" s="188"/>
      <c r="P8" s="189"/>
      <c r="Q8" s="188"/>
      <c r="R8" s="189"/>
      <c r="S8" s="12">
        <f t="shared" si="1"/>
        <v>3</v>
      </c>
      <c r="T8" s="12">
        <f t="shared" si="0"/>
        <v>3</v>
      </c>
      <c r="U8" s="14"/>
      <c r="V8" s="14"/>
    </row>
    <row r="9" spans="1:22" x14ac:dyDescent="0.25">
      <c r="A9" s="169">
        <v>6801</v>
      </c>
      <c r="B9" s="172" t="s">
        <v>107</v>
      </c>
      <c r="C9" s="169">
        <v>3</v>
      </c>
      <c r="D9" s="22" t="s">
        <v>71</v>
      </c>
      <c r="E9" s="195"/>
      <c r="F9" s="195"/>
      <c r="G9" s="195"/>
      <c r="H9" s="195"/>
      <c r="I9" s="195">
        <v>1</v>
      </c>
      <c r="J9" s="195"/>
      <c r="K9" s="195">
        <v>1</v>
      </c>
      <c r="L9" s="195"/>
      <c r="M9" s="195">
        <v>1</v>
      </c>
      <c r="N9" s="195"/>
      <c r="O9" s="188"/>
      <c r="P9" s="189"/>
      <c r="Q9" s="188"/>
      <c r="R9" s="189"/>
      <c r="S9" s="12">
        <f t="shared" si="1"/>
        <v>3</v>
      </c>
      <c r="T9" s="12">
        <f t="shared" si="0"/>
        <v>3</v>
      </c>
      <c r="U9" s="14"/>
      <c r="V9" s="14"/>
    </row>
    <row r="10" spans="1:22" x14ac:dyDescent="0.25">
      <c r="A10" s="169">
        <v>6801</v>
      </c>
      <c r="B10" s="172" t="s">
        <v>107</v>
      </c>
      <c r="C10" s="169">
        <v>4</v>
      </c>
      <c r="D10" s="22" t="s">
        <v>71</v>
      </c>
      <c r="E10" s="195"/>
      <c r="F10" s="195"/>
      <c r="G10" s="195"/>
      <c r="H10" s="195"/>
      <c r="I10" s="195">
        <v>1</v>
      </c>
      <c r="J10" s="195"/>
      <c r="K10" s="195">
        <v>1</v>
      </c>
      <c r="L10" s="195"/>
      <c r="M10" s="195">
        <v>1</v>
      </c>
      <c r="N10" s="195"/>
      <c r="O10" s="188"/>
      <c r="P10" s="189"/>
      <c r="Q10" s="188"/>
      <c r="R10" s="189"/>
      <c r="S10" s="12">
        <f t="shared" si="1"/>
        <v>3</v>
      </c>
      <c r="T10" s="12">
        <f t="shared" si="0"/>
        <v>3</v>
      </c>
      <c r="U10" s="14"/>
      <c r="V10" s="14"/>
    </row>
    <row r="11" spans="1:22" x14ac:dyDescent="0.25">
      <c r="A11" s="169">
        <v>6801</v>
      </c>
      <c r="B11" s="172" t="s">
        <v>107</v>
      </c>
      <c r="C11" s="169">
        <v>5</v>
      </c>
      <c r="D11" s="22" t="s">
        <v>71</v>
      </c>
      <c r="E11" s="195"/>
      <c r="F11" s="195"/>
      <c r="G11" s="195"/>
      <c r="H11" s="195"/>
      <c r="I11" s="195">
        <v>1</v>
      </c>
      <c r="J11" s="195"/>
      <c r="K11" s="195">
        <v>1</v>
      </c>
      <c r="L11" s="195"/>
      <c r="M11" s="195">
        <v>1</v>
      </c>
      <c r="N11" s="195"/>
      <c r="O11" s="188"/>
      <c r="P11" s="189"/>
      <c r="Q11" s="188"/>
      <c r="R11" s="189"/>
      <c r="S11" s="12">
        <f t="shared" si="1"/>
        <v>3</v>
      </c>
      <c r="T11" s="12">
        <f t="shared" si="0"/>
        <v>3</v>
      </c>
      <c r="U11" s="14"/>
      <c r="V11" s="14"/>
    </row>
    <row r="12" spans="1:22" x14ac:dyDescent="0.25">
      <c r="A12" s="169">
        <v>6801</v>
      </c>
      <c r="B12" s="172" t="s">
        <v>107</v>
      </c>
      <c r="C12" s="169">
        <v>6</v>
      </c>
      <c r="D12" s="22" t="s">
        <v>71</v>
      </c>
      <c r="E12" s="195"/>
      <c r="F12" s="195"/>
      <c r="G12" s="195"/>
      <c r="H12" s="195"/>
      <c r="I12" s="195">
        <v>0.5</v>
      </c>
      <c r="J12" s="195"/>
      <c r="K12" s="195">
        <v>1</v>
      </c>
      <c r="L12" s="195"/>
      <c r="M12" s="195">
        <v>2</v>
      </c>
      <c r="N12" s="195"/>
      <c r="O12" s="188"/>
      <c r="P12" s="189"/>
      <c r="Q12" s="188"/>
      <c r="R12" s="189"/>
      <c r="S12" s="12">
        <f t="shared" si="1"/>
        <v>3.5</v>
      </c>
      <c r="T12" s="12">
        <f t="shared" si="0"/>
        <v>3.5</v>
      </c>
      <c r="U12" s="14"/>
      <c r="V12" s="14"/>
    </row>
    <row r="13" spans="1:22" x14ac:dyDescent="0.25">
      <c r="A13" s="169">
        <v>6801</v>
      </c>
      <c r="B13" s="172" t="s">
        <v>107</v>
      </c>
      <c r="C13" s="169">
        <v>7</v>
      </c>
      <c r="D13" s="22" t="s">
        <v>71</v>
      </c>
      <c r="E13" s="195"/>
      <c r="F13" s="195"/>
      <c r="G13" s="195"/>
      <c r="H13" s="195"/>
      <c r="I13" s="195">
        <v>0.5</v>
      </c>
      <c r="J13" s="195"/>
      <c r="K13" s="195">
        <v>1</v>
      </c>
      <c r="L13" s="195"/>
      <c r="M13" s="195">
        <v>2</v>
      </c>
      <c r="N13" s="195"/>
      <c r="O13" s="188"/>
      <c r="P13" s="189"/>
      <c r="Q13" s="188"/>
      <c r="R13" s="189"/>
      <c r="S13" s="12">
        <f t="shared" si="1"/>
        <v>3.5</v>
      </c>
      <c r="T13" s="12">
        <f t="shared" si="0"/>
        <v>3.5</v>
      </c>
      <c r="U13" s="14"/>
      <c r="V13" s="14"/>
    </row>
    <row r="14" spans="1:22" x14ac:dyDescent="0.25">
      <c r="A14" s="153"/>
      <c r="B14" s="142"/>
      <c r="C14" s="142"/>
      <c r="D14" s="22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88"/>
      <c r="P14" s="189"/>
      <c r="Q14" s="188"/>
      <c r="R14" s="18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53"/>
      <c r="B15" s="142"/>
      <c r="C15" s="142"/>
      <c r="D15" s="22"/>
      <c r="E15" s="188"/>
      <c r="F15" s="189"/>
      <c r="G15" s="188"/>
      <c r="H15" s="189"/>
      <c r="I15" s="188"/>
      <c r="J15" s="189"/>
      <c r="K15" s="188"/>
      <c r="L15" s="189"/>
      <c r="M15" s="188"/>
      <c r="N15" s="189"/>
      <c r="O15" s="188"/>
      <c r="P15" s="189"/>
      <c r="Q15" s="188"/>
      <c r="R15" s="18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157"/>
      <c r="B16" s="157"/>
      <c r="C16" s="157"/>
      <c r="D16" s="22"/>
      <c r="E16" s="188"/>
      <c r="F16" s="189"/>
      <c r="G16" s="188"/>
      <c r="H16" s="189"/>
      <c r="I16" s="188"/>
      <c r="J16" s="189"/>
      <c r="K16" s="188"/>
      <c r="L16" s="189"/>
      <c r="M16" s="188"/>
      <c r="N16" s="189"/>
      <c r="O16" s="188"/>
      <c r="P16" s="189"/>
      <c r="Q16" s="188"/>
      <c r="R16" s="189"/>
      <c r="S16" s="156">
        <f t="shared" ref="S16" si="2">E16+G16+I16+K16+M16+O16+Q16</f>
        <v>0</v>
      </c>
      <c r="T16" s="156">
        <f t="shared" ref="T16" si="3">SUM(S16-U16-V16)</f>
        <v>0</v>
      </c>
      <c r="U16" s="14"/>
      <c r="V16" s="14"/>
    </row>
    <row r="17" spans="1:22" x14ac:dyDescent="0.25">
      <c r="A17" s="129"/>
      <c r="B17" s="25"/>
      <c r="C17" s="6"/>
      <c r="D17" s="22"/>
      <c r="E17" s="188"/>
      <c r="F17" s="189"/>
      <c r="G17" s="188"/>
      <c r="H17" s="189"/>
      <c r="I17" s="188"/>
      <c r="J17" s="189"/>
      <c r="K17" s="188"/>
      <c r="L17" s="189"/>
      <c r="M17" s="188"/>
      <c r="N17" s="189"/>
      <c r="O17" s="188"/>
      <c r="P17" s="189"/>
      <c r="Q17" s="188"/>
      <c r="R17" s="189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129">
        <v>3600</v>
      </c>
      <c r="B18" s="172" t="s">
        <v>103</v>
      </c>
      <c r="C18" s="129"/>
      <c r="D18" s="22" t="s">
        <v>94</v>
      </c>
      <c r="E18" s="188">
        <v>2</v>
      </c>
      <c r="F18" s="189"/>
      <c r="G18" s="188">
        <v>2</v>
      </c>
      <c r="H18" s="189"/>
      <c r="I18" s="188"/>
      <c r="J18" s="189"/>
      <c r="K18" s="188"/>
      <c r="L18" s="189"/>
      <c r="M18" s="188"/>
      <c r="N18" s="189"/>
      <c r="O18" s="188"/>
      <c r="P18" s="189"/>
      <c r="Q18" s="188"/>
      <c r="R18" s="189"/>
      <c r="S18" s="12">
        <f>E18+G18+I18+K18+M18+O18+Q18</f>
        <v>4</v>
      </c>
      <c r="T18" s="12">
        <f>SUM(S18-U18-V18)</f>
        <v>4</v>
      </c>
      <c r="U18" s="14"/>
      <c r="V18" s="14"/>
    </row>
    <row r="19" spans="1:22" x14ac:dyDescent="0.25">
      <c r="A19" s="6">
        <v>3600</v>
      </c>
      <c r="B19" s="172" t="s">
        <v>103</v>
      </c>
      <c r="C19" s="6"/>
      <c r="D19" s="10" t="s">
        <v>72</v>
      </c>
      <c r="E19" s="188">
        <v>1</v>
      </c>
      <c r="F19" s="189"/>
      <c r="G19" s="188">
        <v>5</v>
      </c>
      <c r="H19" s="189"/>
      <c r="I19" s="188">
        <v>1</v>
      </c>
      <c r="J19" s="189"/>
      <c r="K19" s="188">
        <v>1</v>
      </c>
      <c r="L19" s="189"/>
      <c r="M19" s="188">
        <v>0.5</v>
      </c>
      <c r="N19" s="189"/>
      <c r="O19" s="188"/>
      <c r="P19" s="189"/>
      <c r="Q19" s="188"/>
      <c r="R19" s="189"/>
      <c r="S19" s="12">
        <f t="shared" si="1"/>
        <v>8.5</v>
      </c>
      <c r="T19" s="12">
        <f t="shared" si="0"/>
        <v>8.5</v>
      </c>
      <c r="U19" s="14"/>
      <c r="V19" s="14"/>
    </row>
    <row r="20" spans="1:22" x14ac:dyDescent="0.25">
      <c r="A20" s="6"/>
      <c r="B20" s="6"/>
      <c r="C20" s="6"/>
      <c r="D20" s="10"/>
      <c r="E20" s="188"/>
      <c r="F20" s="189"/>
      <c r="G20" s="188"/>
      <c r="H20" s="189"/>
      <c r="I20" s="188"/>
      <c r="J20" s="189"/>
      <c r="K20" s="188"/>
      <c r="L20" s="189"/>
      <c r="M20" s="188"/>
      <c r="N20" s="189"/>
      <c r="O20" s="188"/>
      <c r="P20" s="189"/>
      <c r="Q20" s="188"/>
      <c r="R20" s="189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88"/>
      <c r="F21" s="189"/>
      <c r="G21" s="188"/>
      <c r="H21" s="189"/>
      <c r="I21" s="188"/>
      <c r="J21" s="189"/>
      <c r="K21" s="188"/>
      <c r="L21" s="189"/>
      <c r="M21" s="188"/>
      <c r="N21" s="189"/>
      <c r="O21" s="188"/>
      <c r="P21" s="189"/>
      <c r="Q21" s="188"/>
      <c r="R21" s="189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90"/>
      <c r="F22" s="191"/>
      <c r="G22" s="188"/>
      <c r="H22" s="189"/>
      <c r="I22" s="188"/>
      <c r="J22" s="189"/>
      <c r="K22" s="188"/>
      <c r="L22" s="189"/>
      <c r="M22" s="188"/>
      <c r="N22" s="189"/>
      <c r="O22" s="188"/>
      <c r="P22" s="189"/>
      <c r="Q22" s="188"/>
      <c r="R22" s="189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92">
        <f>SUM(E4:E22)</f>
        <v>8</v>
      </c>
      <c r="F23" s="193"/>
      <c r="G23" s="192">
        <f>SUM(G4:G22)</f>
        <v>8</v>
      </c>
      <c r="H23" s="193"/>
      <c r="I23" s="192">
        <f>SUM(I4:I22)</f>
        <v>8</v>
      </c>
      <c r="J23" s="193"/>
      <c r="K23" s="192">
        <f>SUM(K4:K22)</f>
        <v>8</v>
      </c>
      <c r="L23" s="193"/>
      <c r="M23" s="192">
        <f>SUM(M4:M22)</f>
        <v>8</v>
      </c>
      <c r="N23" s="193"/>
      <c r="O23" s="192">
        <f>SUM(O4:O22)</f>
        <v>0</v>
      </c>
      <c r="P23" s="193"/>
      <c r="Q23" s="192">
        <f>SUM(Q4:Q22)</f>
        <v>0</v>
      </c>
      <c r="R23" s="193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12.5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tabSelected="1" zoomScale="87" zoomScaleNormal="87" workbookViewId="0">
      <selection activeCell="C17" sqref="C17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87</v>
      </c>
      <c r="B2" s="168"/>
      <c r="C2" s="168"/>
      <c r="D2" s="118"/>
      <c r="E2" s="194" t="s">
        <v>13</v>
      </c>
      <c r="F2" s="194"/>
      <c r="G2" s="194" t="s">
        <v>14</v>
      </c>
      <c r="H2" s="194"/>
      <c r="I2" s="194" t="s">
        <v>15</v>
      </c>
      <c r="J2" s="194"/>
      <c r="K2" s="194" t="s">
        <v>16</v>
      </c>
      <c r="L2" s="194"/>
      <c r="M2" s="194" t="s">
        <v>17</v>
      </c>
      <c r="N2" s="194"/>
      <c r="O2" s="194" t="s">
        <v>18</v>
      </c>
      <c r="P2" s="194"/>
      <c r="Q2" s="194" t="s">
        <v>19</v>
      </c>
      <c r="R2" s="19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</v>
      </c>
      <c r="M3" s="56">
        <v>8.3000000000000007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69">
        <v>6821</v>
      </c>
      <c r="B4" s="172" t="s">
        <v>102</v>
      </c>
      <c r="C4" s="169">
        <v>38</v>
      </c>
      <c r="D4" s="22" t="s">
        <v>81</v>
      </c>
      <c r="E4" s="190">
        <v>4</v>
      </c>
      <c r="F4" s="191"/>
      <c r="G4" s="190">
        <v>8</v>
      </c>
      <c r="H4" s="191"/>
      <c r="I4" s="190">
        <v>8</v>
      </c>
      <c r="J4" s="191"/>
      <c r="K4" s="190"/>
      <c r="L4" s="191"/>
      <c r="M4" s="190"/>
      <c r="N4" s="191"/>
      <c r="O4" s="188"/>
      <c r="P4" s="189"/>
      <c r="Q4" s="188"/>
      <c r="R4" s="189"/>
      <c r="S4" s="12">
        <f>E4+G4+I4+K4+M4+O4+Q4</f>
        <v>20</v>
      </c>
      <c r="T4" s="12">
        <f t="shared" ref="T4:T19" si="0">SUM(S4-U4-V4)</f>
        <v>20</v>
      </c>
      <c r="U4" s="14"/>
      <c r="V4" s="14"/>
    </row>
    <row r="5" spans="1:22" x14ac:dyDescent="0.25">
      <c r="A5" s="169">
        <v>6781</v>
      </c>
      <c r="B5" s="172" t="s">
        <v>106</v>
      </c>
      <c r="C5" s="169">
        <v>95</v>
      </c>
      <c r="D5" s="22" t="s">
        <v>95</v>
      </c>
      <c r="E5" s="190"/>
      <c r="F5" s="191"/>
      <c r="G5" s="190"/>
      <c r="H5" s="191"/>
      <c r="I5" s="190"/>
      <c r="J5" s="191"/>
      <c r="K5" s="190">
        <v>1.5</v>
      </c>
      <c r="L5" s="191"/>
      <c r="M5" s="190"/>
      <c r="N5" s="191"/>
      <c r="O5" s="188"/>
      <c r="P5" s="189"/>
      <c r="Q5" s="188"/>
      <c r="R5" s="189"/>
      <c r="S5" s="12">
        <f t="shared" ref="S5:S22" si="1">E5+G5+I5+K5+M5+O5+Q5</f>
        <v>1.5</v>
      </c>
      <c r="T5" s="12">
        <f t="shared" si="0"/>
        <v>1.5</v>
      </c>
      <c r="U5" s="14"/>
      <c r="V5" s="14"/>
    </row>
    <row r="6" spans="1:22" x14ac:dyDescent="0.25">
      <c r="A6" s="169">
        <v>6771</v>
      </c>
      <c r="B6" s="172" t="s">
        <v>101</v>
      </c>
      <c r="C6" s="169">
        <v>6</v>
      </c>
      <c r="D6" s="22" t="s">
        <v>71</v>
      </c>
      <c r="E6" s="190"/>
      <c r="F6" s="191"/>
      <c r="G6" s="190"/>
      <c r="H6" s="191"/>
      <c r="I6" s="190"/>
      <c r="J6" s="191"/>
      <c r="K6" s="190">
        <v>3</v>
      </c>
      <c r="L6" s="191"/>
      <c r="M6" s="190"/>
      <c r="N6" s="191"/>
      <c r="O6" s="188"/>
      <c r="P6" s="189"/>
      <c r="Q6" s="188"/>
      <c r="R6" s="189"/>
      <c r="S6" s="12">
        <f t="shared" si="1"/>
        <v>3</v>
      </c>
      <c r="T6" s="12">
        <f t="shared" si="0"/>
        <v>3</v>
      </c>
      <c r="U6" s="14"/>
      <c r="V6" s="14"/>
    </row>
    <row r="7" spans="1:22" x14ac:dyDescent="0.25">
      <c r="A7" s="169">
        <v>6821</v>
      </c>
      <c r="B7" s="172" t="s">
        <v>102</v>
      </c>
      <c r="C7" s="169">
        <v>43</v>
      </c>
      <c r="D7" s="22" t="s">
        <v>82</v>
      </c>
      <c r="E7" s="190"/>
      <c r="F7" s="191"/>
      <c r="G7" s="190"/>
      <c r="H7" s="191"/>
      <c r="I7" s="190"/>
      <c r="J7" s="191"/>
      <c r="K7" s="190">
        <v>0.5</v>
      </c>
      <c r="L7" s="191"/>
      <c r="M7" s="190">
        <v>8</v>
      </c>
      <c r="N7" s="191"/>
      <c r="O7" s="188"/>
      <c r="P7" s="189"/>
      <c r="Q7" s="188"/>
      <c r="R7" s="189"/>
      <c r="S7" s="12">
        <f t="shared" si="1"/>
        <v>8.5</v>
      </c>
      <c r="T7" s="12">
        <f t="shared" si="0"/>
        <v>8.5</v>
      </c>
      <c r="U7" s="14"/>
      <c r="V7" s="14"/>
    </row>
    <row r="8" spans="1:22" x14ac:dyDescent="0.25">
      <c r="A8" s="6">
        <v>6794</v>
      </c>
      <c r="B8" s="172" t="s">
        <v>105</v>
      </c>
      <c r="C8" s="6">
        <v>5</v>
      </c>
      <c r="D8" s="22" t="s">
        <v>79</v>
      </c>
      <c r="E8" s="190"/>
      <c r="F8" s="191"/>
      <c r="G8" s="190"/>
      <c r="H8" s="191"/>
      <c r="I8" s="190"/>
      <c r="J8" s="191"/>
      <c r="K8" s="190">
        <v>3</v>
      </c>
      <c r="L8" s="191"/>
      <c r="M8" s="190"/>
      <c r="N8" s="191"/>
      <c r="O8" s="188"/>
      <c r="P8" s="189"/>
      <c r="Q8" s="188"/>
      <c r="R8" s="189"/>
      <c r="S8" s="12">
        <f t="shared" si="1"/>
        <v>3</v>
      </c>
      <c r="T8" s="12">
        <f t="shared" si="0"/>
        <v>3</v>
      </c>
      <c r="U8" s="14"/>
      <c r="V8" s="14"/>
    </row>
    <row r="9" spans="1:22" x14ac:dyDescent="0.25">
      <c r="A9" s="6"/>
      <c r="B9" s="6"/>
      <c r="C9" s="6"/>
      <c r="D9" s="22"/>
      <c r="E9" s="190"/>
      <c r="F9" s="191"/>
      <c r="G9" s="190"/>
      <c r="H9" s="191"/>
      <c r="I9" s="190"/>
      <c r="J9" s="191"/>
      <c r="K9" s="190"/>
      <c r="L9" s="191"/>
      <c r="M9" s="190"/>
      <c r="N9" s="191"/>
      <c r="O9" s="188"/>
      <c r="P9" s="189"/>
      <c r="Q9" s="188"/>
      <c r="R9" s="18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90"/>
      <c r="F10" s="191"/>
      <c r="G10" s="190"/>
      <c r="H10" s="191"/>
      <c r="I10" s="190"/>
      <c r="J10" s="191"/>
      <c r="K10" s="190"/>
      <c r="L10" s="191"/>
      <c r="M10" s="190"/>
      <c r="N10" s="191"/>
      <c r="O10" s="188"/>
      <c r="P10" s="189"/>
      <c r="Q10" s="188"/>
      <c r="R10" s="18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90"/>
      <c r="F11" s="191"/>
      <c r="G11" s="190"/>
      <c r="H11" s="191"/>
      <c r="I11" s="190"/>
      <c r="J11" s="191"/>
      <c r="K11" s="190"/>
      <c r="L11" s="191"/>
      <c r="M11" s="190"/>
      <c r="N11" s="191"/>
      <c r="O11" s="188"/>
      <c r="P11" s="189"/>
      <c r="Q11" s="188"/>
      <c r="R11" s="18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90"/>
      <c r="F12" s="191"/>
      <c r="G12" s="190"/>
      <c r="H12" s="191"/>
      <c r="I12" s="190"/>
      <c r="J12" s="191"/>
      <c r="K12" s="190"/>
      <c r="L12" s="191"/>
      <c r="M12" s="190"/>
      <c r="N12" s="191"/>
      <c r="O12" s="188"/>
      <c r="P12" s="189"/>
      <c r="Q12" s="188"/>
      <c r="R12" s="18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90"/>
      <c r="F13" s="191"/>
      <c r="G13" s="190"/>
      <c r="H13" s="191"/>
      <c r="I13" s="190"/>
      <c r="J13" s="191"/>
      <c r="K13" s="190"/>
      <c r="L13" s="191"/>
      <c r="M13" s="190"/>
      <c r="N13" s="191"/>
      <c r="O13" s="188"/>
      <c r="P13" s="189"/>
      <c r="Q13" s="188"/>
      <c r="R13" s="189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129"/>
      <c r="B14" s="129"/>
      <c r="C14" s="129"/>
      <c r="D14" s="22"/>
      <c r="E14" s="190"/>
      <c r="F14" s="191"/>
      <c r="G14" s="190"/>
      <c r="H14" s="191"/>
      <c r="I14" s="190"/>
      <c r="J14" s="191"/>
      <c r="K14" s="190"/>
      <c r="L14" s="191"/>
      <c r="M14" s="190"/>
      <c r="N14" s="191"/>
      <c r="O14" s="188"/>
      <c r="P14" s="189"/>
      <c r="Q14" s="188"/>
      <c r="R14" s="18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33"/>
      <c r="B15" s="25"/>
      <c r="C15" s="133"/>
      <c r="D15" s="22"/>
      <c r="E15" s="174"/>
      <c r="F15" s="175"/>
      <c r="G15" s="190"/>
      <c r="H15" s="191"/>
      <c r="I15" s="190"/>
      <c r="J15" s="191"/>
      <c r="K15" s="190"/>
      <c r="L15" s="191"/>
      <c r="M15" s="190"/>
      <c r="N15" s="191"/>
      <c r="O15" s="188"/>
      <c r="P15" s="189"/>
      <c r="Q15" s="188"/>
      <c r="R15" s="18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143"/>
      <c r="B16" s="25"/>
      <c r="C16" s="143"/>
      <c r="D16" s="22"/>
      <c r="E16" s="190"/>
      <c r="F16" s="191"/>
      <c r="G16" s="190"/>
      <c r="H16" s="191"/>
      <c r="I16" s="190"/>
      <c r="J16" s="191"/>
      <c r="K16" s="190"/>
      <c r="L16" s="191"/>
      <c r="M16" s="190"/>
      <c r="N16" s="191"/>
      <c r="O16" s="188"/>
      <c r="P16" s="189"/>
      <c r="Q16" s="188"/>
      <c r="R16" s="18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169">
        <v>3600</v>
      </c>
      <c r="B17" s="172" t="s">
        <v>103</v>
      </c>
      <c r="C17" s="169"/>
      <c r="D17" s="22" t="s">
        <v>84</v>
      </c>
      <c r="E17" s="190">
        <v>4</v>
      </c>
      <c r="F17" s="191"/>
      <c r="G17" s="190"/>
      <c r="H17" s="191"/>
      <c r="I17" s="190"/>
      <c r="J17" s="191"/>
      <c r="K17" s="190"/>
      <c r="L17" s="191"/>
      <c r="M17" s="190"/>
      <c r="N17" s="191"/>
      <c r="O17" s="188"/>
      <c r="P17" s="189"/>
      <c r="Q17" s="188"/>
      <c r="R17" s="189"/>
      <c r="S17" s="12">
        <f>E17+G17+I17+K17+M17+O17+Q17</f>
        <v>4</v>
      </c>
      <c r="T17" s="12">
        <f>SUM(S17-U17-V17)</f>
        <v>4</v>
      </c>
      <c r="U17" s="14"/>
      <c r="V17" s="14"/>
    </row>
    <row r="18" spans="1:22" x14ac:dyDescent="0.25">
      <c r="A18" s="6"/>
      <c r="B18" s="6"/>
      <c r="C18" s="6"/>
      <c r="D18" s="10"/>
      <c r="E18" s="190"/>
      <c r="F18" s="191"/>
      <c r="G18" s="190"/>
      <c r="H18" s="191"/>
      <c r="I18" s="190"/>
      <c r="J18" s="191"/>
      <c r="K18" s="190"/>
      <c r="L18" s="191"/>
      <c r="M18" s="190"/>
      <c r="N18" s="191"/>
      <c r="O18" s="188"/>
      <c r="P18" s="189"/>
      <c r="Q18" s="188"/>
      <c r="R18" s="189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90"/>
      <c r="F19" s="191"/>
      <c r="G19" s="190"/>
      <c r="H19" s="191"/>
      <c r="I19" s="190"/>
      <c r="J19" s="191"/>
      <c r="K19" s="190"/>
      <c r="L19" s="191"/>
      <c r="M19" s="190"/>
      <c r="N19" s="191"/>
      <c r="O19" s="188"/>
      <c r="P19" s="189"/>
      <c r="Q19" s="188"/>
      <c r="R19" s="189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90"/>
      <c r="F20" s="191"/>
      <c r="G20" s="190"/>
      <c r="H20" s="191"/>
      <c r="I20" s="190"/>
      <c r="J20" s="191"/>
      <c r="K20" s="190"/>
      <c r="L20" s="191"/>
      <c r="M20" s="190"/>
      <c r="N20" s="191"/>
      <c r="O20" s="188"/>
      <c r="P20" s="189"/>
      <c r="Q20" s="188"/>
      <c r="R20" s="189"/>
      <c r="S20" s="12">
        <f t="shared" si="1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90"/>
      <c r="F21" s="191"/>
      <c r="G21" s="188"/>
      <c r="H21" s="189"/>
      <c r="I21" s="188"/>
      <c r="J21" s="189"/>
      <c r="K21" s="188"/>
      <c r="L21" s="189"/>
      <c r="M21" s="188"/>
      <c r="N21" s="189"/>
      <c r="O21" s="188"/>
      <c r="P21" s="189"/>
      <c r="Q21" s="188"/>
      <c r="R21" s="189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92">
        <f>SUM(E4:E21)</f>
        <v>8</v>
      </c>
      <c r="F22" s="193"/>
      <c r="G22" s="192">
        <f>SUM(G4:G21)</f>
        <v>8</v>
      </c>
      <c r="H22" s="193"/>
      <c r="I22" s="192">
        <f>SUM(I4:I21)</f>
        <v>8</v>
      </c>
      <c r="J22" s="193"/>
      <c r="K22" s="192">
        <f>SUM(K4:K21)</f>
        <v>8</v>
      </c>
      <c r="L22" s="193"/>
      <c r="M22" s="192">
        <f>SUM(M4:M21)</f>
        <v>8</v>
      </c>
      <c r="N22" s="193"/>
      <c r="O22" s="192">
        <f>SUM(O4:O21)</f>
        <v>0</v>
      </c>
      <c r="P22" s="193"/>
      <c r="Q22" s="192">
        <f>SUM(Q4:Q21)</f>
        <v>0</v>
      </c>
      <c r="R22" s="193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4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McSharry</vt:lpstr>
      <vt:lpstr>Parker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Parker!Print_Area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</cp:lastModifiedBy>
  <cp:lastPrinted>2019-07-29T13:57:11Z</cp:lastPrinted>
  <dcterms:created xsi:type="dcterms:W3CDTF">2010-01-14T13:00:57Z</dcterms:created>
  <dcterms:modified xsi:type="dcterms:W3CDTF">2019-07-29T13:57:22Z</dcterms:modified>
</cp:coreProperties>
</file>