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22D1FE12-B067-4910-B3BB-2A9E8013252C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<sst xmlns="http://schemas.openxmlformats.org/spreadsheetml/2006/main" count="828" uniqueCount="133">
  <si>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</si>
  <si>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</si>
  <si>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</si>
  <si>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</si>
  <si>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</si>
  <si>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</si>
  <si>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</si>
  <si>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</si>
  <si>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</si>
  <si>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</si>
  <si>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</si>
  <si>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</si>
  <si>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</si>
  <si>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</si>
  <si>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</si>
  <si>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</si>
  <si>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</si>
  <si>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</si>
  <si>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</si>
  <si>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</si>
  <si>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</si>
  <si>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</si>
  <si>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</si>
  <si>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</si>
  <si>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</si>
  <si>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</si>
  <si>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</si>
  <si>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</si>
  <si>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</si>
  <si>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</si>
  <si>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</si>
  <si>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</si>
  <si>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</si>
  <si>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</si>
  <si>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</si>
  <si>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</si>
  <si>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</si>
  <si>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</si>
  <si>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</si>
  <si>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</si>
  <si>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</si>
  <si>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</si>
  <si>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</si>
  <si>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</si>
  <si>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</si>
  <si>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</si>
  <si>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</si>
  <si>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</si>
  <si>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</si>
  <si>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</si>
  <si>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</si>
  <si>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</si>
  <si>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</si>
  <si>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</si>
  <si>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</si>
  <si>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</si>
  <si>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</si>
  <si>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</si>
  <si>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</si>
  <si>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</si>
  <si>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</si>
  <si>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</si>
  <si>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</si>
  <si>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</si>
  <si>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</si>
  <si>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</si>
  <si>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</si>
  <si>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</si>
  <si>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</si>
  <si>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</si>
  <si>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</si>
  <si>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</si>
  <si>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</si>
  <si>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</si>
  <si>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</si>
  <si>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</si>
  <si>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</si>
  <si>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</si>
  <si>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</si>
  <si>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</si>
  <si>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</si>
  <si>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</si>
  <si>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</si>
  <si>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</si>
  <si>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</si>
  <si>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skirting</t>
  </si>
  <si>
    <t>check panels cl 54</t>
  </si>
  <si>
    <t>cupboard</t>
  </si>
  <si>
    <t>panelling</t>
  </si>
  <si>
    <t>vanity units</t>
  </si>
  <si>
    <t xml:space="preserve">magenta / storagebase </t>
  </si>
  <si>
    <t>loading</t>
  </si>
  <si>
    <t>architrave</t>
  </si>
  <si>
    <t>skirting board</t>
  </si>
  <si>
    <t>sample panel</t>
  </si>
  <si>
    <t>architraves</t>
  </si>
  <si>
    <t>cills</t>
  </si>
  <si>
    <t>stair nosings</t>
  </si>
  <si>
    <t>benches</t>
  </si>
  <si>
    <t>units</t>
  </si>
  <si>
    <t>07.03.21</t>
  </si>
  <si>
    <t>strings</t>
  </si>
  <si>
    <t>skirtingboard</t>
  </si>
  <si>
    <t>mock up</t>
  </si>
  <si>
    <t>worktop</t>
  </si>
  <si>
    <t>panles</t>
  </si>
  <si>
    <t>load lorry</t>
  </si>
  <si>
    <t xml:space="preserve">architraves </t>
  </si>
  <si>
    <t>check / wrap frames</t>
  </si>
  <si>
    <t>packers</t>
  </si>
  <si>
    <t>wrapping</t>
  </si>
  <si>
    <t>doors</t>
  </si>
  <si>
    <t>check panels from fx</t>
  </si>
  <si>
    <t>sample frame</t>
  </si>
  <si>
    <t>desk</t>
  </si>
  <si>
    <t>top</t>
  </si>
  <si>
    <t>jambs</t>
  </si>
  <si>
    <t>laminate</t>
  </si>
  <si>
    <t>surrounds</t>
  </si>
  <si>
    <t>sample</t>
  </si>
  <si>
    <t>frame</t>
  </si>
  <si>
    <t>drive to control</t>
  </si>
  <si>
    <t>deliver to 6728 / 6874</t>
  </si>
  <si>
    <t>cupboards</t>
  </si>
  <si>
    <t>check panels cl 35</t>
  </si>
  <si>
    <t>KNIG01</t>
  </si>
  <si>
    <t>BOND02</t>
  </si>
  <si>
    <t>MOOR02</t>
  </si>
  <si>
    <t>CANN01</t>
  </si>
  <si>
    <t>LORD02</t>
  </si>
  <si>
    <t>WOKI02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</si>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</sst>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C32" sqref="C32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79</v>
      </c>
      <c r="C2" s="234" t="s">
        <v>100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30" t="s">
        <v>80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2.25</v>
      </c>
    </row>
    <row r="10" spans="1:11" x14ac:dyDescent="0.3">
      <c r="A10" s="175" t="s">
        <v>50</v>
      </c>
      <c r="B10" s="176">
        <f>SUM(Hammond!C31)</f>
        <v>40</v>
      </c>
      <c r="C10" s="176">
        <f>SUM(Hammond!C32)</f>
        <v>0</v>
      </c>
      <c r="D10" s="176">
        <f>SUM(Hammond!C33)</f>
        <v>0</v>
      </c>
      <c r="E10" s="176">
        <f>SUM(Hammond!C34)</f>
        <v>0</v>
      </c>
      <c r="F10" s="176">
        <f>SUM(Hammond!C35)</f>
        <v>0</v>
      </c>
      <c r="G10" s="177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1.5</v>
      </c>
    </row>
    <row r="12" spans="1:11" x14ac:dyDescent="0.3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3">
      <c r="A13" s="99" t="s">
        <v>65</v>
      </c>
      <c r="B13" s="100">
        <f>SUM(Leek!C30)</f>
        <v>37.5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37.5</v>
      </c>
      <c r="H13" s="104">
        <f>SUM(Leek!C36)</f>
        <v>0</v>
      </c>
      <c r="I13" s="104">
        <f>SUM(Leek!C37)</f>
        <v>0</v>
      </c>
      <c r="K13" s="103">
        <f>SUM(Leek!I31)</f>
        <v>22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SUM(Ward!C30)</f>
        <v>40</v>
      </c>
      <c r="C17" s="100">
        <f>SUM(Ward!C31)</f>
        <v>1.5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41.5</v>
      </c>
      <c r="H17" s="104">
        <f>SUM(Ward!C36)</f>
        <v>0</v>
      </c>
      <c r="I17" s="104">
        <f>SUM(Ward!C37)</f>
        <v>0</v>
      </c>
      <c r="K17" s="103">
        <f>SUM(Ward!I31)</f>
        <v>12.75</v>
      </c>
    </row>
    <row r="18" spans="1:11" x14ac:dyDescent="0.3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40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16</v>
      </c>
      <c r="C20" s="100">
        <f>SUM(T.Winterburn!C29)</f>
        <v>0</v>
      </c>
      <c r="D20" s="100">
        <f>SUM(T.Winterburn!C30)</f>
        <v>0</v>
      </c>
      <c r="E20" s="100">
        <f>SUM(T.Winterburn!C31)</f>
        <v>24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</v>
      </c>
    </row>
    <row r="21" spans="1:11" x14ac:dyDescent="0.3">
      <c r="A21" s="99" t="s">
        <v>12</v>
      </c>
      <c r="B21" s="100">
        <f>SUM(Wright!C36)</f>
        <v>42.5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40</v>
      </c>
    </row>
    <row r="22" spans="1:11" ht="17.25" customHeight="1" x14ac:dyDescent="0.3">
      <c r="A22" s="105" t="s">
        <v>22</v>
      </c>
      <c r="B22" s="106">
        <f t="shared" ref="B22:I22" si="2">SUM(B6:B21)</f>
        <v>549</v>
      </c>
      <c r="C22" s="106">
        <f t="shared" si="2"/>
        <v>1.5</v>
      </c>
      <c r="D22" s="106">
        <f t="shared" si="2"/>
        <v>0</v>
      </c>
      <c r="E22" s="106">
        <f t="shared" si="2"/>
        <v>32</v>
      </c>
      <c r="F22" s="106">
        <f t="shared" si="2"/>
        <v>0</v>
      </c>
      <c r="G22" s="106">
        <f t="shared" si="2"/>
        <v>582.5</v>
      </c>
      <c r="H22" s="107">
        <f t="shared" si="2"/>
        <v>0</v>
      </c>
      <c r="I22" s="107">
        <f t="shared" si="2"/>
        <v>0</v>
      </c>
      <c r="J22" s="94"/>
      <c r="K22" s="106">
        <f>SUM(K6:K21)</f>
        <v>138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550.5</v>
      </c>
    </row>
    <row r="26" spans="1:11" x14ac:dyDescent="0.3">
      <c r="A26" s="92" t="s">
        <v>29</v>
      </c>
      <c r="C26" s="108">
        <f>K22</f>
        <v>138</v>
      </c>
    </row>
    <row r="27" spans="1:11" x14ac:dyDescent="0.3">
      <c r="A27" s="92" t="s">
        <v>33</v>
      </c>
      <c r="C27" s="109">
        <f>C26/C25</f>
        <v>0.25068119891008173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opLeftCell="A13" zoomScale="87" zoomScaleNormal="87" workbookViewId="0">
      <selection activeCell="B4" sqref="B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145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54">
        <v>6728</v>
      </c>
      <c r="B4" s="309" t="s">
        <v>125</v>
      </c>
      <c r="C4" s="254"/>
      <c r="D4" s="22" t="s">
        <v>101</v>
      </c>
      <c r="E4" s="284">
        <v>8</v>
      </c>
      <c r="F4" s="285"/>
      <c r="G4" s="284">
        <v>8</v>
      </c>
      <c r="H4" s="285"/>
      <c r="I4" s="284">
        <v>8</v>
      </c>
      <c r="J4" s="285"/>
      <c r="K4" s="284">
        <v>8</v>
      </c>
      <c r="L4" s="285"/>
      <c r="M4" s="284">
        <v>8</v>
      </c>
      <c r="N4" s="285"/>
      <c r="O4" s="280"/>
      <c r="P4" s="281"/>
      <c r="Q4" s="280"/>
      <c r="R4" s="281"/>
      <c r="S4" s="147">
        <f>E4+G4+I4+K4+M4+O4+Q4</f>
        <v>40</v>
      </c>
      <c r="T4" s="147">
        <f t="shared" ref="T4:T19" si="0">SUM(S4-U4-V4)</f>
        <v>40</v>
      </c>
      <c r="U4" s="14"/>
      <c r="V4" s="14"/>
    </row>
    <row r="5" spans="1:22" x14ac:dyDescent="0.3">
      <c r="A5" s="241"/>
      <c r="B5" s="241"/>
      <c r="C5" s="241"/>
      <c r="D5" s="22"/>
      <c r="E5" s="284"/>
      <c r="F5" s="285"/>
      <c r="G5" s="284"/>
      <c r="H5" s="285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40"/>
      <c r="B6" s="209"/>
      <c r="C6" s="240"/>
      <c r="D6" s="22"/>
      <c r="E6" s="284"/>
      <c r="F6" s="285"/>
      <c r="G6" s="284"/>
      <c r="H6" s="285"/>
      <c r="I6" s="284"/>
      <c r="J6" s="285"/>
      <c r="K6" s="284"/>
      <c r="L6" s="285"/>
      <c r="M6" s="284"/>
      <c r="N6" s="285"/>
      <c r="O6" s="280"/>
      <c r="P6" s="281"/>
      <c r="Q6" s="280"/>
      <c r="R6" s="281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13"/>
      <c r="B7" s="213"/>
      <c r="C7" s="213"/>
      <c r="D7" s="22"/>
      <c r="E7" s="284"/>
      <c r="F7" s="285"/>
      <c r="G7" s="284"/>
      <c r="H7" s="285"/>
      <c r="I7" s="284"/>
      <c r="J7" s="285"/>
      <c r="K7" s="284"/>
      <c r="L7" s="285"/>
      <c r="M7" s="284"/>
      <c r="N7" s="285"/>
      <c r="O7" s="280"/>
      <c r="P7" s="281"/>
      <c r="Q7" s="280"/>
      <c r="R7" s="281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13"/>
      <c r="B8" s="213"/>
      <c r="C8" s="213"/>
      <c r="D8" s="22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0"/>
      <c r="P8" s="281"/>
      <c r="Q8" s="280"/>
      <c r="R8" s="281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14"/>
      <c r="B9" s="214"/>
      <c r="C9" s="214"/>
      <c r="D9" s="22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0"/>
      <c r="P9" s="281"/>
      <c r="Q9" s="280"/>
      <c r="R9" s="281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193"/>
      <c r="B10" s="25"/>
      <c r="C10" s="171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0"/>
      <c r="P10" s="281"/>
      <c r="Q10" s="280"/>
      <c r="R10" s="281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196"/>
      <c r="B11" s="196"/>
      <c r="C11" s="196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0"/>
      <c r="P11" s="281"/>
      <c r="Q11" s="280"/>
      <c r="R11" s="281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196"/>
      <c r="B12" s="196"/>
      <c r="C12" s="196"/>
      <c r="D12" s="22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80"/>
      <c r="P12" s="281"/>
      <c r="Q12" s="280"/>
      <c r="R12" s="281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0"/>
      <c r="P13" s="281"/>
      <c r="Q13" s="280"/>
      <c r="R13" s="281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80"/>
      <c r="P14" s="281"/>
      <c r="Q14" s="280"/>
      <c r="R14" s="281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12"/>
      <c r="B15" s="25"/>
      <c r="C15" s="212"/>
      <c r="D15" s="10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0"/>
      <c r="P15" s="281"/>
      <c r="Q15" s="280"/>
      <c r="R15" s="281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12"/>
      <c r="B16" s="25"/>
      <c r="C16" s="212"/>
      <c r="D16" s="10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80"/>
      <c r="P16" s="281"/>
      <c r="Q16" s="280"/>
      <c r="R16" s="281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47"/>
      <c r="B17" s="247"/>
      <c r="C17" s="247"/>
      <c r="D17" s="22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80"/>
      <c r="P17" s="281"/>
      <c r="Q17" s="280"/>
      <c r="R17" s="281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08"/>
      <c r="B18" s="25"/>
      <c r="C18" s="208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0"/>
      <c r="P18" s="281"/>
      <c r="Q18" s="280"/>
      <c r="R18" s="281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0"/>
      <c r="P19" s="281"/>
      <c r="Q19" s="280"/>
      <c r="R19" s="281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0"/>
      <c r="P20" s="281"/>
      <c r="Q20" s="280"/>
      <c r="R20" s="281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80"/>
      <c r="P21" s="281"/>
      <c r="Q21" s="280"/>
      <c r="R21" s="281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86">
        <f>SUM(E4:E21)</f>
        <v>8</v>
      </c>
      <c r="F22" s="287"/>
      <c r="G22" s="286">
        <f>SUM(G4:G21)</f>
        <v>8</v>
      </c>
      <c r="H22" s="287"/>
      <c r="I22" s="286">
        <f>SUM(I4:I21)</f>
        <v>8</v>
      </c>
      <c r="J22" s="287"/>
      <c r="K22" s="286">
        <f>SUM(K4:K21)</f>
        <v>8</v>
      </c>
      <c r="L22" s="287"/>
      <c r="M22" s="286">
        <f>SUM(M4:M21)</f>
        <v>8</v>
      </c>
      <c r="N22" s="287"/>
      <c r="O22" s="286">
        <f>SUM(O4:O21)</f>
        <v>0</v>
      </c>
      <c r="P22" s="287"/>
      <c r="Q22" s="286">
        <f>SUM(Q4:Q21)</f>
        <v>0</v>
      </c>
      <c r="R22" s="287"/>
      <c r="S22" s="147">
        <f t="shared" si="1"/>
        <v>40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opLeftCell="A19" zoomScale="87" zoomScaleNormal="87" workbookViewId="0">
      <selection activeCell="B24" sqref="B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13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64">
        <v>6728</v>
      </c>
      <c r="B4" s="309" t="s">
        <v>125</v>
      </c>
      <c r="C4" s="264">
        <v>99</v>
      </c>
      <c r="D4" s="22" t="s">
        <v>97</v>
      </c>
      <c r="E4" s="284">
        <v>1</v>
      </c>
      <c r="F4" s="285"/>
      <c r="G4" s="284"/>
      <c r="H4" s="285"/>
      <c r="I4" s="284"/>
      <c r="J4" s="285"/>
      <c r="K4" s="284"/>
      <c r="L4" s="285"/>
      <c r="M4" s="284"/>
      <c r="N4" s="285"/>
      <c r="O4" s="280"/>
      <c r="P4" s="281"/>
      <c r="Q4" s="280"/>
      <c r="R4" s="281"/>
      <c r="S4" s="137">
        <f>E4+G4+I4+K4+M4+O4+Q4</f>
        <v>1</v>
      </c>
      <c r="T4" s="137">
        <f t="shared" ref="T4:T24" si="0">SUM(S4-U4-V4)</f>
        <v>1</v>
      </c>
      <c r="U4" s="14"/>
      <c r="V4" s="14"/>
    </row>
    <row r="5" spans="1:22" x14ac:dyDescent="0.3">
      <c r="A5" s="260">
        <v>6728</v>
      </c>
      <c r="B5" s="309" t="s">
        <v>125</v>
      </c>
      <c r="C5" s="260">
        <v>100</v>
      </c>
      <c r="D5" s="22" t="s">
        <v>92</v>
      </c>
      <c r="E5" s="284">
        <v>5</v>
      </c>
      <c r="F5" s="285"/>
      <c r="G5" s="284"/>
      <c r="H5" s="285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37">
        <f t="shared" ref="S5:S27" si="1">E5+G5+I5+K5+M5+O5+Q5</f>
        <v>5</v>
      </c>
      <c r="T5" s="137">
        <f t="shared" si="0"/>
        <v>5</v>
      </c>
      <c r="U5" s="14"/>
      <c r="V5" s="14"/>
    </row>
    <row r="6" spans="1:22" x14ac:dyDescent="0.3">
      <c r="A6" s="260">
        <v>6881</v>
      </c>
      <c r="B6" s="309" t="s">
        <v>128</v>
      </c>
      <c r="C6" s="260">
        <v>10</v>
      </c>
      <c r="D6" s="22" t="s">
        <v>98</v>
      </c>
      <c r="E6" s="284">
        <v>2</v>
      </c>
      <c r="F6" s="285"/>
      <c r="G6" s="284">
        <v>6.5</v>
      </c>
      <c r="H6" s="285"/>
      <c r="I6" s="284">
        <v>3.5</v>
      </c>
      <c r="J6" s="285"/>
      <c r="K6" s="284">
        <v>1</v>
      </c>
      <c r="L6" s="285"/>
      <c r="M6" s="284"/>
      <c r="N6" s="285"/>
      <c r="O6" s="280"/>
      <c r="P6" s="281"/>
      <c r="Q6" s="280"/>
      <c r="R6" s="281"/>
      <c r="S6" s="137">
        <f t="shared" si="1"/>
        <v>13</v>
      </c>
      <c r="T6" s="137">
        <f t="shared" si="0"/>
        <v>13</v>
      </c>
      <c r="U6" s="14"/>
      <c r="V6" s="14"/>
    </row>
    <row r="7" spans="1:22" x14ac:dyDescent="0.3">
      <c r="A7" s="265">
        <v>6728</v>
      </c>
      <c r="B7" s="309" t="s">
        <v>125</v>
      </c>
      <c r="C7" s="260">
        <v>105</v>
      </c>
      <c r="D7" s="22" t="s">
        <v>96</v>
      </c>
      <c r="E7" s="284"/>
      <c r="F7" s="285"/>
      <c r="G7" s="284">
        <v>1</v>
      </c>
      <c r="H7" s="285"/>
      <c r="I7" s="284"/>
      <c r="J7" s="285"/>
      <c r="K7" s="284"/>
      <c r="L7" s="285"/>
      <c r="M7" s="284"/>
      <c r="N7" s="285"/>
      <c r="O7" s="280"/>
      <c r="P7" s="281"/>
      <c r="Q7" s="280"/>
      <c r="R7" s="281"/>
      <c r="S7" s="137">
        <f t="shared" si="1"/>
        <v>1</v>
      </c>
      <c r="T7" s="137">
        <f t="shared" si="0"/>
        <v>1</v>
      </c>
      <c r="U7" s="14"/>
      <c r="V7" s="14"/>
    </row>
    <row r="8" spans="1:22" x14ac:dyDescent="0.3">
      <c r="A8" s="265">
        <v>6728</v>
      </c>
      <c r="B8" s="309" t="s">
        <v>125</v>
      </c>
      <c r="C8" s="260">
        <v>106</v>
      </c>
      <c r="D8" s="22" t="s">
        <v>92</v>
      </c>
      <c r="E8" s="284"/>
      <c r="F8" s="285"/>
      <c r="G8" s="284">
        <v>0.5</v>
      </c>
      <c r="H8" s="285"/>
      <c r="I8" s="284"/>
      <c r="J8" s="285"/>
      <c r="K8" s="284"/>
      <c r="L8" s="285"/>
      <c r="M8" s="284"/>
      <c r="N8" s="285"/>
      <c r="O8" s="280"/>
      <c r="P8" s="281"/>
      <c r="Q8" s="280"/>
      <c r="R8" s="281"/>
      <c r="S8" s="137">
        <f t="shared" si="1"/>
        <v>0.5</v>
      </c>
      <c r="T8" s="137">
        <f t="shared" si="0"/>
        <v>0.5</v>
      </c>
      <c r="U8" s="14"/>
      <c r="V8" s="14"/>
    </row>
    <row r="9" spans="1:22" x14ac:dyDescent="0.3">
      <c r="A9" s="265">
        <v>6728</v>
      </c>
      <c r="B9" s="309" t="s">
        <v>125</v>
      </c>
      <c r="C9" s="262">
        <v>108</v>
      </c>
      <c r="D9" s="22" t="s">
        <v>105</v>
      </c>
      <c r="E9" s="284"/>
      <c r="F9" s="285"/>
      <c r="G9" s="284"/>
      <c r="H9" s="285"/>
      <c r="I9" s="284">
        <v>0.5</v>
      </c>
      <c r="J9" s="285"/>
      <c r="K9" s="284"/>
      <c r="L9" s="285"/>
      <c r="M9" s="284"/>
      <c r="N9" s="285"/>
      <c r="O9" s="280"/>
      <c r="P9" s="281"/>
      <c r="Q9" s="280"/>
      <c r="R9" s="281"/>
      <c r="S9" s="137">
        <f t="shared" si="1"/>
        <v>0.5</v>
      </c>
      <c r="T9" s="137">
        <f t="shared" si="0"/>
        <v>0.5</v>
      </c>
      <c r="U9" s="14"/>
      <c r="V9" s="14"/>
    </row>
    <row r="10" spans="1:22" x14ac:dyDescent="0.3">
      <c r="A10" s="265">
        <v>6728</v>
      </c>
      <c r="B10" s="309" t="s">
        <v>125</v>
      </c>
      <c r="C10" s="255">
        <v>107</v>
      </c>
      <c r="D10" s="22" t="s">
        <v>85</v>
      </c>
      <c r="E10" s="284"/>
      <c r="F10" s="285"/>
      <c r="G10" s="284"/>
      <c r="H10" s="285"/>
      <c r="I10" s="284">
        <v>4</v>
      </c>
      <c r="J10" s="285"/>
      <c r="K10" s="284"/>
      <c r="L10" s="285"/>
      <c r="M10" s="284"/>
      <c r="N10" s="285"/>
      <c r="O10" s="280"/>
      <c r="P10" s="281"/>
      <c r="Q10" s="280"/>
      <c r="R10" s="281"/>
      <c r="S10" s="137">
        <f t="shared" si="1"/>
        <v>4</v>
      </c>
      <c r="T10" s="137">
        <f t="shared" si="0"/>
        <v>4</v>
      </c>
      <c r="U10" s="14"/>
      <c r="V10" s="14"/>
    </row>
    <row r="11" spans="1:22" x14ac:dyDescent="0.3">
      <c r="A11" s="265">
        <v>6881</v>
      </c>
      <c r="B11" s="309" t="s">
        <v>128</v>
      </c>
      <c r="C11" s="212">
        <v>11</v>
      </c>
      <c r="D11" s="22" t="s">
        <v>119</v>
      </c>
      <c r="E11" s="284"/>
      <c r="F11" s="285"/>
      <c r="G11" s="284"/>
      <c r="H11" s="285"/>
      <c r="I11" s="284"/>
      <c r="J11" s="285"/>
      <c r="K11" s="284">
        <v>0.5</v>
      </c>
      <c r="L11" s="285"/>
      <c r="M11" s="284"/>
      <c r="N11" s="285"/>
      <c r="O11" s="280"/>
      <c r="P11" s="281"/>
      <c r="Q11" s="280"/>
      <c r="R11" s="281"/>
      <c r="S11" s="137">
        <f t="shared" si="1"/>
        <v>0.5</v>
      </c>
      <c r="T11" s="137">
        <f t="shared" si="0"/>
        <v>0.5</v>
      </c>
      <c r="U11" s="14"/>
      <c r="V11" s="14"/>
    </row>
    <row r="12" spans="1:22" x14ac:dyDescent="0.3">
      <c r="A12" s="266">
        <v>6881</v>
      </c>
      <c r="B12" s="309" t="s">
        <v>128</v>
      </c>
      <c r="C12" s="266">
        <v>12</v>
      </c>
      <c r="D12" s="22" t="s">
        <v>119</v>
      </c>
      <c r="E12" s="284"/>
      <c r="F12" s="285"/>
      <c r="G12" s="284"/>
      <c r="H12" s="285"/>
      <c r="I12" s="284"/>
      <c r="J12" s="285"/>
      <c r="K12" s="284">
        <v>0.5</v>
      </c>
      <c r="L12" s="285"/>
      <c r="M12" s="284"/>
      <c r="N12" s="285"/>
      <c r="O12" s="280"/>
      <c r="P12" s="281"/>
      <c r="Q12" s="280"/>
      <c r="R12" s="281"/>
      <c r="S12" s="137">
        <f t="shared" si="1"/>
        <v>0.5</v>
      </c>
      <c r="T12" s="137">
        <f t="shared" si="0"/>
        <v>0.5</v>
      </c>
      <c r="U12" s="14"/>
      <c r="V12" s="14"/>
    </row>
    <row r="13" spans="1:22" x14ac:dyDescent="0.3">
      <c r="A13" s="190">
        <v>6874</v>
      </c>
      <c r="B13" s="309" t="s">
        <v>126</v>
      </c>
      <c r="C13" s="190">
        <v>20</v>
      </c>
      <c r="D13" s="22" t="s">
        <v>120</v>
      </c>
      <c r="E13" s="284"/>
      <c r="F13" s="285"/>
      <c r="G13" s="284"/>
      <c r="H13" s="285"/>
      <c r="I13" s="284"/>
      <c r="J13" s="285"/>
      <c r="K13" s="284">
        <v>5</v>
      </c>
      <c r="L13" s="285"/>
      <c r="M13" s="284"/>
      <c r="N13" s="285"/>
      <c r="O13" s="280"/>
      <c r="P13" s="281"/>
      <c r="Q13" s="280"/>
      <c r="R13" s="281"/>
      <c r="S13" s="137">
        <f t="shared" si="1"/>
        <v>5</v>
      </c>
      <c r="T13" s="137">
        <f t="shared" si="0"/>
        <v>5</v>
      </c>
      <c r="U13" s="14"/>
      <c r="V13" s="14"/>
    </row>
    <row r="14" spans="1:22" x14ac:dyDescent="0.3">
      <c r="A14" s="266">
        <v>6874</v>
      </c>
      <c r="B14" s="309" t="s">
        <v>126</v>
      </c>
      <c r="C14" s="266">
        <v>16</v>
      </c>
      <c r="D14" s="22" t="s">
        <v>89</v>
      </c>
      <c r="E14" s="284"/>
      <c r="F14" s="285"/>
      <c r="G14" s="284"/>
      <c r="H14" s="285"/>
      <c r="I14" s="284"/>
      <c r="J14" s="285"/>
      <c r="K14" s="284">
        <v>0.5</v>
      </c>
      <c r="L14" s="285"/>
      <c r="M14" s="284">
        <v>0.5</v>
      </c>
      <c r="N14" s="285"/>
      <c r="O14" s="280"/>
      <c r="P14" s="281"/>
      <c r="Q14" s="280"/>
      <c r="R14" s="281"/>
      <c r="S14" s="137">
        <f t="shared" si="1"/>
        <v>1</v>
      </c>
      <c r="T14" s="137">
        <f t="shared" si="0"/>
        <v>1</v>
      </c>
      <c r="U14" s="14"/>
      <c r="V14" s="14"/>
    </row>
    <row r="15" spans="1:22" x14ac:dyDescent="0.3">
      <c r="A15" s="266">
        <v>6874</v>
      </c>
      <c r="B15" s="309" t="s">
        <v>126</v>
      </c>
      <c r="C15" s="266">
        <v>17</v>
      </c>
      <c r="D15" s="22" t="s">
        <v>89</v>
      </c>
      <c r="E15" s="284"/>
      <c r="F15" s="285"/>
      <c r="G15" s="284"/>
      <c r="H15" s="285"/>
      <c r="I15" s="284"/>
      <c r="J15" s="285"/>
      <c r="K15" s="284"/>
      <c r="L15" s="285"/>
      <c r="M15" s="284">
        <v>0.5</v>
      </c>
      <c r="N15" s="285"/>
      <c r="O15" s="280"/>
      <c r="P15" s="281"/>
      <c r="Q15" s="280"/>
      <c r="R15" s="281"/>
      <c r="S15" s="137">
        <f t="shared" si="1"/>
        <v>0.5</v>
      </c>
      <c r="T15" s="137">
        <f t="shared" si="0"/>
        <v>0.5</v>
      </c>
      <c r="U15" s="14"/>
      <c r="V15" s="14"/>
    </row>
    <row r="16" spans="1:22" x14ac:dyDescent="0.3">
      <c r="A16" s="266">
        <v>6874</v>
      </c>
      <c r="B16" s="309" t="s">
        <v>126</v>
      </c>
      <c r="C16" s="266">
        <v>18</v>
      </c>
      <c r="D16" s="22" t="s">
        <v>89</v>
      </c>
      <c r="E16" s="284"/>
      <c r="F16" s="285"/>
      <c r="G16" s="284"/>
      <c r="H16" s="285"/>
      <c r="I16" s="284"/>
      <c r="J16" s="285"/>
      <c r="K16" s="284"/>
      <c r="L16" s="285"/>
      <c r="M16" s="284">
        <v>0.5</v>
      </c>
      <c r="N16" s="285"/>
      <c r="O16" s="280"/>
      <c r="P16" s="281"/>
      <c r="Q16" s="280"/>
      <c r="R16" s="281"/>
      <c r="S16" s="137">
        <f t="shared" si="1"/>
        <v>0.5</v>
      </c>
      <c r="T16" s="137">
        <f t="shared" si="0"/>
        <v>0.5</v>
      </c>
      <c r="U16" s="14"/>
      <c r="V16" s="14"/>
    </row>
    <row r="17" spans="1:22" x14ac:dyDescent="0.3">
      <c r="A17" s="266">
        <v>6874</v>
      </c>
      <c r="B17" s="309" t="s">
        <v>126</v>
      </c>
      <c r="C17" s="266">
        <v>19</v>
      </c>
      <c r="D17" s="22" t="s">
        <v>89</v>
      </c>
      <c r="E17" s="284"/>
      <c r="F17" s="285"/>
      <c r="G17" s="284"/>
      <c r="H17" s="285"/>
      <c r="I17" s="284"/>
      <c r="J17" s="285"/>
      <c r="K17" s="284"/>
      <c r="L17" s="285"/>
      <c r="M17" s="284">
        <v>0.5</v>
      </c>
      <c r="N17" s="285"/>
      <c r="O17" s="280"/>
      <c r="P17" s="281"/>
      <c r="Q17" s="280"/>
      <c r="R17" s="281"/>
      <c r="S17" s="137">
        <f>E17+G17+I17+K17+M17+O17+Q17</f>
        <v>0.5</v>
      </c>
      <c r="T17" s="137">
        <f>SUM(S17-U17-V17)</f>
        <v>0.5</v>
      </c>
      <c r="U17" s="14"/>
      <c r="V17" s="14"/>
    </row>
    <row r="18" spans="1:22" x14ac:dyDescent="0.3">
      <c r="A18" s="191">
        <v>6728</v>
      </c>
      <c r="B18" s="309" t="s">
        <v>125</v>
      </c>
      <c r="C18" s="191">
        <v>110</v>
      </c>
      <c r="D18" s="22" t="s">
        <v>109</v>
      </c>
      <c r="E18" s="284"/>
      <c r="F18" s="285"/>
      <c r="G18" s="284"/>
      <c r="H18" s="285"/>
      <c r="I18" s="284"/>
      <c r="J18" s="285"/>
      <c r="K18" s="284"/>
      <c r="L18" s="285"/>
      <c r="M18" s="284">
        <v>0.5</v>
      </c>
      <c r="N18" s="285"/>
      <c r="O18" s="280"/>
      <c r="P18" s="281"/>
      <c r="Q18" s="280"/>
      <c r="R18" s="281"/>
      <c r="S18" s="187">
        <f t="shared" ref="S18:S23" si="2">E18+G18+I18+K18+M18+O18+Q18</f>
        <v>0.5</v>
      </c>
      <c r="T18" s="187">
        <f t="shared" ref="T18:T23" si="3">SUM(S18-U18-V18)</f>
        <v>0.5</v>
      </c>
      <c r="U18" s="14"/>
      <c r="V18" s="14"/>
    </row>
    <row r="19" spans="1:22" x14ac:dyDescent="0.3">
      <c r="A19" s="191">
        <v>6822</v>
      </c>
      <c r="B19" s="309" t="s">
        <v>127</v>
      </c>
      <c r="C19" s="191">
        <v>3</v>
      </c>
      <c r="D19" s="22" t="s">
        <v>120</v>
      </c>
      <c r="E19" s="284"/>
      <c r="F19" s="285"/>
      <c r="G19" s="284"/>
      <c r="H19" s="285"/>
      <c r="I19" s="284"/>
      <c r="J19" s="285"/>
      <c r="K19" s="284"/>
      <c r="L19" s="285"/>
      <c r="M19" s="284">
        <v>0.5</v>
      </c>
      <c r="N19" s="285"/>
      <c r="O19" s="280"/>
      <c r="P19" s="281"/>
      <c r="Q19" s="280"/>
      <c r="R19" s="281"/>
      <c r="S19" s="187">
        <f t="shared" si="2"/>
        <v>0.5</v>
      </c>
      <c r="T19" s="187">
        <f t="shared" si="3"/>
        <v>0.5</v>
      </c>
      <c r="U19" s="14"/>
      <c r="V19" s="14"/>
    </row>
    <row r="20" spans="1:22" x14ac:dyDescent="0.3">
      <c r="A20" s="232">
        <v>6728</v>
      </c>
      <c r="B20" s="309" t="s">
        <v>125</v>
      </c>
      <c r="C20" s="232">
        <v>54</v>
      </c>
      <c r="D20" s="22" t="s">
        <v>75</v>
      </c>
      <c r="E20" s="284"/>
      <c r="F20" s="285"/>
      <c r="G20" s="284"/>
      <c r="H20" s="285"/>
      <c r="I20" s="284"/>
      <c r="J20" s="285"/>
      <c r="K20" s="284"/>
      <c r="L20" s="285"/>
      <c r="M20" s="284">
        <v>2</v>
      </c>
      <c r="N20" s="285"/>
      <c r="O20" s="280"/>
      <c r="P20" s="281"/>
      <c r="Q20" s="280"/>
      <c r="R20" s="281"/>
      <c r="S20" s="187">
        <f t="shared" si="2"/>
        <v>2</v>
      </c>
      <c r="T20" s="187">
        <f t="shared" si="3"/>
        <v>2</v>
      </c>
      <c r="U20" s="14"/>
      <c r="V20" s="14"/>
    </row>
    <row r="21" spans="1:22" x14ac:dyDescent="0.3">
      <c r="A21" s="228">
        <v>6728</v>
      </c>
      <c r="B21" s="309" t="s">
        <v>125</v>
      </c>
      <c r="C21" s="228">
        <v>111</v>
      </c>
      <c r="D21" s="22" t="s">
        <v>101</v>
      </c>
      <c r="E21" s="284"/>
      <c r="F21" s="285"/>
      <c r="G21" s="284"/>
      <c r="H21" s="285"/>
      <c r="I21" s="284"/>
      <c r="J21" s="285"/>
      <c r="K21" s="284"/>
      <c r="L21" s="285"/>
      <c r="M21" s="284">
        <v>0.75</v>
      </c>
      <c r="N21" s="285"/>
      <c r="O21" s="280"/>
      <c r="P21" s="281"/>
      <c r="Q21" s="280"/>
      <c r="R21" s="281"/>
      <c r="S21" s="194">
        <f t="shared" si="2"/>
        <v>0.75</v>
      </c>
      <c r="T21" s="194">
        <f t="shared" si="3"/>
        <v>0.75</v>
      </c>
      <c r="U21" s="14"/>
      <c r="V21" s="14"/>
    </row>
    <row r="22" spans="1:22" x14ac:dyDescent="0.3">
      <c r="A22" s="251">
        <v>6728</v>
      </c>
      <c r="B22" s="309" t="s">
        <v>125</v>
      </c>
      <c r="C22" s="251">
        <v>109</v>
      </c>
      <c r="D22" s="22" t="s">
        <v>85</v>
      </c>
      <c r="E22" s="284"/>
      <c r="F22" s="285"/>
      <c r="G22" s="284"/>
      <c r="H22" s="285"/>
      <c r="I22" s="284"/>
      <c r="J22" s="285"/>
      <c r="K22" s="284"/>
      <c r="L22" s="285"/>
      <c r="M22" s="284">
        <v>1.75</v>
      </c>
      <c r="N22" s="285"/>
      <c r="O22" s="280"/>
      <c r="P22" s="281"/>
      <c r="Q22" s="280"/>
      <c r="R22" s="281"/>
      <c r="S22" s="194">
        <f t="shared" si="2"/>
        <v>1.75</v>
      </c>
      <c r="T22" s="194">
        <f t="shared" si="3"/>
        <v>1.75</v>
      </c>
      <c r="U22" s="14"/>
      <c r="V22" s="14"/>
    </row>
    <row r="23" spans="1:22" x14ac:dyDescent="0.3">
      <c r="A23" s="238"/>
      <c r="B23" s="238"/>
      <c r="C23" s="238"/>
      <c r="D23" s="22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0"/>
      <c r="P23" s="281"/>
      <c r="Q23" s="280"/>
      <c r="R23" s="281"/>
      <c r="S23" s="194">
        <f t="shared" si="2"/>
        <v>0</v>
      </c>
      <c r="T23" s="194">
        <f t="shared" si="3"/>
        <v>0</v>
      </c>
      <c r="U23" s="14"/>
      <c r="V23" s="14"/>
    </row>
    <row r="24" spans="1:22" x14ac:dyDescent="0.3">
      <c r="A24" s="139">
        <v>3600</v>
      </c>
      <c r="B24" s="309" t="s">
        <v>131</v>
      </c>
      <c r="C24" s="139"/>
      <c r="D24" s="10" t="s">
        <v>84</v>
      </c>
      <c r="E24" s="284"/>
      <c r="F24" s="285"/>
      <c r="G24" s="284"/>
      <c r="H24" s="285"/>
      <c r="I24" s="284"/>
      <c r="J24" s="285"/>
      <c r="K24" s="284">
        <v>0.5</v>
      </c>
      <c r="L24" s="285"/>
      <c r="M24" s="284">
        <v>0.5</v>
      </c>
      <c r="N24" s="285"/>
      <c r="O24" s="280"/>
      <c r="P24" s="281"/>
      <c r="Q24" s="280"/>
      <c r="R24" s="281"/>
      <c r="S24" s="137">
        <f t="shared" si="1"/>
        <v>1</v>
      </c>
      <c r="T24" s="137">
        <f t="shared" si="0"/>
        <v>1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4"/>
      <c r="F25" s="285"/>
      <c r="G25" s="284"/>
      <c r="H25" s="285"/>
      <c r="I25" s="284"/>
      <c r="J25" s="285"/>
      <c r="K25" s="284"/>
      <c r="L25" s="285"/>
      <c r="M25" s="284"/>
      <c r="N25" s="285"/>
      <c r="O25" s="280"/>
      <c r="P25" s="281"/>
      <c r="Q25" s="280"/>
      <c r="R25" s="281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4"/>
      <c r="F26" s="285"/>
      <c r="G26" s="284"/>
      <c r="H26" s="285"/>
      <c r="I26" s="284"/>
      <c r="J26" s="285"/>
      <c r="K26" s="284"/>
      <c r="L26" s="285"/>
      <c r="M26" s="284"/>
      <c r="N26" s="285"/>
      <c r="O26" s="280"/>
      <c r="P26" s="281"/>
      <c r="Q26" s="280"/>
      <c r="R26" s="281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86">
        <f>SUM(E4:E26)</f>
        <v>8</v>
      </c>
      <c r="F27" s="287"/>
      <c r="G27" s="286">
        <f>SUM(G4:G26)</f>
        <v>8</v>
      </c>
      <c r="H27" s="287"/>
      <c r="I27" s="286">
        <f>SUM(I4:I26)</f>
        <v>8</v>
      </c>
      <c r="J27" s="287"/>
      <c r="K27" s="286">
        <f>SUM(K4:K26)</f>
        <v>8</v>
      </c>
      <c r="L27" s="287"/>
      <c r="M27" s="286">
        <f>SUM(M4:M26)</f>
        <v>8</v>
      </c>
      <c r="N27" s="287"/>
      <c r="O27" s="286">
        <f>SUM(O4:O26)</f>
        <v>0</v>
      </c>
      <c r="P27" s="287"/>
      <c r="Q27" s="286">
        <f>SUM(Q4:Q26)</f>
        <v>0</v>
      </c>
      <c r="R27" s="287"/>
      <c r="S27" s="137">
        <f t="shared" si="1"/>
        <v>40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13" zoomScale="90" zoomScaleNormal="90" zoomScalePageLayoutView="89" workbookViewId="0">
      <selection activeCell="B19" sqref="B1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78</v>
      </c>
      <c r="B2" s="219"/>
      <c r="C2" s="219" t="str">
        <f>Buckingham!C2</f>
        <v>07.03.21</v>
      </c>
      <c r="D2" s="32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64">
        <v>6728</v>
      </c>
      <c r="B4" s="309" t="s">
        <v>125</v>
      </c>
      <c r="C4" s="264">
        <v>94</v>
      </c>
      <c r="D4" s="22" t="s">
        <v>75</v>
      </c>
      <c r="E4" s="291">
        <v>8</v>
      </c>
      <c r="F4" s="292"/>
      <c r="G4" s="291">
        <v>7.75</v>
      </c>
      <c r="H4" s="292"/>
      <c r="I4" s="291">
        <v>8</v>
      </c>
      <c r="J4" s="292"/>
      <c r="K4" s="291">
        <v>8</v>
      </c>
      <c r="L4" s="292"/>
      <c r="M4" s="291">
        <v>8</v>
      </c>
      <c r="N4" s="292"/>
      <c r="O4" s="293"/>
      <c r="P4" s="293"/>
      <c r="Q4" s="289"/>
      <c r="R4" s="290"/>
      <c r="S4" s="38">
        <f>E4+G4+I4+K4+M4+O4+Q4</f>
        <v>39.75</v>
      </c>
      <c r="T4" s="38">
        <f>SUM(S4-U4-V4)</f>
        <v>39.75</v>
      </c>
      <c r="U4" s="40"/>
      <c r="V4" s="40"/>
    </row>
    <row r="5" spans="1:22" x14ac:dyDescent="0.3">
      <c r="A5" s="256">
        <v>6863</v>
      </c>
      <c r="B5" s="310" t="s">
        <v>129</v>
      </c>
      <c r="C5" s="256">
        <v>1</v>
      </c>
      <c r="D5" s="22" t="s">
        <v>106</v>
      </c>
      <c r="E5" s="267"/>
      <c r="F5" s="268"/>
      <c r="G5" s="267">
        <v>0.25</v>
      </c>
      <c r="H5" s="268"/>
      <c r="I5" s="267"/>
      <c r="J5" s="268"/>
      <c r="K5" s="267"/>
      <c r="L5" s="268"/>
      <c r="M5" s="267"/>
      <c r="N5" s="268"/>
      <c r="O5" s="293"/>
      <c r="P5" s="293"/>
      <c r="Q5" s="289"/>
      <c r="R5" s="290"/>
      <c r="S5" s="38">
        <f t="shared" ref="S5:S22" si="0">E5+G5+I5+K5+M5+O5+Q5</f>
        <v>0.25</v>
      </c>
      <c r="T5" s="38">
        <f t="shared" ref="T5:T20" si="1">SUM(S5-U5-V5)</f>
        <v>0.25</v>
      </c>
      <c r="U5" s="40"/>
      <c r="V5" s="40"/>
    </row>
    <row r="6" spans="1:22" x14ac:dyDescent="0.3">
      <c r="A6" s="259"/>
      <c r="B6" s="243"/>
      <c r="C6" s="243"/>
      <c r="D6" s="22"/>
      <c r="E6" s="267"/>
      <c r="F6" s="268"/>
      <c r="G6" s="267"/>
      <c r="H6" s="268"/>
      <c r="I6" s="267"/>
      <c r="J6" s="268"/>
      <c r="K6" s="267"/>
      <c r="L6" s="268"/>
      <c r="M6" s="267"/>
      <c r="N6" s="268"/>
      <c r="O6" s="293"/>
      <c r="P6" s="293"/>
      <c r="Q6" s="289"/>
      <c r="R6" s="290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41"/>
      <c r="B7" s="241"/>
      <c r="C7" s="241"/>
      <c r="D7" s="22"/>
      <c r="E7" s="291"/>
      <c r="F7" s="292"/>
      <c r="G7" s="291"/>
      <c r="H7" s="292"/>
      <c r="I7" s="291"/>
      <c r="J7" s="292"/>
      <c r="K7" s="291"/>
      <c r="L7" s="292"/>
      <c r="M7" s="291"/>
      <c r="N7" s="292"/>
      <c r="O7" s="293"/>
      <c r="P7" s="293"/>
      <c r="Q7" s="289"/>
      <c r="R7" s="29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41"/>
      <c r="B8" s="206"/>
      <c r="C8" s="206"/>
      <c r="D8" s="22"/>
      <c r="E8" s="291"/>
      <c r="F8" s="292"/>
      <c r="G8" s="291"/>
      <c r="H8" s="292"/>
      <c r="I8" s="291"/>
      <c r="J8" s="292"/>
      <c r="K8" s="291"/>
      <c r="L8" s="292"/>
      <c r="M8" s="291"/>
      <c r="N8" s="292"/>
      <c r="O8" s="293"/>
      <c r="P8" s="293"/>
      <c r="Q8" s="289"/>
      <c r="R8" s="29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91"/>
      <c r="F9" s="292"/>
      <c r="G9" s="291"/>
      <c r="H9" s="292"/>
      <c r="I9" s="291"/>
      <c r="J9" s="292"/>
      <c r="K9" s="291"/>
      <c r="L9" s="292"/>
      <c r="M9" s="291"/>
      <c r="N9" s="292"/>
      <c r="O9" s="293"/>
      <c r="P9" s="293"/>
      <c r="Q9" s="289"/>
      <c r="R9" s="29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91"/>
      <c r="F10" s="292"/>
      <c r="G10" s="291"/>
      <c r="H10" s="292"/>
      <c r="I10" s="291"/>
      <c r="J10" s="292"/>
      <c r="K10" s="291"/>
      <c r="L10" s="292"/>
      <c r="M10" s="291"/>
      <c r="N10" s="292"/>
      <c r="O10" s="289"/>
      <c r="P10" s="290"/>
      <c r="Q10" s="289"/>
      <c r="R10" s="29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91"/>
      <c r="F11" s="292"/>
      <c r="G11" s="291"/>
      <c r="H11" s="292"/>
      <c r="I11" s="291"/>
      <c r="J11" s="292"/>
      <c r="K11" s="291"/>
      <c r="L11" s="292"/>
      <c r="M11" s="291"/>
      <c r="N11" s="292"/>
      <c r="O11" s="289"/>
      <c r="P11" s="290"/>
      <c r="Q11" s="289"/>
      <c r="R11" s="29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89"/>
      <c r="P12" s="290"/>
      <c r="Q12" s="289"/>
      <c r="R12" s="29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89"/>
      <c r="P13" s="290"/>
      <c r="Q13" s="289"/>
      <c r="R13" s="29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89"/>
      <c r="P14" s="290"/>
      <c r="Q14" s="289"/>
      <c r="R14" s="29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98"/>
      <c r="B15" s="25"/>
      <c r="C15" s="198"/>
      <c r="D15" s="10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89"/>
      <c r="P15" s="290"/>
      <c r="Q15" s="289"/>
      <c r="R15" s="29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86"/>
      <c r="B16" s="25"/>
      <c r="C16" s="186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89"/>
      <c r="P16" s="290"/>
      <c r="Q16" s="289"/>
      <c r="R16" s="29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61"/>
      <c r="B17" s="261"/>
      <c r="C17" s="261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89"/>
      <c r="P17" s="290"/>
      <c r="Q17" s="289"/>
      <c r="R17" s="29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36"/>
      <c r="B18" s="236"/>
      <c r="C18" s="236"/>
      <c r="D18" s="22"/>
      <c r="E18" s="291"/>
      <c r="F18" s="292"/>
      <c r="G18" s="291"/>
      <c r="H18" s="292"/>
      <c r="I18" s="291"/>
      <c r="J18" s="292"/>
      <c r="K18" s="291"/>
      <c r="L18" s="292"/>
      <c r="M18" s="291"/>
      <c r="N18" s="292"/>
      <c r="O18" s="293"/>
      <c r="P18" s="293"/>
      <c r="Q18" s="289"/>
      <c r="R18" s="29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58">
        <v>3600</v>
      </c>
      <c r="B19" s="309" t="s">
        <v>131</v>
      </c>
      <c r="C19" s="258"/>
      <c r="D19" s="22" t="s">
        <v>90</v>
      </c>
      <c r="E19" s="291"/>
      <c r="F19" s="292"/>
      <c r="G19" s="291"/>
      <c r="H19" s="292"/>
      <c r="I19" s="291"/>
      <c r="J19" s="292"/>
      <c r="K19" s="291"/>
      <c r="L19" s="292"/>
      <c r="M19" s="291"/>
      <c r="N19" s="292"/>
      <c r="O19" s="293"/>
      <c r="P19" s="293"/>
      <c r="Q19" s="289"/>
      <c r="R19" s="29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3"/>
      <c r="P20" s="293"/>
      <c r="Q20" s="289"/>
      <c r="R20" s="29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93"/>
      <c r="P21" s="293"/>
      <c r="Q21" s="289"/>
      <c r="R21" s="29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96"/>
      <c r="F22" s="296"/>
      <c r="G22" s="296"/>
      <c r="H22" s="296"/>
      <c r="I22" s="296"/>
      <c r="J22" s="296"/>
      <c r="K22" s="296"/>
      <c r="L22" s="296"/>
      <c r="M22" s="291"/>
      <c r="N22" s="292"/>
      <c r="O22" s="293"/>
      <c r="P22" s="293"/>
      <c r="Q22" s="289"/>
      <c r="R22" s="29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94">
        <f>SUM(E4:E22)</f>
        <v>8</v>
      </c>
      <c r="F23" s="295"/>
      <c r="G23" s="294">
        <f>SUM(G4:G22)</f>
        <v>8</v>
      </c>
      <c r="H23" s="295"/>
      <c r="I23" s="294">
        <f>SUM(I4:I22)</f>
        <v>8</v>
      </c>
      <c r="J23" s="295"/>
      <c r="K23" s="294">
        <f>SUM(K4:K22)</f>
        <v>8</v>
      </c>
      <c r="L23" s="295"/>
      <c r="M23" s="294">
        <f>SUM(M4:M22)</f>
        <v>8</v>
      </c>
      <c r="N23" s="295"/>
      <c r="O23" s="294">
        <f>SUM(O4:O22)</f>
        <v>0</v>
      </c>
      <c r="P23" s="295"/>
      <c r="Q23" s="294">
        <f>SUM(Q4:Q22)</f>
        <v>0</v>
      </c>
      <c r="R23" s="295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A16" zoomScale="91" zoomScaleNormal="91" zoomScaleSheetLayoutView="91" workbookViewId="0">
      <selection activeCell="B20" sqref="B20:B2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17.45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59">
        <v>6874</v>
      </c>
      <c r="B4" s="309" t="s">
        <v>126</v>
      </c>
      <c r="C4" s="259">
        <v>9</v>
      </c>
      <c r="D4" s="22" t="s">
        <v>88</v>
      </c>
      <c r="E4" s="284">
        <v>8</v>
      </c>
      <c r="F4" s="285"/>
      <c r="G4" s="284">
        <v>2.5</v>
      </c>
      <c r="H4" s="285"/>
      <c r="I4" s="284"/>
      <c r="J4" s="285"/>
      <c r="K4" s="284"/>
      <c r="L4" s="285"/>
      <c r="M4" s="284"/>
      <c r="N4" s="285"/>
      <c r="O4" s="280"/>
      <c r="P4" s="281"/>
      <c r="Q4" s="280"/>
      <c r="R4" s="281"/>
      <c r="S4" s="12">
        <f t="shared" ref="S4:S10" si="0">E4+G4+I4+K4+M4+O4+Q4</f>
        <v>10.5</v>
      </c>
      <c r="T4" s="12">
        <f t="shared" ref="T4:T22" si="1">SUM(S4-U4-V4)</f>
        <v>10.5</v>
      </c>
      <c r="U4" s="14"/>
      <c r="V4" s="14"/>
    </row>
    <row r="5" spans="1:22" x14ac:dyDescent="0.3">
      <c r="A5" s="245">
        <v>6728</v>
      </c>
      <c r="B5" s="309" t="s">
        <v>125</v>
      </c>
      <c r="C5" s="245">
        <v>103</v>
      </c>
      <c r="D5" s="22" t="s">
        <v>107</v>
      </c>
      <c r="E5" s="284"/>
      <c r="F5" s="285"/>
      <c r="G5" s="284">
        <v>3.5</v>
      </c>
      <c r="H5" s="285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3">
      <c r="A6" s="239">
        <v>6728</v>
      </c>
      <c r="B6" s="309" t="s">
        <v>125</v>
      </c>
      <c r="C6" s="217">
        <v>65</v>
      </c>
      <c r="D6" s="22" t="s">
        <v>108</v>
      </c>
      <c r="E6" s="284"/>
      <c r="F6" s="285"/>
      <c r="G6" s="284">
        <v>2</v>
      </c>
      <c r="H6" s="285"/>
      <c r="I6" s="284"/>
      <c r="J6" s="285"/>
      <c r="K6" s="284"/>
      <c r="L6" s="285"/>
      <c r="M6" s="284"/>
      <c r="N6" s="285"/>
      <c r="O6" s="280"/>
      <c r="P6" s="281"/>
      <c r="Q6" s="280"/>
      <c r="R6" s="281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66">
        <v>6728</v>
      </c>
      <c r="B7" s="309" t="s">
        <v>125</v>
      </c>
      <c r="C7" s="191">
        <v>44</v>
      </c>
      <c r="D7" s="22" t="s">
        <v>111</v>
      </c>
      <c r="E7" s="284"/>
      <c r="F7" s="285"/>
      <c r="G7" s="284"/>
      <c r="H7" s="285"/>
      <c r="I7" s="284"/>
      <c r="J7" s="285"/>
      <c r="K7" s="284">
        <v>3.75</v>
      </c>
      <c r="L7" s="285"/>
      <c r="M7" s="284"/>
      <c r="N7" s="285"/>
      <c r="O7" s="280"/>
      <c r="P7" s="281"/>
      <c r="Q7" s="280"/>
      <c r="R7" s="281"/>
      <c r="S7" s="12">
        <f t="shared" si="0"/>
        <v>3.75</v>
      </c>
      <c r="T7" s="12">
        <f t="shared" si="1"/>
        <v>3.75</v>
      </c>
      <c r="U7" s="14"/>
      <c r="V7" s="14"/>
    </row>
    <row r="8" spans="1:22" x14ac:dyDescent="0.3">
      <c r="A8" s="266">
        <v>6728</v>
      </c>
      <c r="B8" s="309" t="s">
        <v>125</v>
      </c>
      <c r="C8" s="206">
        <v>54</v>
      </c>
      <c r="D8" s="22" t="s">
        <v>75</v>
      </c>
      <c r="E8" s="284"/>
      <c r="F8" s="285"/>
      <c r="G8" s="284"/>
      <c r="H8" s="285"/>
      <c r="I8" s="284">
        <v>8</v>
      </c>
      <c r="J8" s="285"/>
      <c r="K8" s="284"/>
      <c r="L8" s="285"/>
      <c r="M8" s="284"/>
      <c r="N8" s="285"/>
      <c r="O8" s="280"/>
      <c r="P8" s="281"/>
      <c r="Q8" s="280"/>
      <c r="R8" s="281"/>
      <c r="S8" s="12">
        <f t="shared" si="0"/>
        <v>8</v>
      </c>
      <c r="T8" s="12">
        <f t="shared" si="1"/>
        <v>8</v>
      </c>
      <c r="U8" s="14"/>
      <c r="V8" s="14"/>
    </row>
    <row r="9" spans="1:22" x14ac:dyDescent="0.3">
      <c r="A9" s="266">
        <v>6874</v>
      </c>
      <c r="B9" s="309" t="s">
        <v>126</v>
      </c>
      <c r="C9" s="266">
        <v>16</v>
      </c>
      <c r="D9" s="22" t="s">
        <v>89</v>
      </c>
      <c r="E9" s="284"/>
      <c r="F9" s="285"/>
      <c r="G9" s="284"/>
      <c r="H9" s="285"/>
      <c r="I9" s="284"/>
      <c r="J9" s="285"/>
      <c r="K9" s="284">
        <v>0.25</v>
      </c>
      <c r="L9" s="285"/>
      <c r="M9" s="284"/>
      <c r="N9" s="285"/>
      <c r="O9" s="280"/>
      <c r="P9" s="281"/>
      <c r="Q9" s="280"/>
      <c r="R9" s="281"/>
      <c r="S9" s="12">
        <f t="shared" si="0"/>
        <v>0.25</v>
      </c>
      <c r="T9" s="12">
        <f t="shared" si="1"/>
        <v>0.25</v>
      </c>
      <c r="U9" s="14"/>
      <c r="V9" s="14"/>
    </row>
    <row r="10" spans="1:22" x14ac:dyDescent="0.3">
      <c r="A10" s="266">
        <v>6874</v>
      </c>
      <c r="B10" s="309" t="s">
        <v>126</v>
      </c>
      <c r="C10" s="266">
        <v>17</v>
      </c>
      <c r="D10" s="22" t="s">
        <v>89</v>
      </c>
      <c r="E10" s="284"/>
      <c r="F10" s="285"/>
      <c r="G10" s="284"/>
      <c r="H10" s="285"/>
      <c r="I10" s="284"/>
      <c r="J10" s="285"/>
      <c r="K10" s="284">
        <v>0.25</v>
      </c>
      <c r="L10" s="285"/>
      <c r="M10" s="284"/>
      <c r="N10" s="285"/>
      <c r="O10" s="280"/>
      <c r="P10" s="281"/>
      <c r="Q10" s="280"/>
      <c r="R10" s="281"/>
      <c r="S10" s="12">
        <f t="shared" si="0"/>
        <v>0.25</v>
      </c>
      <c r="T10" s="12">
        <f t="shared" si="1"/>
        <v>0.25</v>
      </c>
      <c r="U10" s="14"/>
      <c r="V10" s="14"/>
    </row>
    <row r="11" spans="1:22" ht="15" customHeight="1" x14ac:dyDescent="0.3">
      <c r="A11" s="266">
        <v>6874</v>
      </c>
      <c r="B11" s="309" t="s">
        <v>126</v>
      </c>
      <c r="C11" s="266">
        <v>18</v>
      </c>
      <c r="D11" s="22" t="s">
        <v>89</v>
      </c>
      <c r="E11" s="284"/>
      <c r="F11" s="285"/>
      <c r="G11" s="284"/>
      <c r="H11" s="285"/>
      <c r="I11" s="284"/>
      <c r="J11" s="285"/>
      <c r="K11" s="284">
        <v>0.25</v>
      </c>
      <c r="L11" s="285"/>
      <c r="M11" s="284"/>
      <c r="N11" s="285"/>
      <c r="O11" s="280"/>
      <c r="P11" s="281"/>
      <c r="Q11" s="280"/>
      <c r="R11" s="281"/>
      <c r="S11" s="12">
        <f t="shared" ref="S11:S24" si="2">E11+G11+I11+K11+M11+O11+Q11</f>
        <v>0.25</v>
      </c>
      <c r="T11" s="12">
        <f t="shared" si="1"/>
        <v>0.25</v>
      </c>
      <c r="U11" s="14"/>
      <c r="V11" s="14"/>
    </row>
    <row r="12" spans="1:22" x14ac:dyDescent="0.3">
      <c r="A12" s="266">
        <v>6874</v>
      </c>
      <c r="B12" s="309" t="s">
        <v>126</v>
      </c>
      <c r="C12" s="266">
        <v>19</v>
      </c>
      <c r="D12" s="22" t="s">
        <v>89</v>
      </c>
      <c r="E12" s="284"/>
      <c r="F12" s="285"/>
      <c r="G12" s="284"/>
      <c r="H12" s="285"/>
      <c r="I12" s="284"/>
      <c r="J12" s="285"/>
      <c r="K12" s="284">
        <v>0.25</v>
      </c>
      <c r="L12" s="285"/>
      <c r="M12" s="284"/>
      <c r="N12" s="285"/>
      <c r="O12" s="280"/>
      <c r="P12" s="281"/>
      <c r="Q12" s="280"/>
      <c r="R12" s="281"/>
      <c r="S12" s="12">
        <f t="shared" si="2"/>
        <v>0.25</v>
      </c>
      <c r="T12" s="12">
        <f t="shared" si="1"/>
        <v>0.25</v>
      </c>
      <c r="U12" s="14"/>
      <c r="V12" s="14"/>
    </row>
    <row r="13" spans="1:22" x14ac:dyDescent="0.3">
      <c r="A13" s="180"/>
      <c r="B13" s="180"/>
      <c r="C13" s="180"/>
      <c r="D13" s="22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0"/>
      <c r="P13" s="281"/>
      <c r="Q13" s="280"/>
      <c r="R13" s="28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0"/>
      <c r="B14" s="180"/>
      <c r="C14" s="180"/>
      <c r="D14" s="22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80"/>
      <c r="P14" s="281"/>
      <c r="Q14" s="280"/>
      <c r="R14" s="28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0"/>
      <c r="B15" s="180"/>
      <c r="C15" s="180"/>
      <c r="D15" s="22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0"/>
      <c r="P15" s="281"/>
      <c r="Q15" s="280"/>
      <c r="R15" s="28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3">
      <c r="A16" s="180"/>
      <c r="B16" s="180"/>
      <c r="C16" s="180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80"/>
      <c r="P16" s="281"/>
      <c r="Q16" s="280"/>
      <c r="R16" s="28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3">
      <c r="A17" s="180"/>
      <c r="B17" s="180"/>
      <c r="C17" s="180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80"/>
      <c r="P17" s="281"/>
      <c r="Q17" s="280"/>
      <c r="R17" s="28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55"/>
      <c r="B18" s="255"/>
      <c r="C18" s="255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0"/>
      <c r="P18" s="281"/>
      <c r="Q18" s="280"/>
      <c r="R18" s="281"/>
      <c r="S18" s="181">
        <f t="shared" ref="S18:S20" si="3">E18+G18+I18+K18+M18+O18+Q18</f>
        <v>0</v>
      </c>
      <c r="T18" s="181">
        <f t="shared" ref="T18:T20" si="4">SUM(S18-U18-V18)</f>
        <v>0</v>
      </c>
      <c r="U18" s="14"/>
      <c r="V18" s="14"/>
    </row>
    <row r="19" spans="1:22" x14ac:dyDescent="0.3">
      <c r="A19" s="255"/>
      <c r="B19" s="25"/>
      <c r="C19" s="255"/>
      <c r="D19" s="22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0"/>
      <c r="P19" s="281"/>
      <c r="Q19" s="280"/>
      <c r="R19" s="281"/>
      <c r="S19" s="181">
        <f t="shared" si="3"/>
        <v>0</v>
      </c>
      <c r="T19" s="181">
        <f t="shared" si="4"/>
        <v>0</v>
      </c>
      <c r="U19" s="14"/>
      <c r="V19" s="14"/>
    </row>
    <row r="20" spans="1:22" x14ac:dyDescent="0.3">
      <c r="A20" s="255">
        <v>3600</v>
      </c>
      <c r="B20" s="309" t="s">
        <v>131</v>
      </c>
      <c r="C20" s="255"/>
      <c r="D20" s="22" t="s">
        <v>122</v>
      </c>
      <c r="E20" s="284"/>
      <c r="F20" s="285"/>
      <c r="G20" s="284"/>
      <c r="H20" s="285"/>
      <c r="I20" s="284"/>
      <c r="J20" s="285"/>
      <c r="K20" s="284"/>
      <c r="L20" s="285"/>
      <c r="M20" s="284">
        <v>9.5</v>
      </c>
      <c r="N20" s="285"/>
      <c r="O20" s="280"/>
      <c r="P20" s="281"/>
      <c r="Q20" s="280"/>
      <c r="R20" s="281"/>
      <c r="S20" s="181">
        <f t="shared" si="3"/>
        <v>9.5</v>
      </c>
      <c r="T20" s="181">
        <f t="shared" si="4"/>
        <v>8</v>
      </c>
      <c r="U20" s="14">
        <v>1.5</v>
      </c>
      <c r="V20" s="14"/>
    </row>
    <row r="21" spans="1:22" x14ac:dyDescent="0.3">
      <c r="A21" s="255">
        <v>3600</v>
      </c>
      <c r="B21" s="309" t="s">
        <v>131</v>
      </c>
      <c r="C21" s="255"/>
      <c r="D21" s="22" t="s">
        <v>121</v>
      </c>
      <c r="E21" s="284"/>
      <c r="F21" s="285"/>
      <c r="G21" s="284"/>
      <c r="H21" s="285"/>
      <c r="I21" s="284"/>
      <c r="J21" s="285"/>
      <c r="K21" s="284">
        <v>3.25</v>
      </c>
      <c r="L21" s="285"/>
      <c r="M21" s="284"/>
      <c r="N21" s="285"/>
      <c r="O21" s="280"/>
      <c r="P21" s="281"/>
      <c r="Q21" s="280"/>
      <c r="R21" s="281"/>
      <c r="S21" s="12">
        <f t="shared" si="2"/>
        <v>3.25</v>
      </c>
      <c r="T21" s="12">
        <f t="shared" si="1"/>
        <v>3.25</v>
      </c>
      <c r="U21" s="14"/>
      <c r="V21" s="14"/>
    </row>
    <row r="22" spans="1:22" x14ac:dyDescent="0.3">
      <c r="A22" s="110"/>
      <c r="B22" s="61"/>
      <c r="C22" s="110"/>
      <c r="D22" s="10"/>
      <c r="E22" s="298"/>
      <c r="F22" s="285"/>
      <c r="G22" s="298"/>
      <c r="H22" s="285"/>
      <c r="I22" s="298"/>
      <c r="J22" s="285"/>
      <c r="K22" s="298"/>
      <c r="L22" s="285"/>
      <c r="M22" s="298"/>
      <c r="N22" s="285"/>
      <c r="O22" s="280"/>
      <c r="P22" s="281"/>
      <c r="Q22" s="280"/>
      <c r="R22" s="28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0"/>
      <c r="P23" s="281"/>
      <c r="Q23" s="280"/>
      <c r="R23" s="281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4"/>
      <c r="F24" s="285"/>
      <c r="G24" s="284"/>
      <c r="H24" s="285"/>
      <c r="I24" s="284"/>
      <c r="J24" s="285"/>
      <c r="K24" s="284"/>
      <c r="L24" s="285"/>
      <c r="M24" s="284"/>
      <c r="N24" s="285"/>
      <c r="O24" s="280"/>
      <c r="P24" s="281"/>
      <c r="Q24" s="280"/>
      <c r="R24" s="281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6">
        <f>SUM(E4:E24)</f>
        <v>8</v>
      </c>
      <c r="F25" s="287"/>
      <c r="G25" s="286">
        <f>SUM(G4:G24)</f>
        <v>8</v>
      </c>
      <c r="H25" s="287"/>
      <c r="I25" s="286">
        <f>SUM(I4:I24)</f>
        <v>8</v>
      </c>
      <c r="J25" s="287"/>
      <c r="K25" s="286">
        <f>SUM(K4:K24)</f>
        <v>8</v>
      </c>
      <c r="L25" s="287"/>
      <c r="M25" s="286">
        <f>SUM(M4:M24)</f>
        <v>9.5</v>
      </c>
      <c r="N25" s="287"/>
      <c r="O25" s="286">
        <f>SUM(O4:O24)</f>
        <v>0</v>
      </c>
      <c r="P25" s="287"/>
      <c r="Q25" s="286">
        <f>SUM(Q4:Q24)</f>
        <v>0</v>
      </c>
      <c r="R25" s="287"/>
      <c r="S25" s="12">
        <f t="shared" ref="S25" si="5">E25+G25+I25+K25+M25+O25+Q25</f>
        <v>41.5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1.5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1.5</v>
      </c>
      <c r="T27" s="14"/>
      <c r="U27" s="14">
        <f>SUM(U4:U26)</f>
        <v>1.5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1.5</v>
      </c>
      <c r="D31" s="17"/>
      <c r="I31" s="24">
        <v>12.75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41.5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opLeftCell="A13" zoomScale="89" zoomScaleNormal="89" zoomScaleSheetLayoutView="91" workbookViewId="0">
      <selection activeCell="B4" sqref="B4:B1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118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60">
        <v>3600</v>
      </c>
      <c r="B4" s="309" t="s">
        <v>131</v>
      </c>
      <c r="C4" s="260">
        <v>102</v>
      </c>
      <c r="D4" s="22" t="s">
        <v>95</v>
      </c>
      <c r="E4" s="271">
        <v>5</v>
      </c>
      <c r="F4" s="271"/>
      <c r="G4" s="271"/>
      <c r="H4" s="271"/>
      <c r="I4" s="271"/>
      <c r="J4" s="271"/>
      <c r="K4" s="271"/>
      <c r="L4" s="271"/>
      <c r="M4" s="271"/>
      <c r="N4" s="271"/>
      <c r="O4" s="280"/>
      <c r="P4" s="281"/>
      <c r="Q4" s="280"/>
      <c r="R4" s="281"/>
      <c r="S4" s="119">
        <f t="shared" ref="S4:S22" si="0">E4+G4+I4+K4+M4+O4+Q4</f>
        <v>5</v>
      </c>
      <c r="T4" s="119">
        <f t="shared" ref="T4:T19" si="1">SUM(S4-U4-V4)</f>
        <v>5</v>
      </c>
      <c r="U4" s="14"/>
      <c r="V4" s="14"/>
    </row>
    <row r="5" spans="1:22" x14ac:dyDescent="0.3">
      <c r="A5" s="254">
        <v>3600</v>
      </c>
      <c r="B5" s="309" t="s">
        <v>131</v>
      </c>
      <c r="C5" s="248">
        <v>54</v>
      </c>
      <c r="D5" s="22" t="s">
        <v>75</v>
      </c>
      <c r="E5" s="271">
        <v>3</v>
      </c>
      <c r="F5" s="271"/>
      <c r="G5" s="271">
        <v>6</v>
      </c>
      <c r="H5" s="271"/>
      <c r="I5" s="271">
        <v>4</v>
      </c>
      <c r="J5" s="271"/>
      <c r="K5" s="271">
        <v>3</v>
      </c>
      <c r="L5" s="271"/>
      <c r="M5" s="271"/>
      <c r="N5" s="271"/>
      <c r="O5" s="280"/>
      <c r="P5" s="281"/>
      <c r="Q5" s="280"/>
      <c r="R5" s="281"/>
      <c r="S5" s="119">
        <f t="shared" si="0"/>
        <v>16</v>
      </c>
      <c r="T5" s="119">
        <f t="shared" si="1"/>
        <v>16</v>
      </c>
      <c r="U5" s="14"/>
      <c r="V5" s="14"/>
    </row>
    <row r="6" spans="1:22" x14ac:dyDescent="0.3">
      <c r="A6" s="265">
        <v>3600</v>
      </c>
      <c r="B6" s="309" t="s">
        <v>131</v>
      </c>
      <c r="C6" s="265">
        <v>1</v>
      </c>
      <c r="D6" s="22" t="s">
        <v>106</v>
      </c>
      <c r="E6" s="284"/>
      <c r="F6" s="285"/>
      <c r="G6" s="298">
        <v>1</v>
      </c>
      <c r="H6" s="285"/>
      <c r="I6" s="298"/>
      <c r="J6" s="285"/>
      <c r="K6" s="298"/>
      <c r="L6" s="285"/>
      <c r="M6" s="298"/>
      <c r="N6" s="285"/>
      <c r="O6" s="280"/>
      <c r="P6" s="281"/>
      <c r="Q6" s="280"/>
      <c r="R6" s="281"/>
      <c r="S6" s="119">
        <f t="shared" si="0"/>
        <v>1</v>
      </c>
      <c r="T6" s="119">
        <f t="shared" si="1"/>
        <v>1</v>
      </c>
      <c r="U6" s="14"/>
      <c r="V6" s="14"/>
    </row>
    <row r="7" spans="1:22" x14ac:dyDescent="0.3">
      <c r="A7" s="265">
        <v>3600</v>
      </c>
      <c r="B7" s="309" t="s">
        <v>131</v>
      </c>
      <c r="C7" s="265">
        <v>65</v>
      </c>
      <c r="D7" s="22" t="s">
        <v>108</v>
      </c>
      <c r="E7" s="284"/>
      <c r="F7" s="285"/>
      <c r="G7" s="298">
        <v>1</v>
      </c>
      <c r="H7" s="285"/>
      <c r="I7" s="298"/>
      <c r="J7" s="285"/>
      <c r="K7" s="298"/>
      <c r="L7" s="285"/>
      <c r="M7" s="298"/>
      <c r="N7" s="285"/>
      <c r="O7" s="280"/>
      <c r="P7" s="281"/>
      <c r="Q7" s="280"/>
      <c r="R7" s="281"/>
      <c r="S7" s="119">
        <f t="shared" si="0"/>
        <v>1</v>
      </c>
      <c r="T7" s="119">
        <f t="shared" si="1"/>
        <v>1</v>
      </c>
      <c r="U7" s="14"/>
      <c r="V7" s="14"/>
    </row>
    <row r="8" spans="1:22" x14ac:dyDescent="0.3">
      <c r="A8" s="266">
        <v>3600</v>
      </c>
      <c r="B8" s="309" t="s">
        <v>131</v>
      </c>
      <c r="C8" s="266">
        <v>16</v>
      </c>
      <c r="D8" s="22" t="s">
        <v>89</v>
      </c>
      <c r="E8" s="284"/>
      <c r="F8" s="285"/>
      <c r="G8" s="284"/>
      <c r="H8" s="285"/>
      <c r="I8" s="284">
        <v>1</v>
      </c>
      <c r="J8" s="285"/>
      <c r="K8" s="298">
        <v>1.5</v>
      </c>
      <c r="L8" s="285"/>
      <c r="M8" s="298"/>
      <c r="N8" s="285"/>
      <c r="O8" s="280"/>
      <c r="P8" s="281"/>
      <c r="Q8" s="280"/>
      <c r="R8" s="281"/>
      <c r="S8" s="119">
        <f t="shared" si="0"/>
        <v>2.5</v>
      </c>
      <c r="T8" s="119">
        <f t="shared" si="1"/>
        <v>2.5</v>
      </c>
      <c r="U8" s="14"/>
      <c r="V8" s="14"/>
    </row>
    <row r="9" spans="1:22" x14ac:dyDescent="0.3">
      <c r="A9" s="266">
        <v>3600</v>
      </c>
      <c r="B9" s="309" t="s">
        <v>131</v>
      </c>
      <c r="C9" s="266">
        <v>17</v>
      </c>
      <c r="D9" s="22" t="s">
        <v>89</v>
      </c>
      <c r="E9" s="284"/>
      <c r="F9" s="285"/>
      <c r="G9" s="284"/>
      <c r="H9" s="285"/>
      <c r="I9" s="284">
        <v>1</v>
      </c>
      <c r="J9" s="285"/>
      <c r="K9" s="284">
        <v>1.5</v>
      </c>
      <c r="L9" s="285"/>
      <c r="M9" s="284"/>
      <c r="N9" s="285"/>
      <c r="O9" s="280"/>
      <c r="P9" s="281"/>
      <c r="Q9" s="280"/>
      <c r="R9" s="281"/>
      <c r="S9" s="119">
        <f t="shared" si="0"/>
        <v>2.5</v>
      </c>
      <c r="T9" s="119">
        <f t="shared" si="1"/>
        <v>2.5</v>
      </c>
      <c r="U9" s="14"/>
      <c r="V9" s="14"/>
    </row>
    <row r="10" spans="1:22" x14ac:dyDescent="0.3">
      <c r="A10" s="266">
        <v>3600</v>
      </c>
      <c r="B10" s="309" t="s">
        <v>131</v>
      </c>
      <c r="C10" s="266">
        <v>18</v>
      </c>
      <c r="D10" s="22" t="s">
        <v>89</v>
      </c>
      <c r="E10" s="284"/>
      <c r="F10" s="285"/>
      <c r="G10" s="284"/>
      <c r="H10" s="285"/>
      <c r="I10" s="284">
        <v>1</v>
      </c>
      <c r="J10" s="285"/>
      <c r="K10" s="284">
        <v>1</v>
      </c>
      <c r="L10" s="285"/>
      <c r="M10" s="284"/>
      <c r="N10" s="285"/>
      <c r="O10" s="280"/>
      <c r="P10" s="281"/>
      <c r="Q10" s="280"/>
      <c r="R10" s="281"/>
      <c r="S10" s="119">
        <f t="shared" si="0"/>
        <v>2</v>
      </c>
      <c r="T10" s="119">
        <f t="shared" si="1"/>
        <v>2</v>
      </c>
      <c r="U10" s="14"/>
      <c r="V10" s="14"/>
    </row>
    <row r="11" spans="1:22" ht="15" customHeight="1" x14ac:dyDescent="0.3">
      <c r="A11" s="266">
        <v>3600</v>
      </c>
      <c r="B11" s="309" t="s">
        <v>131</v>
      </c>
      <c r="C11" s="266">
        <v>19</v>
      </c>
      <c r="D11" s="22" t="s">
        <v>89</v>
      </c>
      <c r="E11" s="284"/>
      <c r="F11" s="285"/>
      <c r="G11" s="298"/>
      <c r="H11" s="285"/>
      <c r="I11" s="298">
        <v>1</v>
      </c>
      <c r="J11" s="285"/>
      <c r="K11" s="298">
        <v>1</v>
      </c>
      <c r="L11" s="285"/>
      <c r="M11" s="298"/>
      <c r="N11" s="285"/>
      <c r="O11" s="280"/>
      <c r="P11" s="281"/>
      <c r="Q11" s="280"/>
      <c r="R11" s="281"/>
      <c r="S11" s="119">
        <f t="shared" si="0"/>
        <v>2</v>
      </c>
      <c r="T11" s="119">
        <f t="shared" si="1"/>
        <v>2</v>
      </c>
      <c r="U11" s="14"/>
      <c r="V11" s="14"/>
    </row>
    <row r="12" spans="1:22" x14ac:dyDescent="0.3">
      <c r="A12" s="193">
        <v>3600</v>
      </c>
      <c r="B12" s="309" t="s">
        <v>131</v>
      </c>
      <c r="C12" s="193">
        <v>35</v>
      </c>
      <c r="D12" s="22" t="s">
        <v>75</v>
      </c>
      <c r="E12" s="284"/>
      <c r="F12" s="285"/>
      <c r="G12" s="298"/>
      <c r="H12" s="285"/>
      <c r="I12" s="298"/>
      <c r="J12" s="285"/>
      <c r="K12" s="298"/>
      <c r="L12" s="285"/>
      <c r="M12" s="298">
        <v>8</v>
      </c>
      <c r="N12" s="285"/>
      <c r="O12" s="280"/>
      <c r="P12" s="281"/>
      <c r="Q12" s="280"/>
      <c r="R12" s="281"/>
      <c r="S12" s="119">
        <f t="shared" si="0"/>
        <v>8</v>
      </c>
      <c r="T12" s="119">
        <f t="shared" si="1"/>
        <v>8</v>
      </c>
      <c r="U12" s="14"/>
      <c r="V12" s="14"/>
    </row>
    <row r="13" spans="1:22" x14ac:dyDescent="0.3">
      <c r="A13" s="162"/>
      <c r="B13" s="25"/>
      <c r="C13" s="162"/>
      <c r="D13" s="22"/>
      <c r="E13" s="284"/>
      <c r="F13" s="285"/>
      <c r="G13" s="298"/>
      <c r="H13" s="285"/>
      <c r="I13" s="298"/>
      <c r="J13" s="285"/>
      <c r="K13" s="298"/>
      <c r="L13" s="285"/>
      <c r="M13" s="298"/>
      <c r="N13" s="285"/>
      <c r="O13" s="280"/>
      <c r="P13" s="281"/>
      <c r="Q13" s="280"/>
      <c r="R13" s="281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27"/>
      <c r="B14" s="227"/>
      <c r="C14" s="227"/>
      <c r="D14" s="22"/>
      <c r="E14" s="284"/>
      <c r="F14" s="285"/>
      <c r="G14" s="298"/>
      <c r="H14" s="285"/>
      <c r="I14" s="298"/>
      <c r="J14" s="285"/>
      <c r="K14" s="298"/>
      <c r="L14" s="285"/>
      <c r="M14" s="298"/>
      <c r="N14" s="285"/>
      <c r="O14" s="280"/>
      <c r="P14" s="281"/>
      <c r="Q14" s="280"/>
      <c r="R14" s="281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00"/>
      <c r="B15" s="25"/>
      <c r="C15" s="200"/>
      <c r="D15" s="22"/>
      <c r="E15" s="284"/>
      <c r="F15" s="285"/>
      <c r="G15" s="298"/>
      <c r="H15" s="285"/>
      <c r="I15" s="298"/>
      <c r="J15" s="285"/>
      <c r="K15" s="298"/>
      <c r="L15" s="285"/>
      <c r="M15" s="298"/>
      <c r="N15" s="285"/>
      <c r="O15" s="280"/>
      <c r="P15" s="281"/>
      <c r="Q15" s="280"/>
      <c r="R15" s="281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01"/>
      <c r="B16" s="25"/>
      <c r="C16" s="201"/>
      <c r="D16" s="22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80"/>
      <c r="P16" s="281"/>
      <c r="Q16" s="280"/>
      <c r="R16" s="281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07"/>
      <c r="B17" s="25"/>
      <c r="C17" s="197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80"/>
      <c r="P17" s="281"/>
      <c r="Q17" s="280"/>
      <c r="R17" s="281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250"/>
      <c r="B18" s="25"/>
      <c r="C18" s="250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0"/>
      <c r="P18" s="281"/>
      <c r="Q18" s="280"/>
      <c r="R18" s="281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4"/>
      <c r="F19" s="285"/>
      <c r="G19" s="298"/>
      <c r="H19" s="285"/>
      <c r="I19" s="298"/>
      <c r="J19" s="285"/>
      <c r="K19" s="298"/>
      <c r="L19" s="285"/>
      <c r="M19" s="298"/>
      <c r="N19" s="285"/>
      <c r="O19" s="280"/>
      <c r="P19" s="281"/>
      <c r="Q19" s="280"/>
      <c r="R19" s="281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0"/>
      <c r="P20" s="281"/>
      <c r="Q20" s="280"/>
      <c r="R20" s="281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80"/>
      <c r="P21" s="281"/>
      <c r="Q21" s="280"/>
      <c r="R21" s="281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86">
        <f>SUM(E4:E21)</f>
        <v>8</v>
      </c>
      <c r="F22" s="287"/>
      <c r="G22" s="286">
        <f>SUM(G4:G21)</f>
        <v>8</v>
      </c>
      <c r="H22" s="287"/>
      <c r="I22" s="286">
        <f>SUM(I4:I21)</f>
        <v>8</v>
      </c>
      <c r="J22" s="287"/>
      <c r="K22" s="286">
        <f>SUM(K4:K21)</f>
        <v>8</v>
      </c>
      <c r="L22" s="287"/>
      <c r="M22" s="286">
        <f>SUM(M4:M21)</f>
        <v>8</v>
      </c>
      <c r="N22" s="287"/>
      <c r="O22" s="286">
        <f>SUM(O4:O21)</f>
        <v>0</v>
      </c>
      <c r="P22" s="287"/>
      <c r="Q22" s="286">
        <f>SUM(Q4:Q21)</f>
        <v>0</v>
      </c>
      <c r="R22" s="287"/>
      <c r="S22" s="119">
        <f t="shared" si="0"/>
        <v>40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3" zoomScale="90" zoomScaleNormal="90" workbookViewId="0">
      <selection activeCell="B21" sqref="B21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7">
        <v>6728</v>
      </c>
      <c r="B4" s="309" t="s">
        <v>125</v>
      </c>
      <c r="C4" s="257">
        <v>4</v>
      </c>
      <c r="D4" s="22" t="s">
        <v>94</v>
      </c>
      <c r="E4" s="284">
        <v>5</v>
      </c>
      <c r="F4" s="285"/>
      <c r="G4" s="284"/>
      <c r="H4" s="285"/>
      <c r="I4" s="284"/>
      <c r="J4" s="285"/>
      <c r="K4" s="284"/>
      <c r="L4" s="285"/>
      <c r="M4" s="284"/>
      <c r="N4" s="285"/>
      <c r="O4" s="280"/>
      <c r="P4" s="281"/>
      <c r="Q4" s="280"/>
      <c r="R4" s="281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3">
      <c r="A5" s="265">
        <v>6728</v>
      </c>
      <c r="B5" s="309" t="s">
        <v>125</v>
      </c>
      <c r="C5" s="260">
        <v>102</v>
      </c>
      <c r="D5" s="22" t="s">
        <v>109</v>
      </c>
      <c r="E5" s="284">
        <v>2</v>
      </c>
      <c r="F5" s="285"/>
      <c r="G5" s="284"/>
      <c r="H5" s="285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3">
      <c r="A6" s="265">
        <v>6728</v>
      </c>
      <c r="B6" s="309" t="s">
        <v>125</v>
      </c>
      <c r="C6" s="254">
        <v>55</v>
      </c>
      <c r="D6" s="22" t="s">
        <v>110</v>
      </c>
      <c r="E6" s="284"/>
      <c r="F6" s="285"/>
      <c r="G6" s="284">
        <v>3.5</v>
      </c>
      <c r="H6" s="285"/>
      <c r="I6" s="284"/>
      <c r="J6" s="285"/>
      <c r="K6" s="284"/>
      <c r="L6" s="285"/>
      <c r="M6" s="284"/>
      <c r="N6" s="285"/>
      <c r="O6" s="280"/>
      <c r="P6" s="281"/>
      <c r="Q6" s="280"/>
      <c r="R6" s="281"/>
      <c r="S6" s="12">
        <f t="shared" ref="S6:S24" si="0">E6+G6+I6+K6+M6+O6+Q6</f>
        <v>3.5</v>
      </c>
      <c r="T6" s="12">
        <f t="shared" ref="T6:T21" si="1">SUM(S6-U6-V6)</f>
        <v>3.5</v>
      </c>
      <c r="U6" s="14"/>
      <c r="V6" s="14"/>
    </row>
    <row r="7" spans="1:22" x14ac:dyDescent="0.3">
      <c r="A7" s="265">
        <v>6728</v>
      </c>
      <c r="B7" s="309" t="s">
        <v>125</v>
      </c>
      <c r="C7" s="248">
        <v>103</v>
      </c>
      <c r="D7" s="22" t="s">
        <v>95</v>
      </c>
      <c r="E7" s="284"/>
      <c r="F7" s="285"/>
      <c r="G7" s="284">
        <v>0.5</v>
      </c>
      <c r="H7" s="285"/>
      <c r="I7" s="284"/>
      <c r="J7" s="285"/>
      <c r="K7" s="284"/>
      <c r="L7" s="285"/>
      <c r="M7" s="284"/>
      <c r="N7" s="285"/>
      <c r="O7" s="280"/>
      <c r="P7" s="281"/>
      <c r="Q7" s="280"/>
      <c r="R7" s="281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3">
      <c r="A8" s="265">
        <v>6728</v>
      </c>
      <c r="B8" s="309" t="s">
        <v>125</v>
      </c>
      <c r="C8" s="260">
        <v>105</v>
      </c>
      <c r="D8" s="22" t="s">
        <v>96</v>
      </c>
      <c r="E8" s="284"/>
      <c r="F8" s="285"/>
      <c r="G8" s="284">
        <v>3</v>
      </c>
      <c r="H8" s="285"/>
      <c r="I8" s="284"/>
      <c r="J8" s="285"/>
      <c r="K8" s="284"/>
      <c r="L8" s="285"/>
      <c r="M8" s="284"/>
      <c r="N8" s="285"/>
      <c r="O8" s="280"/>
      <c r="P8" s="281"/>
      <c r="Q8" s="280"/>
      <c r="R8" s="281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3">
      <c r="A9" s="265">
        <v>6728</v>
      </c>
      <c r="B9" s="309" t="s">
        <v>125</v>
      </c>
      <c r="C9" s="259">
        <v>106</v>
      </c>
      <c r="D9" s="22" t="s">
        <v>95</v>
      </c>
      <c r="E9" s="284"/>
      <c r="F9" s="285"/>
      <c r="G9" s="284"/>
      <c r="H9" s="285"/>
      <c r="I9" s="284">
        <v>2.5</v>
      </c>
      <c r="J9" s="285"/>
      <c r="K9" s="284"/>
      <c r="L9" s="285"/>
      <c r="M9" s="284"/>
      <c r="N9" s="285"/>
      <c r="O9" s="280"/>
      <c r="P9" s="281"/>
      <c r="Q9" s="280"/>
      <c r="R9" s="281"/>
      <c r="S9" s="12">
        <f>E9+G9+I9+K9+M9+O9+Q9</f>
        <v>2.5</v>
      </c>
      <c r="T9" s="12">
        <f t="shared" si="1"/>
        <v>2.5</v>
      </c>
      <c r="U9" s="14"/>
      <c r="V9" s="14"/>
    </row>
    <row r="10" spans="1:22" x14ac:dyDescent="0.3">
      <c r="A10" s="265">
        <v>6728</v>
      </c>
      <c r="B10" s="309" t="s">
        <v>125</v>
      </c>
      <c r="C10" s="220">
        <v>54</v>
      </c>
      <c r="D10" s="22" t="s">
        <v>75</v>
      </c>
      <c r="E10" s="284"/>
      <c r="F10" s="285"/>
      <c r="G10" s="284"/>
      <c r="H10" s="285"/>
      <c r="I10" s="284">
        <v>2.5</v>
      </c>
      <c r="J10" s="285"/>
      <c r="K10" s="284"/>
      <c r="L10" s="285"/>
      <c r="M10" s="284"/>
      <c r="N10" s="285"/>
      <c r="O10" s="280"/>
      <c r="P10" s="281"/>
      <c r="Q10" s="280"/>
      <c r="R10" s="281"/>
      <c r="S10" s="12">
        <f t="shared" si="0"/>
        <v>2.5</v>
      </c>
      <c r="T10" s="12">
        <f t="shared" si="1"/>
        <v>2.5</v>
      </c>
      <c r="U10" s="14"/>
      <c r="V10" s="14"/>
    </row>
    <row r="11" spans="1:22" x14ac:dyDescent="0.3">
      <c r="A11" s="265">
        <v>6728</v>
      </c>
      <c r="B11" s="309" t="s">
        <v>125</v>
      </c>
      <c r="C11" s="260">
        <v>44</v>
      </c>
      <c r="D11" s="22" t="s">
        <v>83</v>
      </c>
      <c r="E11" s="284"/>
      <c r="F11" s="285"/>
      <c r="G11" s="284"/>
      <c r="H11" s="285"/>
      <c r="I11" s="284">
        <v>2</v>
      </c>
      <c r="J11" s="285"/>
      <c r="K11" s="284"/>
      <c r="L11" s="285"/>
      <c r="M11" s="284"/>
      <c r="N11" s="285"/>
      <c r="O11" s="280"/>
      <c r="P11" s="281"/>
      <c r="Q11" s="280"/>
      <c r="R11" s="281"/>
      <c r="S11" s="12">
        <f t="shared" si="0"/>
        <v>2</v>
      </c>
      <c r="T11" s="12">
        <f t="shared" si="1"/>
        <v>2</v>
      </c>
      <c r="U11" s="14"/>
      <c r="V11" s="14"/>
    </row>
    <row r="12" spans="1:22" x14ac:dyDescent="0.3">
      <c r="A12" s="265">
        <v>6728</v>
      </c>
      <c r="B12" s="309" t="s">
        <v>125</v>
      </c>
      <c r="C12" s="198">
        <v>100</v>
      </c>
      <c r="D12" s="22" t="s">
        <v>95</v>
      </c>
      <c r="E12" s="284"/>
      <c r="F12" s="285"/>
      <c r="G12" s="284"/>
      <c r="H12" s="285"/>
      <c r="I12" s="284"/>
      <c r="J12" s="285"/>
      <c r="K12" s="284">
        <v>2.5</v>
      </c>
      <c r="L12" s="285"/>
      <c r="M12" s="284"/>
      <c r="N12" s="285"/>
      <c r="O12" s="280"/>
      <c r="P12" s="281"/>
      <c r="Q12" s="280"/>
      <c r="R12" s="281"/>
      <c r="S12" s="12">
        <f t="shared" si="0"/>
        <v>2.5</v>
      </c>
      <c r="T12" s="12">
        <f t="shared" si="1"/>
        <v>2.5</v>
      </c>
      <c r="U12" s="14"/>
      <c r="V12" s="14"/>
    </row>
    <row r="13" spans="1:22" x14ac:dyDescent="0.3">
      <c r="A13" s="266">
        <v>6728</v>
      </c>
      <c r="B13" s="309" t="s">
        <v>125</v>
      </c>
      <c r="C13" s="262">
        <v>107</v>
      </c>
      <c r="D13" s="22" t="s">
        <v>85</v>
      </c>
      <c r="E13" s="284"/>
      <c r="F13" s="285"/>
      <c r="G13" s="284"/>
      <c r="H13" s="285"/>
      <c r="I13" s="284"/>
      <c r="J13" s="285"/>
      <c r="K13" s="284">
        <v>4.5</v>
      </c>
      <c r="L13" s="285"/>
      <c r="M13" s="284"/>
      <c r="N13" s="285"/>
      <c r="O13" s="280"/>
      <c r="P13" s="281"/>
      <c r="Q13" s="280"/>
      <c r="R13" s="281"/>
      <c r="S13" s="12">
        <f>E13+G13+I13+K13+M13+O13+Q13</f>
        <v>4.5</v>
      </c>
      <c r="T13" s="12">
        <f>SUM(S13-U13-V13)</f>
        <v>4.5</v>
      </c>
      <c r="U13" s="14"/>
      <c r="V13" s="14"/>
    </row>
    <row r="14" spans="1:22" x14ac:dyDescent="0.3">
      <c r="A14" s="266">
        <v>6728</v>
      </c>
      <c r="B14" s="309" t="s">
        <v>125</v>
      </c>
      <c r="C14" s="260">
        <v>110</v>
      </c>
      <c r="D14" s="22" t="s">
        <v>109</v>
      </c>
      <c r="E14" s="284"/>
      <c r="F14" s="285"/>
      <c r="G14" s="284"/>
      <c r="H14" s="285"/>
      <c r="I14" s="284"/>
      <c r="J14" s="285"/>
      <c r="K14" s="284"/>
      <c r="L14" s="285"/>
      <c r="M14" s="284">
        <v>1</v>
      </c>
      <c r="N14" s="285"/>
      <c r="O14" s="280"/>
      <c r="P14" s="281"/>
      <c r="Q14" s="280"/>
      <c r="R14" s="281"/>
      <c r="S14" s="12">
        <f>E14+G14+I14+K14+M14+O14+Q14</f>
        <v>1</v>
      </c>
      <c r="T14" s="12">
        <f>SUM(S14-U14-V14)</f>
        <v>1</v>
      </c>
      <c r="U14" s="14"/>
      <c r="V14" s="14"/>
    </row>
    <row r="15" spans="1:22" x14ac:dyDescent="0.3">
      <c r="A15" s="266">
        <v>6728</v>
      </c>
      <c r="B15" s="309" t="s">
        <v>125</v>
      </c>
      <c r="C15" s="132">
        <v>94</v>
      </c>
      <c r="D15" s="22" t="s">
        <v>75</v>
      </c>
      <c r="E15" s="284"/>
      <c r="F15" s="285"/>
      <c r="G15" s="284"/>
      <c r="H15" s="285"/>
      <c r="I15" s="284"/>
      <c r="J15" s="285"/>
      <c r="K15" s="284"/>
      <c r="L15" s="285"/>
      <c r="M15" s="284">
        <v>2</v>
      </c>
      <c r="N15" s="285"/>
      <c r="O15" s="280"/>
      <c r="P15" s="281"/>
      <c r="Q15" s="280"/>
      <c r="R15" s="281"/>
      <c r="S15" s="12">
        <f>E15+G15+I15+K15+M15+O15+Q15</f>
        <v>2</v>
      </c>
      <c r="T15" s="12">
        <f>SUM(S15-U15-V15)</f>
        <v>2</v>
      </c>
      <c r="U15" s="14"/>
      <c r="V15" s="14"/>
    </row>
    <row r="16" spans="1:22" x14ac:dyDescent="0.3">
      <c r="A16" s="266">
        <v>6874</v>
      </c>
      <c r="B16" s="309" t="s">
        <v>126</v>
      </c>
      <c r="C16" s="266">
        <v>16</v>
      </c>
      <c r="D16" s="22" t="s">
        <v>89</v>
      </c>
      <c r="E16" s="284"/>
      <c r="F16" s="285"/>
      <c r="G16" s="284"/>
      <c r="H16" s="285"/>
      <c r="I16" s="284"/>
      <c r="J16" s="285"/>
      <c r="K16" s="284"/>
      <c r="L16" s="285"/>
      <c r="M16" s="284">
        <v>1</v>
      </c>
      <c r="N16" s="285"/>
      <c r="O16" s="280"/>
      <c r="P16" s="281"/>
      <c r="Q16" s="280"/>
      <c r="R16" s="281"/>
      <c r="S16" s="12">
        <f>E16+G16+I16+K16+M16+O16+Q16</f>
        <v>1</v>
      </c>
      <c r="T16" s="12">
        <f>SUM(S16-U16-V16)</f>
        <v>1</v>
      </c>
      <c r="U16" s="14"/>
      <c r="V16" s="14"/>
    </row>
    <row r="17" spans="1:22" x14ac:dyDescent="0.3">
      <c r="A17" s="266">
        <v>6874</v>
      </c>
      <c r="B17" s="309" t="s">
        <v>126</v>
      </c>
      <c r="C17" s="266">
        <v>17</v>
      </c>
      <c r="D17" s="22" t="s">
        <v>89</v>
      </c>
      <c r="E17" s="284"/>
      <c r="F17" s="285"/>
      <c r="G17" s="284"/>
      <c r="H17" s="285"/>
      <c r="I17" s="284"/>
      <c r="J17" s="285"/>
      <c r="K17" s="284"/>
      <c r="L17" s="285"/>
      <c r="M17" s="284">
        <v>1</v>
      </c>
      <c r="N17" s="285"/>
      <c r="O17" s="280"/>
      <c r="P17" s="281"/>
      <c r="Q17" s="280"/>
      <c r="R17" s="281"/>
      <c r="S17" s="12">
        <f t="shared" ref="S17" si="2">E17+G17+I17+K17+M17+O17+Q17</f>
        <v>1</v>
      </c>
      <c r="T17" s="12">
        <f t="shared" ref="T17" si="3">SUM(S17-U17-V17)</f>
        <v>1</v>
      </c>
      <c r="U17" s="14"/>
      <c r="V17" s="14"/>
    </row>
    <row r="18" spans="1:22" x14ac:dyDescent="0.3">
      <c r="A18" s="266">
        <v>6874</v>
      </c>
      <c r="B18" s="309" t="s">
        <v>126</v>
      </c>
      <c r="C18" s="266">
        <v>18</v>
      </c>
      <c r="D18" s="22" t="s">
        <v>89</v>
      </c>
      <c r="E18" s="267"/>
      <c r="F18" s="268"/>
      <c r="G18" s="267"/>
      <c r="H18" s="268"/>
      <c r="I18" s="284"/>
      <c r="J18" s="285"/>
      <c r="K18" s="267"/>
      <c r="L18" s="268"/>
      <c r="M18" s="267">
        <v>1</v>
      </c>
      <c r="N18" s="268"/>
      <c r="O18" s="280"/>
      <c r="P18" s="281"/>
      <c r="Q18" s="280"/>
      <c r="R18" s="281"/>
      <c r="S18" s="12">
        <f t="shared" ref="S18:S19" si="4">E18+G18+I18+K18+M18+O18+Q18</f>
        <v>1</v>
      </c>
      <c r="T18" s="12">
        <f t="shared" ref="T18:T19" si="5">SUM(S18-U18-V18)</f>
        <v>1</v>
      </c>
      <c r="U18" s="14"/>
      <c r="V18" s="14"/>
    </row>
    <row r="19" spans="1:22" x14ac:dyDescent="0.3">
      <c r="A19" s="266">
        <v>6874</v>
      </c>
      <c r="B19" s="309" t="s">
        <v>126</v>
      </c>
      <c r="C19" s="266">
        <v>19</v>
      </c>
      <c r="D19" s="22" t="s">
        <v>89</v>
      </c>
      <c r="E19" s="267"/>
      <c r="F19" s="268"/>
      <c r="G19" s="267"/>
      <c r="H19" s="268"/>
      <c r="I19" s="267"/>
      <c r="J19" s="268"/>
      <c r="K19" s="267"/>
      <c r="L19" s="268"/>
      <c r="M19" s="267">
        <v>1</v>
      </c>
      <c r="N19" s="268"/>
      <c r="O19" s="280"/>
      <c r="P19" s="281"/>
      <c r="Q19" s="280"/>
      <c r="R19" s="281"/>
      <c r="S19" s="12">
        <f t="shared" si="4"/>
        <v>1</v>
      </c>
      <c r="T19" s="12">
        <f t="shared" si="5"/>
        <v>1</v>
      </c>
      <c r="U19" s="14"/>
      <c r="V19" s="14"/>
    </row>
    <row r="20" spans="1:22" x14ac:dyDescent="0.3">
      <c r="A20" s="178"/>
      <c r="B20" s="25"/>
      <c r="C20" s="178"/>
      <c r="D20" s="10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0"/>
      <c r="P20" s="281"/>
      <c r="Q20" s="280"/>
      <c r="R20" s="28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266">
        <v>3600</v>
      </c>
      <c r="B21" s="309" t="s">
        <v>131</v>
      </c>
      <c r="C21" s="266"/>
      <c r="D21" s="10" t="s">
        <v>61</v>
      </c>
      <c r="E21" s="284">
        <v>1</v>
      </c>
      <c r="F21" s="285"/>
      <c r="G21" s="284">
        <v>1</v>
      </c>
      <c r="H21" s="285"/>
      <c r="I21" s="284">
        <v>1</v>
      </c>
      <c r="J21" s="285"/>
      <c r="K21" s="284">
        <v>1</v>
      </c>
      <c r="L21" s="285"/>
      <c r="M21" s="284">
        <v>1</v>
      </c>
      <c r="N21" s="285"/>
      <c r="O21" s="280"/>
      <c r="P21" s="281"/>
      <c r="Q21" s="280"/>
      <c r="R21" s="281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80"/>
      <c r="P22" s="281"/>
      <c r="Q22" s="280"/>
      <c r="R22" s="281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0"/>
      <c r="P23" s="281"/>
      <c r="Q23" s="280"/>
      <c r="R23" s="281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86">
        <f>SUM(E4:E23)</f>
        <v>8</v>
      </c>
      <c r="F24" s="287"/>
      <c r="G24" s="286">
        <f>SUM(G4:G23)</f>
        <v>8</v>
      </c>
      <c r="H24" s="287"/>
      <c r="I24" s="286">
        <f>SUM(I4:I23)</f>
        <v>8</v>
      </c>
      <c r="J24" s="287"/>
      <c r="K24" s="286">
        <f>SUM(K4:K23)</f>
        <v>8</v>
      </c>
      <c r="L24" s="287"/>
      <c r="M24" s="286">
        <f>SUM(M4:M23)</f>
        <v>8</v>
      </c>
      <c r="N24" s="287"/>
      <c r="O24" s="286">
        <f>SUM(O4:O23)</f>
        <v>0</v>
      </c>
      <c r="P24" s="287"/>
      <c r="Q24" s="286">
        <f>SUM(Q4:Q23)</f>
        <v>0</v>
      </c>
      <c r="R24" s="287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13" zoomScale="89" zoomScaleNormal="89" workbookViewId="0">
      <selection activeCell="B19" sqref="B1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2"/>
      <c r="F3" s="253"/>
      <c r="G3" s="252"/>
      <c r="H3" s="253"/>
      <c r="I3" s="252"/>
      <c r="J3" s="253"/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6">
        <v>6849</v>
      </c>
      <c r="B4" s="309" t="s">
        <v>130</v>
      </c>
      <c r="C4" s="266">
        <v>55</v>
      </c>
      <c r="D4" s="22" t="s">
        <v>99</v>
      </c>
      <c r="E4" s="282"/>
      <c r="F4" s="283"/>
      <c r="G4" s="282"/>
      <c r="H4" s="283"/>
      <c r="I4" s="282"/>
      <c r="J4" s="283"/>
      <c r="K4" s="284">
        <v>7</v>
      </c>
      <c r="L4" s="285"/>
      <c r="M4" s="284"/>
      <c r="N4" s="285"/>
      <c r="O4" s="299"/>
      <c r="P4" s="299"/>
      <c r="Q4" s="299"/>
      <c r="R4" s="299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3">
      <c r="A5" s="266">
        <v>6728</v>
      </c>
      <c r="B5" s="309" t="s">
        <v>125</v>
      </c>
      <c r="C5" s="266">
        <v>110</v>
      </c>
      <c r="D5" s="22" t="s">
        <v>109</v>
      </c>
      <c r="E5" s="282"/>
      <c r="F5" s="283"/>
      <c r="G5" s="282"/>
      <c r="H5" s="283"/>
      <c r="I5" s="282"/>
      <c r="J5" s="283"/>
      <c r="K5" s="284"/>
      <c r="L5" s="285"/>
      <c r="M5" s="284">
        <v>0.5</v>
      </c>
      <c r="N5" s="285"/>
      <c r="O5" s="299"/>
      <c r="P5" s="299"/>
      <c r="Q5" s="299"/>
      <c r="R5" s="299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3">
      <c r="A6" s="266">
        <v>6728</v>
      </c>
      <c r="B6" s="309" t="s">
        <v>125</v>
      </c>
      <c r="C6" s="266">
        <v>94</v>
      </c>
      <c r="D6" s="22" t="s">
        <v>75</v>
      </c>
      <c r="E6" s="282"/>
      <c r="F6" s="283"/>
      <c r="G6" s="282"/>
      <c r="H6" s="283"/>
      <c r="I6" s="282"/>
      <c r="J6" s="283"/>
      <c r="K6" s="284"/>
      <c r="L6" s="285"/>
      <c r="M6" s="284">
        <v>2</v>
      </c>
      <c r="N6" s="285"/>
      <c r="O6" s="299"/>
      <c r="P6" s="299"/>
      <c r="Q6" s="299"/>
      <c r="R6" s="299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66">
        <v>6728</v>
      </c>
      <c r="B7" s="309" t="s">
        <v>125</v>
      </c>
      <c r="C7" s="266">
        <v>44</v>
      </c>
      <c r="D7" s="22" t="s">
        <v>123</v>
      </c>
      <c r="E7" s="282"/>
      <c r="F7" s="283"/>
      <c r="G7" s="282"/>
      <c r="H7" s="283"/>
      <c r="I7" s="282"/>
      <c r="J7" s="283"/>
      <c r="K7" s="284"/>
      <c r="L7" s="285"/>
      <c r="M7" s="284">
        <v>1</v>
      </c>
      <c r="N7" s="285"/>
      <c r="O7" s="299"/>
      <c r="P7" s="299"/>
      <c r="Q7" s="299"/>
      <c r="R7" s="299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66">
        <v>6874</v>
      </c>
      <c r="B8" s="309" t="s">
        <v>126</v>
      </c>
      <c r="C8" s="266">
        <v>16</v>
      </c>
      <c r="D8" s="22" t="s">
        <v>89</v>
      </c>
      <c r="E8" s="282"/>
      <c r="F8" s="283"/>
      <c r="G8" s="282"/>
      <c r="H8" s="283"/>
      <c r="I8" s="282"/>
      <c r="J8" s="283"/>
      <c r="K8" s="284"/>
      <c r="L8" s="285"/>
      <c r="M8" s="284">
        <v>1</v>
      </c>
      <c r="N8" s="285"/>
      <c r="O8" s="299"/>
      <c r="P8" s="299"/>
      <c r="Q8" s="299"/>
      <c r="R8" s="299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266">
        <v>6874</v>
      </c>
      <c r="B9" s="309" t="s">
        <v>126</v>
      </c>
      <c r="C9" s="266">
        <v>17</v>
      </c>
      <c r="D9" s="22" t="s">
        <v>89</v>
      </c>
      <c r="E9" s="282"/>
      <c r="F9" s="283"/>
      <c r="G9" s="282"/>
      <c r="H9" s="283"/>
      <c r="I9" s="282"/>
      <c r="J9" s="283"/>
      <c r="K9" s="284"/>
      <c r="L9" s="285"/>
      <c r="M9" s="284">
        <v>1</v>
      </c>
      <c r="N9" s="285"/>
      <c r="O9" s="280"/>
      <c r="P9" s="281"/>
      <c r="Q9" s="280"/>
      <c r="R9" s="281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266">
        <v>6874</v>
      </c>
      <c r="B10" s="309" t="s">
        <v>126</v>
      </c>
      <c r="C10" s="266">
        <v>18</v>
      </c>
      <c r="D10" s="22" t="s">
        <v>89</v>
      </c>
      <c r="E10" s="282"/>
      <c r="F10" s="283"/>
      <c r="G10" s="282"/>
      <c r="H10" s="283"/>
      <c r="I10" s="282"/>
      <c r="J10" s="283"/>
      <c r="K10" s="284"/>
      <c r="L10" s="285"/>
      <c r="M10" s="284">
        <v>1</v>
      </c>
      <c r="N10" s="285"/>
      <c r="O10" s="280"/>
      <c r="P10" s="281"/>
      <c r="Q10" s="280"/>
      <c r="R10" s="281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266">
        <v>6874</v>
      </c>
      <c r="B11" s="309" t="s">
        <v>126</v>
      </c>
      <c r="C11" s="266">
        <v>19</v>
      </c>
      <c r="D11" s="22" t="s">
        <v>89</v>
      </c>
      <c r="E11" s="282"/>
      <c r="F11" s="283"/>
      <c r="G11" s="282"/>
      <c r="H11" s="283"/>
      <c r="I11" s="282"/>
      <c r="J11" s="283"/>
      <c r="K11" s="284"/>
      <c r="L11" s="285"/>
      <c r="M11" s="284">
        <v>0.5</v>
      </c>
      <c r="N11" s="285"/>
      <c r="O11" s="280"/>
      <c r="P11" s="281"/>
      <c r="Q11" s="280"/>
      <c r="R11" s="281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3">
      <c r="A12" s="262"/>
      <c r="B12" s="262"/>
      <c r="C12" s="262"/>
      <c r="D12" s="22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280"/>
      <c r="P12" s="281"/>
      <c r="Q12" s="280"/>
      <c r="R12" s="28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262"/>
      <c r="B13" s="262"/>
      <c r="C13" s="262"/>
      <c r="D13" s="22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280"/>
      <c r="P13" s="281"/>
      <c r="Q13" s="280"/>
      <c r="R13" s="28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262"/>
      <c r="B14" s="262"/>
      <c r="C14" s="262"/>
      <c r="D14" s="22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280"/>
      <c r="P14" s="281"/>
      <c r="Q14" s="280"/>
      <c r="R14" s="28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16"/>
      <c r="B15" s="216"/>
      <c r="C15" s="216"/>
      <c r="D15" s="22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280"/>
      <c r="P15" s="281"/>
      <c r="Q15" s="280"/>
      <c r="R15" s="28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01"/>
      <c r="B16" s="25"/>
      <c r="C16" s="201"/>
      <c r="D16" s="10"/>
      <c r="E16" s="282"/>
      <c r="F16" s="283"/>
      <c r="G16" s="282"/>
      <c r="H16" s="283"/>
      <c r="I16" s="282"/>
      <c r="J16" s="283"/>
      <c r="K16" s="284"/>
      <c r="L16" s="285"/>
      <c r="M16" s="284"/>
      <c r="N16" s="285"/>
      <c r="O16" s="280"/>
      <c r="P16" s="281"/>
      <c r="Q16" s="280"/>
      <c r="R16" s="28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31"/>
      <c r="B17" s="25"/>
      <c r="C17" s="156"/>
      <c r="D17" s="10"/>
      <c r="E17" s="282"/>
      <c r="F17" s="283"/>
      <c r="G17" s="282"/>
      <c r="H17" s="283"/>
      <c r="I17" s="282"/>
      <c r="J17" s="283"/>
      <c r="K17" s="284"/>
      <c r="L17" s="285"/>
      <c r="M17" s="284"/>
      <c r="N17" s="285"/>
      <c r="O17" s="280"/>
      <c r="P17" s="281"/>
      <c r="Q17" s="280"/>
      <c r="R17" s="28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28"/>
      <c r="B18" s="25"/>
      <c r="C18" s="228"/>
      <c r="D18" s="22"/>
      <c r="E18" s="300"/>
      <c r="F18" s="301"/>
      <c r="G18" s="300"/>
      <c r="H18" s="301"/>
      <c r="I18" s="300"/>
      <c r="J18" s="301"/>
      <c r="K18" s="267"/>
      <c r="L18" s="268"/>
      <c r="M18" s="267"/>
      <c r="N18" s="268"/>
      <c r="O18" s="280"/>
      <c r="P18" s="281"/>
      <c r="Q18" s="280"/>
      <c r="R18" s="28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11">
        <v>3600</v>
      </c>
      <c r="B19" s="309" t="s">
        <v>131</v>
      </c>
      <c r="C19" s="211"/>
      <c r="D19" s="10" t="s">
        <v>61</v>
      </c>
      <c r="E19" s="300"/>
      <c r="F19" s="301"/>
      <c r="G19" s="300"/>
      <c r="H19" s="301"/>
      <c r="I19" s="300"/>
      <c r="J19" s="301"/>
      <c r="K19" s="267">
        <v>1</v>
      </c>
      <c r="L19" s="268"/>
      <c r="M19" s="267">
        <v>1</v>
      </c>
      <c r="N19" s="268"/>
      <c r="O19" s="280"/>
      <c r="P19" s="281"/>
      <c r="Q19" s="280"/>
      <c r="R19" s="281"/>
      <c r="S19" s="12">
        <f t="shared" si="2"/>
        <v>2</v>
      </c>
      <c r="T19" s="12">
        <f t="shared" si="7"/>
        <v>2</v>
      </c>
      <c r="U19" s="14"/>
      <c r="V19" s="14"/>
    </row>
    <row r="20" spans="1:22" x14ac:dyDescent="0.3">
      <c r="A20" s="6"/>
      <c r="B20" s="6"/>
      <c r="C20" s="6"/>
      <c r="D20" s="10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2">
        <v>8</v>
      </c>
      <c r="F21" s="283"/>
      <c r="G21" s="282">
        <v>8</v>
      </c>
      <c r="H21" s="283"/>
      <c r="I21" s="282">
        <v>8</v>
      </c>
      <c r="J21" s="283"/>
      <c r="K21" s="284"/>
      <c r="L21" s="285"/>
      <c r="M21" s="284"/>
      <c r="N21" s="285"/>
      <c r="O21" s="280"/>
      <c r="P21" s="281"/>
      <c r="Q21" s="280"/>
      <c r="R21" s="281"/>
      <c r="S21" s="12">
        <f t="shared" si="2"/>
        <v>24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80"/>
      <c r="P22" s="281"/>
      <c r="Q22" s="280"/>
      <c r="R22" s="281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86">
        <f>SUM(E4:E22)</f>
        <v>8</v>
      </c>
      <c r="F23" s="287"/>
      <c r="G23" s="286">
        <f>SUM(G4:G22)</f>
        <v>8</v>
      </c>
      <c r="H23" s="287"/>
      <c r="I23" s="286">
        <f>SUM(I4:I22)</f>
        <v>8</v>
      </c>
      <c r="J23" s="287"/>
      <c r="K23" s="286">
        <f>SUM(K4:K22)</f>
        <v>8</v>
      </c>
      <c r="L23" s="287"/>
      <c r="M23" s="286">
        <f>SUM(M4:M22)</f>
        <v>8</v>
      </c>
      <c r="N23" s="287"/>
      <c r="O23" s="286">
        <f>SUM(O4:O22)</f>
        <v>0</v>
      </c>
      <c r="P23" s="287"/>
      <c r="Q23" s="286">
        <f>SUM(Q4:Q22)</f>
        <v>0</v>
      </c>
      <c r="R23" s="287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24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14" zoomScale="86" zoomScaleNormal="86" workbookViewId="0">
      <selection activeCell="B20" sqref="B20:B2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78</v>
      </c>
      <c r="B2" s="219"/>
      <c r="C2" s="219" t="str">
        <f>Buckingham!C2</f>
        <v>07.03.21</v>
      </c>
      <c r="D2" s="110"/>
      <c r="E2" s="306" t="s">
        <v>13</v>
      </c>
      <c r="F2" s="306"/>
      <c r="G2" s="306" t="s">
        <v>14</v>
      </c>
      <c r="H2" s="306"/>
      <c r="I2" s="306" t="s">
        <v>15</v>
      </c>
      <c r="J2" s="306"/>
      <c r="K2" s="306" t="s">
        <v>16</v>
      </c>
      <c r="L2" s="306"/>
      <c r="M2" s="306" t="s">
        <v>17</v>
      </c>
      <c r="N2" s="306"/>
      <c r="O2" s="306" t="s">
        <v>18</v>
      </c>
      <c r="P2" s="306"/>
      <c r="Q2" s="306" t="s">
        <v>19</v>
      </c>
      <c r="R2" s="30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63">
        <v>6874</v>
      </c>
      <c r="B4" s="309" t="s">
        <v>126</v>
      </c>
      <c r="C4" s="263">
        <v>54</v>
      </c>
      <c r="D4" s="22" t="s">
        <v>91</v>
      </c>
      <c r="E4" s="284">
        <v>0.25</v>
      </c>
      <c r="F4" s="285"/>
      <c r="G4" s="284"/>
      <c r="H4" s="285"/>
      <c r="I4" s="284"/>
      <c r="J4" s="285"/>
      <c r="K4" s="284"/>
      <c r="L4" s="285"/>
      <c r="M4" s="284"/>
      <c r="N4" s="285"/>
      <c r="O4" s="302"/>
      <c r="P4" s="303"/>
      <c r="Q4" s="302"/>
      <c r="R4" s="303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3">
      <c r="A5" s="258">
        <v>6728</v>
      </c>
      <c r="B5" s="309" t="s">
        <v>125</v>
      </c>
      <c r="C5" s="250">
        <v>53</v>
      </c>
      <c r="D5" s="22" t="s">
        <v>91</v>
      </c>
      <c r="E5" s="284">
        <v>0.25</v>
      </c>
      <c r="F5" s="285"/>
      <c r="G5" s="284"/>
      <c r="H5" s="285"/>
      <c r="I5" s="284"/>
      <c r="J5" s="285"/>
      <c r="K5" s="284"/>
      <c r="L5" s="285"/>
      <c r="M5" s="284"/>
      <c r="N5" s="285"/>
      <c r="O5" s="302"/>
      <c r="P5" s="303"/>
      <c r="Q5" s="302"/>
      <c r="R5" s="303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65">
        <v>6863</v>
      </c>
      <c r="B6" s="310" t="s">
        <v>129</v>
      </c>
      <c r="C6" s="265">
        <v>1</v>
      </c>
      <c r="D6" s="22" t="s">
        <v>106</v>
      </c>
      <c r="E6" s="284"/>
      <c r="F6" s="285"/>
      <c r="G6" s="284">
        <v>1</v>
      </c>
      <c r="H6" s="285"/>
      <c r="I6" s="284"/>
      <c r="J6" s="285"/>
      <c r="K6" s="284"/>
      <c r="L6" s="285"/>
      <c r="M6" s="284"/>
      <c r="N6" s="285"/>
      <c r="O6" s="302"/>
      <c r="P6" s="303"/>
      <c r="Q6" s="302"/>
      <c r="R6" s="303"/>
      <c r="S6" s="174">
        <f t="shared" ref="S6:S8" si="2">E6+G6+I6+K6+M6+O6+Q6</f>
        <v>1</v>
      </c>
      <c r="T6" s="174">
        <f t="shared" ref="T6:T8" si="3">SUM(S6-U6-V6)</f>
        <v>1</v>
      </c>
      <c r="U6" s="83"/>
      <c r="V6" s="83"/>
    </row>
    <row r="7" spans="1:22" x14ac:dyDescent="0.3">
      <c r="A7" s="265">
        <v>6728</v>
      </c>
      <c r="B7" s="309" t="s">
        <v>125</v>
      </c>
      <c r="C7" s="265">
        <v>105</v>
      </c>
      <c r="D7" s="22" t="s">
        <v>91</v>
      </c>
      <c r="E7" s="284"/>
      <c r="F7" s="285"/>
      <c r="G7" s="284"/>
      <c r="H7" s="285"/>
      <c r="I7" s="284">
        <v>0.5</v>
      </c>
      <c r="J7" s="285"/>
      <c r="K7" s="284"/>
      <c r="L7" s="285"/>
      <c r="M7" s="284"/>
      <c r="N7" s="285"/>
      <c r="O7" s="302"/>
      <c r="P7" s="303"/>
      <c r="Q7" s="302"/>
      <c r="R7" s="303"/>
      <c r="S7" s="174">
        <f t="shared" si="2"/>
        <v>0.5</v>
      </c>
      <c r="T7" s="174">
        <f t="shared" si="3"/>
        <v>0.5</v>
      </c>
      <c r="U7" s="83"/>
      <c r="V7" s="83"/>
    </row>
    <row r="8" spans="1:22" x14ac:dyDescent="0.3">
      <c r="A8" s="265">
        <v>6728</v>
      </c>
      <c r="B8" s="309" t="s">
        <v>125</v>
      </c>
      <c r="C8" s="265">
        <v>102</v>
      </c>
      <c r="D8" s="22" t="s">
        <v>91</v>
      </c>
      <c r="E8" s="284"/>
      <c r="F8" s="285"/>
      <c r="G8" s="284"/>
      <c r="H8" s="285"/>
      <c r="I8" s="284">
        <v>0.5</v>
      </c>
      <c r="J8" s="285"/>
      <c r="K8" s="284"/>
      <c r="L8" s="285"/>
      <c r="M8" s="284"/>
      <c r="N8" s="285"/>
      <c r="O8" s="302"/>
      <c r="P8" s="303"/>
      <c r="Q8" s="302"/>
      <c r="R8" s="303"/>
      <c r="S8" s="174">
        <f t="shared" si="2"/>
        <v>0.5</v>
      </c>
      <c r="T8" s="174">
        <f t="shared" si="3"/>
        <v>0.5</v>
      </c>
      <c r="U8" s="83"/>
      <c r="V8" s="83"/>
    </row>
    <row r="9" spans="1:22" ht="15" customHeight="1" x14ac:dyDescent="0.3">
      <c r="A9" s="250"/>
      <c r="B9" s="250"/>
      <c r="C9" s="250"/>
      <c r="D9" s="22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302"/>
      <c r="P9" s="303"/>
      <c r="Q9" s="302"/>
      <c r="R9" s="303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50"/>
      <c r="B10" s="250"/>
      <c r="C10" s="250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302"/>
      <c r="P10" s="303"/>
      <c r="Q10" s="302"/>
      <c r="R10" s="30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62"/>
      <c r="B11" s="262"/>
      <c r="C11" s="262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302"/>
      <c r="P11" s="303"/>
      <c r="Q11" s="302"/>
      <c r="R11" s="30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62"/>
      <c r="B12" s="262"/>
      <c r="C12" s="262"/>
      <c r="D12" s="22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302"/>
      <c r="P12" s="303"/>
      <c r="Q12" s="302"/>
      <c r="R12" s="30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197"/>
      <c r="B13" s="193"/>
      <c r="C13" s="193"/>
      <c r="D13" s="199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302"/>
      <c r="P13" s="303"/>
      <c r="Q13" s="302"/>
      <c r="R13" s="30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97"/>
      <c r="B14" s="197"/>
      <c r="C14" s="197"/>
      <c r="D14" s="199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302"/>
      <c r="P14" s="303"/>
      <c r="Q14" s="302"/>
      <c r="R14" s="30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7"/>
      <c r="B15" s="197"/>
      <c r="C15" s="197"/>
      <c r="D15" s="199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302"/>
      <c r="P15" s="303"/>
      <c r="Q15" s="302"/>
      <c r="R15" s="30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97"/>
      <c r="B16" s="197"/>
      <c r="C16" s="197"/>
      <c r="D16" s="199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302"/>
      <c r="P16" s="303"/>
      <c r="Q16" s="302"/>
      <c r="R16" s="303"/>
      <c r="S16" s="189">
        <f t="shared" si="0"/>
        <v>0</v>
      </c>
      <c r="T16" s="189">
        <f t="shared" si="1"/>
        <v>0</v>
      </c>
      <c r="U16" s="83"/>
      <c r="V16" s="83"/>
    </row>
    <row r="17" spans="1:22" x14ac:dyDescent="0.3">
      <c r="A17" s="196"/>
      <c r="B17" s="196"/>
      <c r="C17" s="196"/>
      <c r="D17" s="199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302"/>
      <c r="P17" s="303"/>
      <c r="Q17" s="302"/>
      <c r="R17" s="303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33"/>
      <c r="B18" s="233"/>
      <c r="C18" s="233"/>
      <c r="D18" s="199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302"/>
      <c r="P18" s="303"/>
      <c r="Q18" s="302"/>
      <c r="R18" s="303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45"/>
      <c r="B19" s="245"/>
      <c r="C19" s="245"/>
      <c r="D19" s="22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302"/>
      <c r="P19" s="303"/>
      <c r="Q19" s="302"/>
      <c r="R19" s="303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66">
        <v>3600</v>
      </c>
      <c r="B20" s="309" t="s">
        <v>131</v>
      </c>
      <c r="C20" s="266"/>
      <c r="D20" s="199" t="s">
        <v>124</v>
      </c>
      <c r="E20" s="284"/>
      <c r="F20" s="285"/>
      <c r="G20" s="284"/>
      <c r="H20" s="285"/>
      <c r="I20" s="284"/>
      <c r="J20" s="285"/>
      <c r="K20" s="284"/>
      <c r="L20" s="285"/>
      <c r="M20" s="284">
        <v>2</v>
      </c>
      <c r="N20" s="285"/>
      <c r="O20" s="302"/>
      <c r="P20" s="303"/>
      <c r="Q20" s="302"/>
      <c r="R20" s="303"/>
      <c r="S20" s="79">
        <f t="shared" ref="S20:S25" si="8">E20+G20+I20+K20+M20+O20+Q20</f>
        <v>2</v>
      </c>
      <c r="T20" s="79">
        <f t="shared" si="1"/>
        <v>2</v>
      </c>
      <c r="U20" s="83"/>
      <c r="V20" s="83"/>
    </row>
    <row r="21" spans="1:22" x14ac:dyDescent="0.3">
      <c r="A21" s="242">
        <v>3600</v>
      </c>
      <c r="B21" s="309" t="s">
        <v>131</v>
      </c>
      <c r="C21" s="242"/>
      <c r="D21" s="199" t="s">
        <v>86</v>
      </c>
      <c r="E21" s="284"/>
      <c r="F21" s="285"/>
      <c r="G21" s="284">
        <v>1</v>
      </c>
      <c r="H21" s="285"/>
      <c r="I21" s="284">
        <v>0.25</v>
      </c>
      <c r="J21" s="285"/>
      <c r="K21" s="284">
        <v>2</v>
      </c>
      <c r="L21" s="285"/>
      <c r="M21" s="284"/>
      <c r="N21" s="285"/>
      <c r="O21" s="302"/>
      <c r="P21" s="303"/>
      <c r="Q21" s="304"/>
      <c r="R21" s="305"/>
      <c r="S21" s="79">
        <f t="shared" si="8"/>
        <v>3.25</v>
      </c>
      <c r="T21" s="79">
        <f t="shared" si="1"/>
        <v>3.25</v>
      </c>
      <c r="U21" s="83"/>
      <c r="V21" s="83"/>
    </row>
    <row r="22" spans="1:22" x14ac:dyDescent="0.3">
      <c r="A22" s="242">
        <v>3600</v>
      </c>
      <c r="B22" s="309" t="s">
        <v>131</v>
      </c>
      <c r="C22" s="242"/>
      <c r="D22" s="22" t="s">
        <v>90</v>
      </c>
      <c r="E22" s="284">
        <v>2</v>
      </c>
      <c r="F22" s="285"/>
      <c r="G22" s="284"/>
      <c r="H22" s="285"/>
      <c r="I22" s="284"/>
      <c r="J22" s="285"/>
      <c r="K22" s="284"/>
      <c r="L22" s="285"/>
      <c r="M22" s="284">
        <v>3.5</v>
      </c>
      <c r="N22" s="285"/>
      <c r="O22" s="302"/>
      <c r="P22" s="303"/>
      <c r="Q22" s="302"/>
      <c r="R22" s="303"/>
      <c r="S22" s="79">
        <f t="shared" si="8"/>
        <v>5.5</v>
      </c>
      <c r="T22" s="79">
        <f t="shared" si="1"/>
        <v>5.5</v>
      </c>
      <c r="U22" s="83"/>
      <c r="V22" s="83"/>
    </row>
    <row r="23" spans="1:22" x14ac:dyDescent="0.3">
      <c r="A23" s="6">
        <v>3600</v>
      </c>
      <c r="B23" s="309" t="s">
        <v>131</v>
      </c>
      <c r="C23" s="134"/>
      <c r="D23" s="22" t="s">
        <v>76</v>
      </c>
      <c r="E23" s="284"/>
      <c r="F23" s="285"/>
      <c r="G23" s="284"/>
      <c r="H23" s="285"/>
      <c r="I23" s="284"/>
      <c r="J23" s="285"/>
      <c r="K23" s="284">
        <v>0.25</v>
      </c>
      <c r="L23" s="285"/>
      <c r="M23" s="284"/>
      <c r="N23" s="285"/>
      <c r="O23" s="302"/>
      <c r="P23" s="303"/>
      <c r="Q23" s="302"/>
      <c r="R23" s="303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3">
      <c r="A24" s="6">
        <v>3600</v>
      </c>
      <c r="B24" s="309" t="s">
        <v>131</v>
      </c>
      <c r="C24" s="134"/>
      <c r="D24" s="22" t="s">
        <v>62</v>
      </c>
      <c r="E24" s="284">
        <v>0.25</v>
      </c>
      <c r="F24" s="285"/>
      <c r="G24" s="284">
        <v>0.25</v>
      </c>
      <c r="H24" s="285"/>
      <c r="I24" s="284"/>
      <c r="J24" s="285"/>
      <c r="K24" s="284">
        <v>0.25</v>
      </c>
      <c r="L24" s="285"/>
      <c r="M24" s="284"/>
      <c r="N24" s="285"/>
      <c r="O24" s="302"/>
      <c r="P24" s="303"/>
      <c r="Q24" s="302"/>
      <c r="R24" s="303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309" t="s">
        <v>131</v>
      </c>
      <c r="C25" s="135"/>
      <c r="D25" s="22" t="s">
        <v>71</v>
      </c>
      <c r="E25" s="284">
        <v>4.5</v>
      </c>
      <c r="F25" s="285"/>
      <c r="G25" s="284">
        <v>6</v>
      </c>
      <c r="H25" s="285"/>
      <c r="I25" s="284">
        <v>4</v>
      </c>
      <c r="J25" s="285"/>
      <c r="K25" s="284">
        <v>4.75</v>
      </c>
      <c r="L25" s="285"/>
      <c r="M25" s="284">
        <v>2.75</v>
      </c>
      <c r="N25" s="285"/>
      <c r="O25" s="302"/>
      <c r="P25" s="303"/>
      <c r="Q25" s="302"/>
      <c r="R25" s="303"/>
      <c r="S25" s="79">
        <f t="shared" si="8"/>
        <v>22</v>
      </c>
      <c r="T25" s="79">
        <f t="shared" si="1"/>
        <v>22</v>
      </c>
      <c r="U25" s="83"/>
      <c r="V25" s="83"/>
    </row>
    <row r="26" spans="1:22" ht="15.75" customHeight="1" x14ac:dyDescent="0.3">
      <c r="A26" s="81">
        <v>3600</v>
      </c>
      <c r="B26" s="309" t="s">
        <v>131</v>
      </c>
      <c r="C26" s="81"/>
      <c r="D26" s="3" t="s">
        <v>68</v>
      </c>
      <c r="E26" s="284">
        <v>1</v>
      </c>
      <c r="F26" s="285"/>
      <c r="G26" s="284"/>
      <c r="H26" s="285"/>
      <c r="I26" s="284">
        <v>3</v>
      </c>
      <c r="J26" s="285"/>
      <c r="K26" s="284">
        <v>1</v>
      </c>
      <c r="L26" s="285"/>
      <c r="M26" s="284"/>
      <c r="N26" s="285"/>
      <c r="O26" s="302"/>
      <c r="P26" s="303"/>
      <c r="Q26" s="302"/>
      <c r="R26" s="303"/>
      <c r="S26" s="79">
        <f t="shared" si="0"/>
        <v>5</v>
      </c>
      <c r="T26" s="79">
        <f t="shared" si="1"/>
        <v>5</v>
      </c>
      <c r="U26" s="83"/>
      <c r="V26" s="83"/>
    </row>
    <row r="27" spans="1:22" x14ac:dyDescent="0.3">
      <c r="A27" s="81">
        <v>3600</v>
      </c>
      <c r="B27" s="309" t="s">
        <v>131</v>
      </c>
      <c r="C27" s="81"/>
      <c r="D27" s="82" t="s">
        <v>63</v>
      </c>
      <c r="E27" s="284">
        <v>0.25</v>
      </c>
      <c r="F27" s="285"/>
      <c r="G27" s="284">
        <v>0.25</v>
      </c>
      <c r="H27" s="285"/>
      <c r="I27" s="284">
        <v>0.25</v>
      </c>
      <c r="J27" s="285"/>
      <c r="K27" s="284">
        <v>0.25</v>
      </c>
      <c r="L27" s="285"/>
      <c r="M27" s="284">
        <v>0.25</v>
      </c>
      <c r="N27" s="285"/>
      <c r="O27" s="302"/>
      <c r="P27" s="303"/>
      <c r="Q27" s="302"/>
      <c r="R27" s="303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84"/>
      <c r="F28" s="285"/>
      <c r="G28" s="284"/>
      <c r="H28" s="285"/>
      <c r="I28" s="284"/>
      <c r="J28" s="285"/>
      <c r="K28" s="284"/>
      <c r="L28" s="285"/>
      <c r="M28" s="284"/>
      <c r="N28" s="285"/>
      <c r="O28" s="302"/>
      <c r="P28" s="303"/>
      <c r="Q28" s="302"/>
      <c r="R28" s="30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4"/>
      <c r="F29" s="285"/>
      <c r="G29" s="284"/>
      <c r="H29" s="285"/>
      <c r="I29" s="284"/>
      <c r="J29" s="285"/>
      <c r="K29" s="284"/>
      <c r="L29" s="285"/>
      <c r="M29" s="284"/>
      <c r="N29" s="285"/>
      <c r="O29" s="302"/>
      <c r="P29" s="303"/>
      <c r="Q29" s="302"/>
      <c r="R29" s="303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4"/>
      <c r="F30" s="285"/>
      <c r="G30" s="284"/>
      <c r="H30" s="285"/>
      <c r="I30" s="284"/>
      <c r="J30" s="285"/>
      <c r="K30" s="284"/>
      <c r="L30" s="285"/>
      <c r="M30" s="284"/>
      <c r="N30" s="285"/>
      <c r="O30" s="302"/>
      <c r="P30" s="303"/>
      <c r="Q30" s="302"/>
      <c r="R30" s="303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07">
        <f>SUM(E4:E30)</f>
        <v>8.5</v>
      </c>
      <c r="F31" s="308"/>
      <c r="G31" s="307">
        <f>SUM(G4:G30)</f>
        <v>8.5</v>
      </c>
      <c r="H31" s="308"/>
      <c r="I31" s="307">
        <f>SUM(I4:I30)</f>
        <v>8.5</v>
      </c>
      <c r="J31" s="308"/>
      <c r="K31" s="307">
        <f>SUM(K4:K30)</f>
        <v>8.5</v>
      </c>
      <c r="L31" s="308"/>
      <c r="M31" s="307">
        <f t="shared" ref="M31" si="9">SUM(M4:M30)</f>
        <v>8.5</v>
      </c>
      <c r="N31" s="308"/>
      <c r="O31" s="307">
        <f>SUM(O4:O30)</f>
        <v>0</v>
      </c>
      <c r="P31" s="308"/>
      <c r="Q31" s="307">
        <f>SUM(Q4:Q30)</f>
        <v>0</v>
      </c>
      <c r="R31" s="308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42.5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42.5</v>
      </c>
      <c r="I36" s="69">
        <v>3600</v>
      </c>
    </row>
    <row r="37" spans="1:22" x14ac:dyDescent="0.3">
      <c r="A37" s="71" t="s">
        <v>24</v>
      </c>
      <c r="C37" s="86">
        <f>U33</f>
        <v>0</v>
      </c>
      <c r="D37" s="86"/>
      <c r="I37" s="87">
        <v>40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6" zoomScale="90" zoomScaleNormal="90" workbookViewId="0">
      <selection activeCell="B21" sqref="B21:B2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78</v>
      </c>
      <c r="B2" s="110"/>
      <c r="C2" s="221" t="s">
        <v>100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6">
        <v>6728</v>
      </c>
      <c r="B4" s="309" t="s">
        <v>125</v>
      </c>
      <c r="C4" s="266">
        <v>54</v>
      </c>
      <c r="D4" s="22" t="s">
        <v>75</v>
      </c>
      <c r="E4" s="272">
        <v>6</v>
      </c>
      <c r="F4" s="272"/>
      <c r="G4" s="272">
        <v>8</v>
      </c>
      <c r="H4" s="272"/>
      <c r="I4" s="272">
        <v>5</v>
      </c>
      <c r="J4" s="272"/>
      <c r="K4" s="272">
        <v>1.5</v>
      </c>
      <c r="L4" s="272"/>
      <c r="M4" s="272"/>
      <c r="N4" s="272"/>
      <c r="O4" s="269"/>
      <c r="P4" s="270"/>
      <c r="Q4" s="269"/>
      <c r="R4" s="270"/>
      <c r="S4" s="58">
        <f t="shared" ref="S4:S25" si="0">E4+G4+I4+K4+M4+O4+Q4</f>
        <v>20.5</v>
      </c>
      <c r="T4" s="58">
        <f t="shared" ref="T4:T11" si="1">SUM(S4-U4-V4)</f>
        <v>20.5</v>
      </c>
      <c r="U4" s="60"/>
      <c r="V4" s="60"/>
    </row>
    <row r="5" spans="1:22" x14ac:dyDescent="0.3">
      <c r="A5" s="250">
        <v>6728</v>
      </c>
      <c r="B5" s="309" t="s">
        <v>125</v>
      </c>
      <c r="C5" s="250">
        <v>44</v>
      </c>
      <c r="D5" s="22" t="s">
        <v>111</v>
      </c>
      <c r="E5" s="271"/>
      <c r="F5" s="272"/>
      <c r="G5" s="271"/>
      <c r="H5" s="272"/>
      <c r="I5" s="271">
        <v>3</v>
      </c>
      <c r="J5" s="272"/>
      <c r="K5" s="271">
        <v>2.5</v>
      </c>
      <c r="L5" s="272"/>
      <c r="M5" s="271"/>
      <c r="N5" s="272"/>
      <c r="O5" s="269"/>
      <c r="P5" s="270"/>
      <c r="Q5" s="269"/>
      <c r="R5" s="270"/>
      <c r="S5" s="58">
        <f t="shared" si="0"/>
        <v>5.5</v>
      </c>
      <c r="T5" s="58">
        <f t="shared" si="1"/>
        <v>5.5</v>
      </c>
      <c r="U5" s="60"/>
      <c r="V5" s="60"/>
    </row>
    <row r="6" spans="1:22" x14ac:dyDescent="0.3">
      <c r="A6" s="266">
        <v>6874</v>
      </c>
      <c r="B6" s="309" t="s">
        <v>126</v>
      </c>
      <c r="C6" s="266">
        <v>16</v>
      </c>
      <c r="D6" s="22" t="s">
        <v>89</v>
      </c>
      <c r="E6" s="272"/>
      <c r="F6" s="272"/>
      <c r="G6" s="272"/>
      <c r="H6" s="272"/>
      <c r="I6" s="272"/>
      <c r="J6" s="272"/>
      <c r="K6" s="272">
        <v>1</v>
      </c>
      <c r="L6" s="272"/>
      <c r="M6" s="272"/>
      <c r="N6" s="272"/>
      <c r="O6" s="269"/>
      <c r="P6" s="270"/>
      <c r="Q6" s="269"/>
      <c r="R6" s="270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66">
        <v>6874</v>
      </c>
      <c r="B7" s="309" t="s">
        <v>126</v>
      </c>
      <c r="C7" s="266">
        <v>17</v>
      </c>
      <c r="D7" s="22" t="s">
        <v>89</v>
      </c>
      <c r="E7" s="267"/>
      <c r="F7" s="268"/>
      <c r="G7" s="267"/>
      <c r="H7" s="268"/>
      <c r="I7" s="267"/>
      <c r="J7" s="268"/>
      <c r="K7" s="267">
        <v>1</v>
      </c>
      <c r="L7" s="268"/>
      <c r="M7" s="267"/>
      <c r="N7" s="268"/>
      <c r="O7" s="269"/>
      <c r="P7" s="270"/>
      <c r="Q7" s="269"/>
      <c r="R7" s="270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3">
      <c r="A8" s="266">
        <v>6874</v>
      </c>
      <c r="B8" s="309" t="s">
        <v>126</v>
      </c>
      <c r="C8" s="266">
        <v>18</v>
      </c>
      <c r="D8" s="22" t="s">
        <v>89</v>
      </c>
      <c r="E8" s="267"/>
      <c r="F8" s="268"/>
      <c r="G8" s="267"/>
      <c r="H8" s="268"/>
      <c r="I8" s="267"/>
      <c r="J8" s="268"/>
      <c r="K8" s="267">
        <v>1</v>
      </c>
      <c r="L8" s="268"/>
      <c r="M8" s="267"/>
      <c r="N8" s="268"/>
      <c r="O8" s="269"/>
      <c r="P8" s="270"/>
      <c r="Q8" s="269"/>
      <c r="R8" s="270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3">
      <c r="A9" s="266">
        <v>6874</v>
      </c>
      <c r="B9" s="309" t="s">
        <v>126</v>
      </c>
      <c r="C9" s="266">
        <v>19</v>
      </c>
      <c r="D9" s="22" t="s">
        <v>89</v>
      </c>
      <c r="E9" s="267"/>
      <c r="F9" s="268"/>
      <c r="G9" s="267"/>
      <c r="H9" s="268"/>
      <c r="I9" s="267"/>
      <c r="J9" s="268"/>
      <c r="K9" s="267">
        <v>1</v>
      </c>
      <c r="L9" s="268"/>
      <c r="M9" s="267"/>
      <c r="N9" s="268"/>
      <c r="O9" s="269"/>
      <c r="P9" s="270"/>
      <c r="Q9" s="269"/>
      <c r="R9" s="270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266"/>
      <c r="B10" s="266"/>
      <c r="C10" s="266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9"/>
      <c r="P10" s="270"/>
      <c r="Q10" s="269"/>
      <c r="R10" s="27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66"/>
      <c r="B11" s="266"/>
      <c r="C11" s="266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9"/>
      <c r="P11" s="270"/>
      <c r="Q11" s="269"/>
      <c r="R11" s="27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66"/>
      <c r="B12" s="266"/>
      <c r="C12" s="266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9"/>
      <c r="P12" s="270"/>
      <c r="Q12" s="269"/>
      <c r="R12" s="27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66"/>
      <c r="B13" s="266"/>
      <c r="C13" s="266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9"/>
      <c r="P13" s="270"/>
      <c r="Q13" s="269"/>
      <c r="R13" s="27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02"/>
      <c r="B14" s="202"/>
      <c r="C14" s="202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9"/>
      <c r="P14" s="270"/>
      <c r="Q14" s="269"/>
      <c r="R14" s="270"/>
      <c r="S14" s="160">
        <f t="shared" ref="S14" si="4">E14+G14+I14+K14+M14+O14+Q14</f>
        <v>0</v>
      </c>
      <c r="T14" s="160">
        <f t="shared" ref="T14" si="5">SUM(S14-U14-V14)</f>
        <v>0</v>
      </c>
      <c r="U14" s="60"/>
      <c r="V14" s="60"/>
    </row>
    <row r="15" spans="1:22" ht="15.75" customHeight="1" x14ac:dyDescent="0.3">
      <c r="A15" s="202"/>
      <c r="B15" s="202"/>
      <c r="C15" s="202"/>
      <c r="D15" s="22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9"/>
      <c r="P15" s="270"/>
      <c r="Q15" s="269"/>
      <c r="R15" s="27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10"/>
      <c r="B16" s="210"/>
      <c r="C16" s="210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9"/>
      <c r="P16" s="270"/>
      <c r="Q16" s="269"/>
      <c r="R16" s="270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14"/>
      <c r="B17" s="214"/>
      <c r="C17" s="214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9"/>
      <c r="P17" s="270"/>
      <c r="Q17" s="269"/>
      <c r="R17" s="27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3"/>
      <c r="B18" s="183"/>
      <c r="C18" s="183"/>
      <c r="D18" s="22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69"/>
      <c r="P18" s="270"/>
      <c r="Q18" s="269"/>
      <c r="R18" s="27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28"/>
      <c r="B19" s="228"/>
      <c r="C19" s="228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9"/>
      <c r="P19" s="270"/>
      <c r="Q19" s="269"/>
      <c r="R19" s="27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7"/>
      <c r="B20" s="237"/>
      <c r="C20" s="237"/>
      <c r="D20" s="22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9"/>
      <c r="P20" s="270"/>
      <c r="Q20" s="269"/>
      <c r="R20" s="270"/>
      <c r="S20" s="182">
        <f t="shared" ref="S20:S21" si="9">E20+G20+I20+K20+M20+O20+Q20</f>
        <v>0</v>
      </c>
      <c r="T20" s="182">
        <f t="shared" si="3"/>
        <v>0</v>
      </c>
      <c r="U20" s="60"/>
      <c r="V20" s="60"/>
    </row>
    <row r="21" spans="1:22" ht="15.75" customHeight="1" x14ac:dyDescent="0.3">
      <c r="A21" s="246">
        <v>3600</v>
      </c>
      <c r="B21" s="309" t="s">
        <v>131</v>
      </c>
      <c r="C21" s="246"/>
      <c r="D21" s="22" t="s">
        <v>112</v>
      </c>
      <c r="E21" s="267"/>
      <c r="F21" s="268"/>
      <c r="G21" s="267"/>
      <c r="H21" s="268"/>
      <c r="I21" s="267"/>
      <c r="J21" s="268"/>
      <c r="K21" s="267"/>
      <c r="L21" s="268"/>
      <c r="M21" s="267">
        <v>4.5</v>
      </c>
      <c r="N21" s="268"/>
      <c r="O21" s="269"/>
      <c r="P21" s="270"/>
      <c r="Q21" s="269"/>
      <c r="R21" s="270"/>
      <c r="S21" s="182">
        <f t="shared" si="9"/>
        <v>4.5</v>
      </c>
      <c r="T21" s="182">
        <f t="shared" si="3"/>
        <v>4.5</v>
      </c>
      <c r="U21" s="60"/>
      <c r="V21" s="60"/>
    </row>
    <row r="22" spans="1:22" x14ac:dyDescent="0.3">
      <c r="A22" s="256">
        <v>3600</v>
      </c>
      <c r="B22" s="309" t="s">
        <v>131</v>
      </c>
      <c r="C22" s="256"/>
      <c r="D22" s="22" t="s">
        <v>90</v>
      </c>
      <c r="E22" s="267">
        <v>2</v>
      </c>
      <c r="F22" s="268"/>
      <c r="G22" s="267"/>
      <c r="H22" s="268"/>
      <c r="I22" s="267"/>
      <c r="J22" s="268"/>
      <c r="K22" s="267"/>
      <c r="L22" s="268"/>
      <c r="M22" s="267">
        <v>3.5</v>
      </c>
      <c r="N22" s="268"/>
      <c r="O22" s="269"/>
      <c r="P22" s="270"/>
      <c r="Q22" s="269"/>
      <c r="R22" s="270"/>
      <c r="S22" s="58">
        <f t="shared" si="0"/>
        <v>5.5</v>
      </c>
      <c r="T22" s="58">
        <f t="shared" ref="T22" si="10">SUM(S22-U22-V22)</f>
        <v>5.5</v>
      </c>
      <c r="U22" s="60"/>
      <c r="V22" s="60"/>
    </row>
    <row r="23" spans="1:22" ht="15" customHeight="1" x14ac:dyDescent="0.3">
      <c r="A23" s="242"/>
      <c r="B23" s="242"/>
      <c r="C23" s="242"/>
      <c r="D23" s="22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69"/>
      <c r="P23" s="270"/>
      <c r="Q23" s="269"/>
      <c r="R23" s="27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67"/>
      <c r="F24" s="268"/>
      <c r="G24" s="267"/>
      <c r="H24" s="268"/>
      <c r="I24" s="267"/>
      <c r="J24" s="268"/>
      <c r="K24" s="267"/>
      <c r="L24" s="268"/>
      <c r="M24" s="267"/>
      <c r="N24" s="268"/>
      <c r="O24" s="269"/>
      <c r="P24" s="270"/>
      <c r="Q24" s="269"/>
      <c r="R24" s="27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69"/>
      <c r="P25" s="270"/>
      <c r="Q25" s="269"/>
      <c r="R25" s="270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67"/>
      <c r="F26" s="268"/>
      <c r="G26" s="267"/>
      <c r="H26" s="268"/>
      <c r="I26" s="267"/>
      <c r="J26" s="268"/>
      <c r="K26" s="267"/>
      <c r="L26" s="268"/>
      <c r="M26" s="267"/>
      <c r="N26" s="268"/>
      <c r="O26" s="269"/>
      <c r="P26" s="270"/>
      <c r="Q26" s="269"/>
      <c r="R26" s="270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4">
        <f>SUM(E4:E26)</f>
        <v>8</v>
      </c>
      <c r="F27" s="275"/>
      <c r="G27" s="274">
        <f>SUM(G4:G26)</f>
        <v>8</v>
      </c>
      <c r="H27" s="275"/>
      <c r="I27" s="274">
        <f>SUM(I4:I26)</f>
        <v>8</v>
      </c>
      <c r="J27" s="275"/>
      <c r="K27" s="274">
        <f>SUM(K4:K26)</f>
        <v>8</v>
      </c>
      <c r="L27" s="275"/>
      <c r="M27" s="274">
        <f>SUM(M4:M26)</f>
        <v>8</v>
      </c>
      <c r="N27" s="275"/>
      <c r="O27" s="274">
        <f>SUM(O4:O26)</f>
        <v>0</v>
      </c>
      <c r="P27" s="275"/>
      <c r="Q27" s="274">
        <f>SUM(Q4:Q26)</f>
        <v>0</v>
      </c>
      <c r="R27" s="275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10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7" sqref="B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78</v>
      </c>
      <c r="B2" s="219"/>
      <c r="C2" s="219" t="str">
        <f>Buckingham!C2</f>
        <v>07.03.21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9">
        <v>6874</v>
      </c>
      <c r="B4" s="309" t="s">
        <v>126</v>
      </c>
      <c r="C4" s="239">
        <v>5</v>
      </c>
      <c r="D4" s="22" t="s">
        <v>83</v>
      </c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69"/>
      <c r="P4" s="270"/>
      <c r="Q4" s="269"/>
      <c r="R4" s="270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37"/>
      <c r="B5" s="226"/>
      <c r="C5" s="226"/>
      <c r="D5" s="22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69"/>
      <c r="P5" s="270"/>
      <c r="Q5" s="269"/>
      <c r="R5" s="27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31"/>
      <c r="B6" s="215"/>
      <c r="C6" s="215"/>
      <c r="D6" s="22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69"/>
      <c r="P6" s="270"/>
      <c r="Q6" s="269"/>
      <c r="R6" s="270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18"/>
      <c r="B7" s="215"/>
      <c r="C7" s="311">
        <v>320</v>
      </c>
      <c r="D7" s="22" t="s">
        <v>132</v>
      </c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69"/>
      <c r="P7" s="270"/>
      <c r="Q7" s="269"/>
      <c r="R7" s="27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0"/>
      <c r="B8" s="163"/>
      <c r="C8" s="163"/>
      <c r="D8" s="22"/>
      <c r="E8" s="276"/>
      <c r="F8" s="277"/>
      <c r="G8" s="276"/>
      <c r="H8" s="277"/>
      <c r="I8" s="276"/>
      <c r="J8" s="277"/>
      <c r="K8" s="276"/>
      <c r="L8" s="277"/>
      <c r="M8" s="276"/>
      <c r="N8" s="277"/>
      <c r="O8" s="269"/>
      <c r="P8" s="270"/>
      <c r="Q8" s="269"/>
      <c r="R8" s="2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6"/>
      <c r="B9" s="226"/>
      <c r="C9" s="226"/>
      <c r="D9" s="22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69"/>
      <c r="P9" s="270"/>
      <c r="Q9" s="269"/>
      <c r="R9" s="2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7"/>
      <c r="B10" s="227"/>
      <c r="C10" s="227"/>
      <c r="D10" s="22"/>
      <c r="E10" s="276"/>
      <c r="F10" s="277"/>
      <c r="G10" s="276"/>
      <c r="H10" s="277"/>
      <c r="I10" s="276"/>
      <c r="J10" s="277"/>
      <c r="K10" s="276"/>
      <c r="L10" s="277"/>
      <c r="M10" s="276"/>
      <c r="N10" s="277"/>
      <c r="O10" s="269"/>
      <c r="P10" s="270"/>
      <c r="Q10" s="269"/>
      <c r="R10" s="2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9"/>
      <c r="B11" s="172"/>
      <c r="C11" s="172"/>
      <c r="D11" s="22"/>
      <c r="E11" s="276"/>
      <c r="F11" s="277"/>
      <c r="G11" s="276"/>
      <c r="H11" s="277"/>
      <c r="I11" s="276"/>
      <c r="J11" s="277"/>
      <c r="K11" s="276"/>
      <c r="L11" s="277"/>
      <c r="M11" s="276"/>
      <c r="N11" s="277"/>
      <c r="O11" s="269"/>
      <c r="P11" s="270"/>
      <c r="Q11" s="269"/>
      <c r="R11" s="2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2"/>
      <c r="B12" s="172"/>
      <c r="C12" s="172"/>
      <c r="D12" s="22"/>
      <c r="E12" s="276"/>
      <c r="F12" s="277"/>
      <c r="G12" s="276"/>
      <c r="H12" s="277"/>
      <c r="I12" s="276"/>
      <c r="J12" s="277"/>
      <c r="K12" s="276"/>
      <c r="L12" s="277"/>
      <c r="M12" s="276"/>
      <c r="N12" s="277"/>
      <c r="O12" s="269"/>
      <c r="P12" s="270"/>
      <c r="Q12" s="269"/>
      <c r="R12" s="2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2"/>
      <c r="B13" s="172"/>
      <c r="C13" s="172"/>
      <c r="D13" s="22"/>
      <c r="E13" s="276"/>
      <c r="F13" s="277"/>
      <c r="G13" s="276"/>
      <c r="H13" s="277"/>
      <c r="I13" s="276"/>
      <c r="J13" s="277"/>
      <c r="K13" s="276"/>
      <c r="L13" s="277"/>
      <c r="M13" s="276"/>
      <c r="N13" s="277"/>
      <c r="O13" s="269"/>
      <c r="P13" s="270"/>
      <c r="Q13" s="269"/>
      <c r="R13" s="27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25"/>
      <c r="B14" s="225"/>
      <c r="C14" s="225"/>
      <c r="D14" s="22"/>
      <c r="E14" s="276"/>
      <c r="F14" s="277"/>
      <c r="G14" s="276"/>
      <c r="H14" s="277"/>
      <c r="I14" s="276"/>
      <c r="J14" s="277"/>
      <c r="K14" s="276"/>
      <c r="L14" s="277"/>
      <c r="M14" s="276"/>
      <c r="N14" s="277"/>
      <c r="O14" s="269"/>
      <c r="P14" s="270"/>
      <c r="Q14" s="269"/>
      <c r="R14" s="27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76"/>
      <c r="F15" s="277"/>
      <c r="G15" s="276"/>
      <c r="H15" s="277"/>
      <c r="I15" s="276"/>
      <c r="J15" s="277"/>
      <c r="K15" s="276"/>
      <c r="L15" s="277"/>
      <c r="M15" s="276"/>
      <c r="N15" s="277"/>
      <c r="O15" s="269"/>
      <c r="P15" s="270"/>
      <c r="Q15" s="269"/>
      <c r="R15" s="27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24"/>
      <c r="B16" s="224"/>
      <c r="C16" s="224"/>
      <c r="D16" s="22"/>
      <c r="E16" s="276"/>
      <c r="F16" s="277"/>
      <c r="G16" s="276"/>
      <c r="H16" s="277"/>
      <c r="I16" s="276"/>
      <c r="J16" s="277"/>
      <c r="K16" s="276"/>
      <c r="L16" s="277"/>
      <c r="M16" s="276"/>
      <c r="N16" s="277"/>
      <c r="O16" s="269"/>
      <c r="P16" s="270"/>
      <c r="Q16" s="269"/>
      <c r="R16" s="27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59"/>
      <c r="B17" s="159"/>
      <c r="C17" s="159"/>
      <c r="D17" s="22"/>
      <c r="E17" s="276"/>
      <c r="F17" s="277"/>
      <c r="G17" s="276"/>
      <c r="H17" s="277"/>
      <c r="I17" s="276"/>
      <c r="J17" s="277"/>
      <c r="K17" s="276"/>
      <c r="L17" s="277"/>
      <c r="M17" s="276"/>
      <c r="N17" s="277"/>
      <c r="O17" s="269"/>
      <c r="P17" s="270"/>
      <c r="Q17" s="269"/>
      <c r="R17" s="27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25"/>
      <c r="B18" s="225"/>
      <c r="C18" s="225"/>
      <c r="D18" s="22"/>
      <c r="E18" s="276"/>
      <c r="F18" s="277"/>
      <c r="G18" s="276"/>
      <c r="H18" s="277"/>
      <c r="I18" s="276"/>
      <c r="J18" s="277"/>
      <c r="K18" s="276"/>
      <c r="L18" s="277"/>
      <c r="M18" s="276"/>
      <c r="N18" s="277"/>
      <c r="O18" s="269"/>
      <c r="P18" s="270"/>
      <c r="Q18" s="269"/>
      <c r="R18" s="27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59"/>
      <c r="B19" s="159"/>
      <c r="C19" s="159"/>
      <c r="D19" s="10"/>
      <c r="E19" s="276"/>
      <c r="F19" s="277"/>
      <c r="G19" s="276"/>
      <c r="H19" s="277"/>
      <c r="I19" s="276"/>
      <c r="J19" s="277"/>
      <c r="K19" s="276"/>
      <c r="L19" s="277"/>
      <c r="M19" s="276"/>
      <c r="N19" s="277"/>
      <c r="O19" s="269"/>
      <c r="P19" s="270"/>
      <c r="Q19" s="269"/>
      <c r="R19" s="27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28"/>
      <c r="B20" s="25"/>
      <c r="C20" s="228"/>
      <c r="D20" s="22"/>
      <c r="E20" s="276"/>
      <c r="F20" s="277"/>
      <c r="G20" s="276"/>
      <c r="H20" s="277"/>
      <c r="I20" s="276"/>
      <c r="J20" s="277"/>
      <c r="K20" s="276"/>
      <c r="L20" s="277"/>
      <c r="M20" s="276"/>
      <c r="N20" s="277"/>
      <c r="O20" s="269"/>
      <c r="P20" s="270"/>
      <c r="Q20" s="269"/>
      <c r="R20" s="27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1">
        <v>3600</v>
      </c>
      <c r="B21" s="309" t="s">
        <v>131</v>
      </c>
      <c r="C21" s="161"/>
      <c r="D21" s="22" t="s">
        <v>81</v>
      </c>
      <c r="E21" s="276"/>
      <c r="F21" s="277"/>
      <c r="G21" s="276"/>
      <c r="H21" s="277"/>
      <c r="I21" s="276"/>
      <c r="J21" s="277"/>
      <c r="K21" s="276"/>
      <c r="L21" s="277"/>
      <c r="M21" s="276"/>
      <c r="N21" s="277"/>
      <c r="O21" s="269"/>
      <c r="P21" s="270"/>
      <c r="Q21" s="269"/>
      <c r="R21" s="27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9"/>
      <c r="B22" s="25"/>
      <c r="C22" s="159"/>
      <c r="D22" s="22"/>
      <c r="E22" s="276"/>
      <c r="F22" s="277"/>
      <c r="G22" s="276"/>
      <c r="H22" s="277"/>
      <c r="I22" s="276"/>
      <c r="J22" s="277"/>
      <c r="K22" s="276"/>
      <c r="L22" s="277"/>
      <c r="M22" s="276"/>
      <c r="N22" s="277"/>
      <c r="O22" s="269"/>
      <c r="P22" s="270"/>
      <c r="Q22" s="269"/>
      <c r="R22" s="27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76"/>
      <c r="F23" s="277"/>
      <c r="G23" s="276"/>
      <c r="H23" s="277"/>
      <c r="I23" s="276"/>
      <c r="J23" s="277"/>
      <c r="K23" s="276"/>
      <c r="L23" s="277"/>
      <c r="M23" s="276"/>
      <c r="N23" s="277"/>
      <c r="O23" s="269"/>
      <c r="P23" s="270"/>
      <c r="Q23" s="269"/>
      <c r="R23" s="27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6"/>
      <c r="F24" s="277"/>
      <c r="G24" s="276"/>
      <c r="H24" s="277"/>
      <c r="I24" s="276"/>
      <c r="J24" s="277"/>
      <c r="K24" s="276"/>
      <c r="L24" s="277"/>
      <c r="M24" s="276"/>
      <c r="N24" s="277"/>
      <c r="O24" s="269"/>
      <c r="P24" s="270"/>
      <c r="Q24" s="269"/>
      <c r="R24" s="270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69"/>
      <c r="P25" s="270"/>
      <c r="Q25" s="269"/>
      <c r="R25" s="270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4">
        <f>SUM(E4:E25)</f>
        <v>0</v>
      </c>
      <c r="F26" s="275"/>
      <c r="G26" s="274">
        <f>SUM(G4:G25)</f>
        <v>0</v>
      </c>
      <c r="H26" s="275"/>
      <c r="I26" s="274">
        <f>SUM(I4:I25)</f>
        <v>0</v>
      </c>
      <c r="J26" s="275"/>
      <c r="K26" s="274">
        <f>SUM(K4:K25)</f>
        <v>0</v>
      </c>
      <c r="L26" s="275"/>
      <c r="M26" s="274">
        <f>SUM(M4:M25)</f>
        <v>0</v>
      </c>
      <c r="N26" s="275"/>
      <c r="O26" s="274">
        <f>SUM(O4:O25)</f>
        <v>0</v>
      </c>
      <c r="P26" s="275"/>
      <c r="Q26" s="274">
        <f>SUM(Q4:Q25)</f>
        <v>0</v>
      </c>
      <c r="R26" s="275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opLeftCell="A13" zoomScale="90" zoomScaleNormal="90" workbookViewId="0">
      <selection activeCell="B18" sqref="B1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78</v>
      </c>
      <c r="B2" s="219"/>
      <c r="C2" s="219" t="str">
        <f>Buckingham!C2</f>
        <v>07.03.21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4">
        <v>6874</v>
      </c>
      <c r="B4" s="309" t="s">
        <v>126</v>
      </c>
      <c r="C4" s="264">
        <v>16</v>
      </c>
      <c r="D4" s="22" t="s">
        <v>89</v>
      </c>
      <c r="E4" s="267">
        <v>2</v>
      </c>
      <c r="F4" s="268"/>
      <c r="G4" s="267"/>
      <c r="H4" s="268"/>
      <c r="I4" s="267">
        <v>4</v>
      </c>
      <c r="J4" s="268"/>
      <c r="K4" s="267">
        <v>2</v>
      </c>
      <c r="L4" s="268"/>
      <c r="M4" s="267"/>
      <c r="N4" s="268"/>
      <c r="O4" s="269"/>
      <c r="P4" s="270"/>
      <c r="Q4" s="269"/>
      <c r="R4" s="270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3">
      <c r="A5" s="264">
        <v>6874</v>
      </c>
      <c r="B5" s="309" t="s">
        <v>126</v>
      </c>
      <c r="C5" s="264">
        <v>17</v>
      </c>
      <c r="D5" s="22" t="s">
        <v>89</v>
      </c>
      <c r="E5" s="267">
        <v>2</v>
      </c>
      <c r="F5" s="268"/>
      <c r="G5" s="267">
        <v>4</v>
      </c>
      <c r="H5" s="268"/>
      <c r="I5" s="267"/>
      <c r="J5" s="268"/>
      <c r="K5" s="267">
        <v>2</v>
      </c>
      <c r="L5" s="268"/>
      <c r="M5" s="267"/>
      <c r="N5" s="268"/>
      <c r="O5" s="269"/>
      <c r="P5" s="270"/>
      <c r="Q5" s="269"/>
      <c r="R5" s="270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3">
      <c r="A6" s="262">
        <v>6874</v>
      </c>
      <c r="B6" s="309" t="s">
        <v>126</v>
      </c>
      <c r="C6" s="262">
        <v>18</v>
      </c>
      <c r="D6" s="22" t="s">
        <v>89</v>
      </c>
      <c r="E6" s="267">
        <v>2</v>
      </c>
      <c r="F6" s="268"/>
      <c r="G6" s="267">
        <v>4</v>
      </c>
      <c r="H6" s="268"/>
      <c r="I6" s="267"/>
      <c r="J6" s="268"/>
      <c r="K6" s="267">
        <v>2</v>
      </c>
      <c r="L6" s="268"/>
      <c r="M6" s="267">
        <v>1</v>
      </c>
      <c r="N6" s="268"/>
      <c r="O6" s="269"/>
      <c r="P6" s="270"/>
      <c r="Q6" s="269"/>
      <c r="R6" s="270"/>
      <c r="S6" s="58">
        <f t="shared" si="1"/>
        <v>9</v>
      </c>
      <c r="T6" s="58">
        <f t="shared" si="0"/>
        <v>9</v>
      </c>
      <c r="U6" s="60"/>
      <c r="V6" s="60"/>
    </row>
    <row r="7" spans="1:22" x14ac:dyDescent="0.3">
      <c r="A7" s="262">
        <v>6874</v>
      </c>
      <c r="B7" s="309" t="s">
        <v>126</v>
      </c>
      <c r="C7" s="262">
        <v>19</v>
      </c>
      <c r="D7" s="22" t="s">
        <v>89</v>
      </c>
      <c r="E7" s="267">
        <v>2</v>
      </c>
      <c r="F7" s="268"/>
      <c r="G7" s="267"/>
      <c r="H7" s="268"/>
      <c r="I7" s="267">
        <v>4</v>
      </c>
      <c r="J7" s="268"/>
      <c r="K7" s="267">
        <v>2</v>
      </c>
      <c r="L7" s="268"/>
      <c r="M7" s="267">
        <v>1.5</v>
      </c>
      <c r="N7" s="268"/>
      <c r="O7" s="269"/>
      <c r="P7" s="270"/>
      <c r="Q7" s="269"/>
      <c r="R7" s="270"/>
      <c r="S7" s="58">
        <f t="shared" si="1"/>
        <v>9.5</v>
      </c>
      <c r="T7" s="58">
        <f t="shared" si="0"/>
        <v>9.5</v>
      </c>
      <c r="U7" s="60"/>
      <c r="V7" s="60"/>
    </row>
    <row r="8" spans="1:22" x14ac:dyDescent="0.3">
      <c r="A8" s="262">
        <v>6822</v>
      </c>
      <c r="B8" s="309" t="s">
        <v>127</v>
      </c>
      <c r="C8" s="262">
        <v>3</v>
      </c>
      <c r="D8" s="22" t="s">
        <v>113</v>
      </c>
      <c r="E8" s="267"/>
      <c r="F8" s="268"/>
      <c r="G8" s="267"/>
      <c r="H8" s="268"/>
      <c r="I8" s="267"/>
      <c r="J8" s="268"/>
      <c r="K8" s="267"/>
      <c r="L8" s="268"/>
      <c r="M8" s="267">
        <v>2</v>
      </c>
      <c r="N8" s="268"/>
      <c r="O8" s="269"/>
      <c r="P8" s="270"/>
      <c r="Q8" s="269"/>
      <c r="R8" s="270"/>
      <c r="S8" s="58">
        <f t="shared" si="1"/>
        <v>2</v>
      </c>
      <c r="T8" s="58">
        <f t="shared" si="0"/>
        <v>2</v>
      </c>
      <c r="U8" s="60"/>
      <c r="V8" s="60"/>
    </row>
    <row r="9" spans="1:22" x14ac:dyDescent="0.3">
      <c r="A9" s="262">
        <v>6874</v>
      </c>
      <c r="B9" s="309" t="s">
        <v>126</v>
      </c>
      <c r="C9" s="262">
        <v>14</v>
      </c>
      <c r="D9" s="22" t="s">
        <v>114</v>
      </c>
      <c r="E9" s="267"/>
      <c r="F9" s="268"/>
      <c r="G9" s="267"/>
      <c r="H9" s="268"/>
      <c r="I9" s="267"/>
      <c r="J9" s="268"/>
      <c r="K9" s="267"/>
      <c r="L9" s="268"/>
      <c r="M9" s="267">
        <v>3</v>
      </c>
      <c r="N9" s="268"/>
      <c r="O9" s="269"/>
      <c r="P9" s="270"/>
      <c r="Q9" s="269"/>
      <c r="R9" s="270"/>
      <c r="S9" s="58">
        <f t="shared" si="1"/>
        <v>3</v>
      </c>
      <c r="T9" s="58">
        <f t="shared" si="0"/>
        <v>3</v>
      </c>
      <c r="U9" s="60"/>
      <c r="V9" s="60"/>
    </row>
    <row r="10" spans="1:22" x14ac:dyDescent="0.3">
      <c r="A10" s="173"/>
      <c r="B10" s="173"/>
      <c r="C10" s="173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9"/>
      <c r="P10" s="270"/>
      <c r="Q10" s="269"/>
      <c r="R10" s="2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0"/>
      <c r="B11" s="170"/>
      <c r="C11" s="170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9"/>
      <c r="P11" s="270"/>
      <c r="Q11" s="269"/>
      <c r="R11" s="2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7"/>
      <c r="B12" s="167"/>
      <c r="C12" s="167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9"/>
      <c r="P12" s="270"/>
      <c r="Q12" s="269"/>
      <c r="R12" s="2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9"/>
      <c r="P13" s="270"/>
      <c r="Q13" s="269"/>
      <c r="R13" s="27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9"/>
      <c r="P14" s="270"/>
      <c r="Q14" s="269"/>
      <c r="R14" s="27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01"/>
      <c r="B15" s="25"/>
      <c r="C15" s="201"/>
      <c r="D15" s="10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9"/>
      <c r="P15" s="270"/>
      <c r="Q15" s="269"/>
      <c r="R15" s="27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9"/>
      <c r="P16" s="270"/>
      <c r="Q16" s="269"/>
      <c r="R16" s="27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2"/>
      <c r="B17" s="25"/>
      <c r="C17" s="232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9"/>
      <c r="P17" s="270"/>
      <c r="Q17" s="269"/>
      <c r="R17" s="27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7">
        <v>3600</v>
      </c>
      <c r="B18" s="309" t="s">
        <v>131</v>
      </c>
      <c r="C18" s="157"/>
      <c r="D18" s="22" t="s">
        <v>84</v>
      </c>
      <c r="E18" s="267"/>
      <c r="F18" s="268"/>
      <c r="G18" s="267"/>
      <c r="H18" s="268"/>
      <c r="I18" s="267"/>
      <c r="J18" s="268"/>
      <c r="K18" s="267"/>
      <c r="L18" s="268"/>
      <c r="M18" s="267">
        <v>0.5</v>
      </c>
      <c r="N18" s="268"/>
      <c r="O18" s="269"/>
      <c r="P18" s="270"/>
      <c r="Q18" s="269"/>
      <c r="R18" s="27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9"/>
      <c r="P19" s="270"/>
      <c r="Q19" s="269"/>
      <c r="R19" s="27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9"/>
      <c r="P20" s="270"/>
      <c r="Q20" s="269"/>
      <c r="R20" s="27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9"/>
      <c r="P21" s="270"/>
      <c r="Q21" s="269"/>
      <c r="R21" s="27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4">
        <f>SUM(E4:E21)</f>
        <v>8</v>
      </c>
      <c r="F22" s="275"/>
      <c r="G22" s="274">
        <f>SUM(G4:G21)</f>
        <v>8</v>
      </c>
      <c r="H22" s="275"/>
      <c r="I22" s="274">
        <f>SUM(I4:I21)</f>
        <v>8</v>
      </c>
      <c r="J22" s="275"/>
      <c r="K22" s="274">
        <f>SUM(K4:K21)</f>
        <v>8</v>
      </c>
      <c r="L22" s="275"/>
      <c r="M22" s="274">
        <f>SUM(M4:M21)</f>
        <v>8</v>
      </c>
      <c r="N22" s="275"/>
      <c r="O22" s="274">
        <f>SUM(O4:O21)</f>
        <v>0</v>
      </c>
      <c r="P22" s="275"/>
      <c r="Q22" s="274">
        <f>SUM(Q4:Q21)</f>
        <v>0</v>
      </c>
      <c r="R22" s="275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opLeftCell="A13" zoomScale="90" zoomScaleNormal="90" workbookViewId="0">
      <selection activeCell="B21" sqref="B21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07.03.21</v>
      </c>
    </row>
    <row r="2" spans="1:22" s="9" customFormat="1" x14ac:dyDescent="0.3">
      <c r="A2" s="5" t="s">
        <v>78</v>
      </c>
      <c r="B2" s="219"/>
      <c r="C2" s="222"/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2"/>
      <c r="F3" s="253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65">
        <v>6728</v>
      </c>
      <c r="B4" s="309" t="s">
        <v>125</v>
      </c>
      <c r="C4" s="265">
        <v>105</v>
      </c>
      <c r="D4" s="22" t="s">
        <v>96</v>
      </c>
      <c r="E4" s="279"/>
      <c r="F4" s="279"/>
      <c r="G4" s="271">
        <v>5.75</v>
      </c>
      <c r="H4" s="271"/>
      <c r="I4" s="271"/>
      <c r="J4" s="271"/>
      <c r="K4" s="271"/>
      <c r="L4" s="271"/>
      <c r="M4" s="271"/>
      <c r="N4" s="271"/>
      <c r="O4" s="280"/>
      <c r="P4" s="281"/>
      <c r="Q4" s="280"/>
      <c r="R4" s="281"/>
      <c r="S4" s="12">
        <f>E4+G4+I4+K4+M4+O4+Q4</f>
        <v>5.75</v>
      </c>
      <c r="T4" s="12">
        <f t="shared" ref="T4:T18" si="0">SUM(S4-U4-V4)</f>
        <v>5.75</v>
      </c>
      <c r="U4" s="14"/>
      <c r="V4" s="14"/>
    </row>
    <row r="5" spans="1:22" x14ac:dyDescent="0.3">
      <c r="A5" s="265">
        <v>6728</v>
      </c>
      <c r="B5" s="309" t="s">
        <v>125</v>
      </c>
      <c r="C5" s="265">
        <v>100</v>
      </c>
      <c r="D5" s="22" t="s">
        <v>92</v>
      </c>
      <c r="E5" s="279"/>
      <c r="F5" s="279"/>
      <c r="G5" s="271">
        <v>2.25</v>
      </c>
      <c r="H5" s="271"/>
      <c r="I5" s="271">
        <v>4.75</v>
      </c>
      <c r="J5" s="271"/>
      <c r="K5" s="271"/>
      <c r="L5" s="271"/>
      <c r="M5" s="271"/>
      <c r="N5" s="271"/>
      <c r="O5" s="280"/>
      <c r="P5" s="281"/>
      <c r="Q5" s="280"/>
      <c r="R5" s="281"/>
      <c r="S5" s="12">
        <f t="shared" ref="S5:S26" si="1">E5+G5+I5+K5+M5+O5+Q5</f>
        <v>7</v>
      </c>
      <c r="T5" s="12">
        <f t="shared" si="0"/>
        <v>7</v>
      </c>
      <c r="U5" s="14"/>
      <c r="V5" s="14"/>
    </row>
    <row r="6" spans="1:22" x14ac:dyDescent="0.3">
      <c r="A6" s="244">
        <v>6728</v>
      </c>
      <c r="B6" s="309" t="s">
        <v>125</v>
      </c>
      <c r="C6" s="244">
        <v>107</v>
      </c>
      <c r="D6" s="22" t="s">
        <v>93</v>
      </c>
      <c r="E6" s="279"/>
      <c r="F6" s="279"/>
      <c r="G6" s="271"/>
      <c r="H6" s="271"/>
      <c r="I6" s="271">
        <v>2</v>
      </c>
      <c r="J6" s="271"/>
      <c r="K6" s="271"/>
      <c r="L6" s="271"/>
      <c r="M6" s="271"/>
      <c r="N6" s="271"/>
      <c r="O6" s="280"/>
      <c r="P6" s="281"/>
      <c r="Q6" s="280"/>
      <c r="R6" s="281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65">
        <v>6881</v>
      </c>
      <c r="B7" s="309" t="s">
        <v>128</v>
      </c>
      <c r="C7" s="265">
        <v>10</v>
      </c>
      <c r="D7" s="22" t="s">
        <v>98</v>
      </c>
      <c r="E7" s="279"/>
      <c r="F7" s="279"/>
      <c r="G7" s="271"/>
      <c r="H7" s="271"/>
      <c r="I7" s="271">
        <v>1.25</v>
      </c>
      <c r="J7" s="271"/>
      <c r="K7" s="271">
        <v>4</v>
      </c>
      <c r="L7" s="271"/>
      <c r="M7" s="271"/>
      <c r="N7" s="271"/>
      <c r="O7" s="280"/>
      <c r="P7" s="281"/>
      <c r="Q7" s="280"/>
      <c r="R7" s="281"/>
      <c r="S7" s="12">
        <f t="shared" si="1"/>
        <v>5.25</v>
      </c>
      <c r="T7" s="12">
        <f t="shared" si="0"/>
        <v>5.25</v>
      </c>
      <c r="U7" s="14"/>
      <c r="V7" s="14"/>
    </row>
    <row r="8" spans="1:22" x14ac:dyDescent="0.3">
      <c r="A8" s="266">
        <v>6728</v>
      </c>
      <c r="B8" s="309" t="s">
        <v>125</v>
      </c>
      <c r="C8" s="215">
        <v>13</v>
      </c>
      <c r="D8" s="22" t="s">
        <v>83</v>
      </c>
      <c r="E8" s="279"/>
      <c r="F8" s="279"/>
      <c r="G8" s="271"/>
      <c r="H8" s="271"/>
      <c r="I8" s="271"/>
      <c r="J8" s="271"/>
      <c r="K8" s="271">
        <v>1.5</v>
      </c>
      <c r="L8" s="271"/>
      <c r="M8" s="271">
        <v>0.75</v>
      </c>
      <c r="N8" s="271"/>
      <c r="O8" s="280"/>
      <c r="P8" s="281"/>
      <c r="Q8" s="280"/>
      <c r="R8" s="281"/>
      <c r="S8" s="12">
        <f t="shared" si="1"/>
        <v>2.25</v>
      </c>
      <c r="T8" s="12">
        <f t="shared" si="0"/>
        <v>2.25</v>
      </c>
      <c r="U8" s="14"/>
      <c r="V8" s="14"/>
    </row>
    <row r="9" spans="1:22" x14ac:dyDescent="0.3">
      <c r="A9" s="266">
        <v>6728</v>
      </c>
      <c r="B9" s="309" t="s">
        <v>125</v>
      </c>
      <c r="C9" s="258">
        <v>102</v>
      </c>
      <c r="D9" s="22" t="s">
        <v>95</v>
      </c>
      <c r="E9" s="279"/>
      <c r="F9" s="279"/>
      <c r="G9" s="271"/>
      <c r="H9" s="271"/>
      <c r="I9" s="271"/>
      <c r="J9" s="271"/>
      <c r="K9" s="271">
        <v>0.75</v>
      </c>
      <c r="L9" s="271"/>
      <c r="M9" s="271">
        <v>6.75</v>
      </c>
      <c r="N9" s="271"/>
      <c r="O9" s="280"/>
      <c r="P9" s="281"/>
      <c r="Q9" s="280"/>
      <c r="R9" s="281"/>
      <c r="S9" s="12">
        <f t="shared" si="1"/>
        <v>7.5</v>
      </c>
      <c r="T9" s="12">
        <f t="shared" si="0"/>
        <v>7.5</v>
      </c>
      <c r="U9" s="14"/>
      <c r="V9" s="14"/>
    </row>
    <row r="10" spans="1:22" x14ac:dyDescent="0.3">
      <c r="A10" s="266">
        <v>6728</v>
      </c>
      <c r="B10" s="309" t="s">
        <v>125</v>
      </c>
      <c r="C10" s="260">
        <v>111</v>
      </c>
      <c r="D10" s="22" t="s">
        <v>101</v>
      </c>
      <c r="E10" s="279"/>
      <c r="F10" s="279"/>
      <c r="G10" s="271"/>
      <c r="H10" s="271"/>
      <c r="I10" s="271"/>
      <c r="J10" s="271"/>
      <c r="K10" s="271"/>
      <c r="L10" s="271"/>
      <c r="M10" s="271"/>
      <c r="N10" s="271"/>
      <c r="O10" s="280"/>
      <c r="P10" s="281"/>
      <c r="Q10" s="280"/>
      <c r="R10" s="28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62"/>
      <c r="B11" s="233"/>
      <c r="C11" s="233"/>
      <c r="D11" s="22"/>
      <c r="E11" s="279"/>
      <c r="F11" s="279"/>
      <c r="G11" s="271"/>
      <c r="H11" s="271"/>
      <c r="I11" s="271"/>
      <c r="J11" s="271"/>
      <c r="K11" s="271"/>
      <c r="L11" s="271"/>
      <c r="M11" s="271"/>
      <c r="N11" s="271"/>
      <c r="O11" s="280"/>
      <c r="P11" s="281"/>
      <c r="Q11" s="280"/>
      <c r="R11" s="28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5"/>
      <c r="B12" s="215"/>
      <c r="C12" s="215"/>
      <c r="D12" s="22"/>
      <c r="E12" s="279"/>
      <c r="F12" s="279"/>
      <c r="G12" s="271"/>
      <c r="H12" s="271"/>
      <c r="I12" s="271"/>
      <c r="J12" s="271"/>
      <c r="K12" s="271"/>
      <c r="L12" s="271"/>
      <c r="M12" s="271"/>
      <c r="N12" s="271"/>
      <c r="O12" s="280"/>
      <c r="P12" s="281"/>
      <c r="Q12" s="280"/>
      <c r="R12" s="2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1"/>
      <c r="B13" s="184"/>
      <c r="C13" s="184"/>
      <c r="D13" s="22"/>
      <c r="E13" s="279"/>
      <c r="F13" s="279"/>
      <c r="G13" s="271"/>
      <c r="H13" s="271"/>
      <c r="I13" s="271"/>
      <c r="J13" s="271"/>
      <c r="K13" s="271"/>
      <c r="L13" s="271"/>
      <c r="M13" s="271"/>
      <c r="N13" s="271"/>
      <c r="O13" s="280"/>
      <c r="P13" s="281"/>
      <c r="Q13" s="280"/>
      <c r="R13" s="28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1"/>
      <c r="B14" s="185"/>
      <c r="C14" s="185"/>
      <c r="D14" s="22"/>
      <c r="E14" s="279"/>
      <c r="F14" s="279"/>
      <c r="G14" s="271"/>
      <c r="H14" s="271"/>
      <c r="I14" s="271"/>
      <c r="J14" s="271"/>
      <c r="K14" s="271"/>
      <c r="L14" s="271"/>
      <c r="M14" s="271"/>
      <c r="N14" s="271"/>
      <c r="O14" s="280"/>
      <c r="P14" s="281"/>
      <c r="Q14" s="280"/>
      <c r="R14" s="28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7"/>
      <c r="B15" s="227"/>
      <c r="C15" s="227"/>
      <c r="D15" s="22"/>
      <c r="E15" s="279"/>
      <c r="F15" s="279"/>
      <c r="G15" s="271"/>
      <c r="H15" s="271"/>
      <c r="I15" s="271"/>
      <c r="J15" s="271"/>
      <c r="K15" s="271"/>
      <c r="L15" s="271"/>
      <c r="M15" s="271"/>
      <c r="N15" s="271"/>
      <c r="O15" s="280"/>
      <c r="P15" s="281"/>
      <c r="Q15" s="280"/>
      <c r="R15" s="28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1"/>
      <c r="B16" s="126"/>
      <c r="C16" s="126"/>
      <c r="D16" s="22"/>
      <c r="E16" s="279"/>
      <c r="F16" s="279"/>
      <c r="G16" s="271"/>
      <c r="H16" s="271"/>
      <c r="I16" s="271"/>
      <c r="J16" s="271"/>
      <c r="K16" s="271"/>
      <c r="L16" s="271"/>
      <c r="M16" s="271"/>
      <c r="N16" s="271"/>
      <c r="O16" s="280"/>
      <c r="P16" s="281"/>
      <c r="Q16" s="280"/>
      <c r="R16" s="28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1"/>
      <c r="B17" s="191"/>
      <c r="C17" s="191"/>
      <c r="D17" s="22"/>
      <c r="E17" s="279"/>
      <c r="F17" s="279"/>
      <c r="G17" s="271"/>
      <c r="H17" s="271"/>
      <c r="I17" s="271"/>
      <c r="J17" s="271"/>
      <c r="K17" s="271"/>
      <c r="L17" s="271"/>
      <c r="M17" s="271"/>
      <c r="N17" s="271"/>
      <c r="O17" s="280"/>
      <c r="P17" s="281"/>
      <c r="Q17" s="280"/>
      <c r="R17" s="281"/>
      <c r="S17" s="192">
        <f t="shared" si="1"/>
        <v>0</v>
      </c>
      <c r="T17" s="192">
        <f t="shared" si="0"/>
        <v>0</v>
      </c>
      <c r="U17" s="14"/>
      <c r="V17" s="14"/>
    </row>
    <row r="18" spans="1:22" x14ac:dyDescent="0.3">
      <c r="A18" s="191"/>
      <c r="B18" s="191"/>
      <c r="C18" s="191"/>
      <c r="D18" s="22"/>
      <c r="E18" s="279"/>
      <c r="F18" s="279"/>
      <c r="G18" s="271"/>
      <c r="H18" s="271"/>
      <c r="I18" s="271"/>
      <c r="J18" s="271"/>
      <c r="K18" s="271"/>
      <c r="L18" s="271"/>
      <c r="M18" s="271"/>
      <c r="N18" s="271"/>
      <c r="O18" s="280"/>
      <c r="P18" s="281"/>
      <c r="Q18" s="280"/>
      <c r="R18" s="281"/>
      <c r="S18" s="192">
        <f t="shared" si="1"/>
        <v>0</v>
      </c>
      <c r="T18" s="192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9"/>
      <c r="F19" s="279"/>
      <c r="G19" s="271"/>
      <c r="H19" s="271"/>
      <c r="I19" s="271"/>
      <c r="J19" s="271"/>
      <c r="K19" s="271"/>
      <c r="L19" s="271"/>
      <c r="M19" s="271"/>
      <c r="N19" s="271"/>
      <c r="O19" s="280"/>
      <c r="P19" s="281"/>
      <c r="Q19" s="280"/>
      <c r="R19" s="28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32"/>
      <c r="B20" s="25"/>
      <c r="C20" s="232"/>
      <c r="D20" s="22"/>
      <c r="E20" s="279"/>
      <c r="F20" s="279"/>
      <c r="G20" s="271"/>
      <c r="H20" s="271"/>
      <c r="I20" s="271"/>
      <c r="J20" s="271"/>
      <c r="K20" s="271"/>
      <c r="L20" s="271"/>
      <c r="M20" s="271"/>
      <c r="N20" s="271"/>
      <c r="O20" s="280"/>
      <c r="P20" s="281"/>
      <c r="Q20" s="280"/>
      <c r="R20" s="28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309" t="s">
        <v>131</v>
      </c>
      <c r="C21" s="143"/>
      <c r="D21" s="22" t="s">
        <v>70</v>
      </c>
      <c r="E21" s="279"/>
      <c r="F21" s="279"/>
      <c r="G21" s="271"/>
      <c r="H21" s="271"/>
      <c r="I21" s="271"/>
      <c r="J21" s="271"/>
      <c r="K21" s="271">
        <v>1.75</v>
      </c>
      <c r="L21" s="271"/>
      <c r="M21" s="271">
        <v>0.5</v>
      </c>
      <c r="N21" s="271"/>
      <c r="O21" s="280"/>
      <c r="P21" s="281"/>
      <c r="Q21" s="280"/>
      <c r="R21" s="281"/>
      <c r="S21" s="12">
        <f t="shared" si="2"/>
        <v>2.25</v>
      </c>
      <c r="T21" s="12">
        <f t="shared" si="3"/>
        <v>2.25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9"/>
      <c r="F22" s="279"/>
      <c r="G22" s="271"/>
      <c r="H22" s="271"/>
      <c r="I22" s="271"/>
      <c r="J22" s="271"/>
      <c r="K22" s="271"/>
      <c r="L22" s="271"/>
      <c r="M22" s="271"/>
      <c r="N22" s="271"/>
      <c r="O22" s="280"/>
      <c r="P22" s="281"/>
      <c r="Q22" s="280"/>
      <c r="R22" s="28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9"/>
      <c r="F23" s="279"/>
      <c r="G23" s="271"/>
      <c r="H23" s="271"/>
      <c r="I23" s="271"/>
      <c r="J23" s="271"/>
      <c r="K23" s="271"/>
      <c r="L23" s="271"/>
      <c r="M23" s="271"/>
      <c r="N23" s="271"/>
      <c r="O23" s="280"/>
      <c r="P23" s="281"/>
      <c r="Q23" s="280"/>
      <c r="R23" s="28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2">
        <v>8</v>
      </c>
      <c r="F24" s="283"/>
      <c r="G24" s="284"/>
      <c r="H24" s="285"/>
      <c r="I24" s="284"/>
      <c r="J24" s="285"/>
      <c r="K24" s="284"/>
      <c r="L24" s="285"/>
      <c r="M24" s="284"/>
      <c r="N24" s="285"/>
      <c r="O24" s="280"/>
      <c r="P24" s="281"/>
      <c r="Q24" s="280"/>
      <c r="R24" s="281"/>
      <c r="S24" s="12">
        <f t="shared" si="1"/>
        <v>8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4"/>
      <c r="F25" s="285"/>
      <c r="G25" s="284"/>
      <c r="H25" s="285"/>
      <c r="I25" s="284"/>
      <c r="J25" s="285"/>
      <c r="K25" s="284"/>
      <c r="L25" s="285"/>
      <c r="M25" s="284"/>
      <c r="N25" s="285"/>
      <c r="O25" s="280"/>
      <c r="P25" s="281"/>
      <c r="Q25" s="280"/>
      <c r="R25" s="281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86">
        <f>SUM(E4:E25)</f>
        <v>8</v>
      </c>
      <c r="F26" s="287"/>
      <c r="G26" s="286">
        <f>SUM(G4:G25)</f>
        <v>8</v>
      </c>
      <c r="H26" s="287"/>
      <c r="I26" s="286">
        <f>SUM(I4:I25)</f>
        <v>8</v>
      </c>
      <c r="J26" s="287"/>
      <c r="K26" s="286">
        <f>SUM(K4:K25)</f>
        <v>8</v>
      </c>
      <c r="L26" s="287"/>
      <c r="M26" s="286">
        <f>SUM(M4:M25)</f>
        <v>8</v>
      </c>
      <c r="N26" s="287"/>
      <c r="O26" s="286">
        <f>SUM(O4:O25)</f>
        <v>0</v>
      </c>
      <c r="P26" s="287"/>
      <c r="Q26" s="286">
        <f>SUM(Q4:Q25)</f>
        <v>0</v>
      </c>
      <c r="R26" s="287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32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2.25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8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opLeftCell="A16" zoomScale="90" zoomScaleNormal="90" workbookViewId="0">
      <selection activeCell="B21" sqref="B2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78</v>
      </c>
      <c r="B2" s="219"/>
      <c r="C2" s="219" t="str">
        <f>Buckingham!C2</f>
        <v>07.03.21</v>
      </c>
      <c r="D2" s="152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56">
        <v>6728</v>
      </c>
      <c r="B4" s="309" t="s">
        <v>125</v>
      </c>
      <c r="C4" s="256">
        <v>44</v>
      </c>
      <c r="D4" s="22" t="s">
        <v>87</v>
      </c>
      <c r="E4" s="272">
        <v>8</v>
      </c>
      <c r="F4" s="272"/>
      <c r="G4" s="272">
        <v>7.5</v>
      </c>
      <c r="H4" s="272"/>
      <c r="I4" s="272">
        <v>8</v>
      </c>
      <c r="J4" s="272"/>
      <c r="K4" s="272">
        <v>8</v>
      </c>
      <c r="L4" s="272"/>
      <c r="M4" s="272">
        <v>5</v>
      </c>
      <c r="N4" s="272"/>
      <c r="O4" s="269"/>
      <c r="P4" s="270"/>
      <c r="Q4" s="269"/>
      <c r="R4" s="270"/>
      <c r="S4" s="153">
        <f>E4+G4+I4+K4+M4+O4+Q4</f>
        <v>36.5</v>
      </c>
      <c r="T4" s="153">
        <f t="shared" ref="T4:T14" si="0">SUM(S4-U4-V4)</f>
        <v>36.5</v>
      </c>
      <c r="U4" s="60"/>
      <c r="V4" s="60"/>
    </row>
    <row r="5" spans="1:22" x14ac:dyDescent="0.3">
      <c r="A5" s="266">
        <v>6874</v>
      </c>
      <c r="B5" s="309" t="s">
        <v>126</v>
      </c>
      <c r="C5" s="266">
        <v>16</v>
      </c>
      <c r="D5" s="22" t="s">
        <v>89</v>
      </c>
      <c r="E5" s="272"/>
      <c r="F5" s="272"/>
      <c r="G5" s="272"/>
      <c r="H5" s="272"/>
      <c r="I5" s="272"/>
      <c r="J5" s="272"/>
      <c r="K5" s="272"/>
      <c r="L5" s="272"/>
      <c r="M5" s="272">
        <v>0.75</v>
      </c>
      <c r="N5" s="272"/>
      <c r="O5" s="269"/>
      <c r="P5" s="270"/>
      <c r="Q5" s="269"/>
      <c r="R5" s="270"/>
      <c r="S5" s="153">
        <f t="shared" ref="S5:S26" si="1">E5+G5+I5+K5+M5+O5+Q5</f>
        <v>0.75</v>
      </c>
      <c r="T5" s="153">
        <f t="shared" si="0"/>
        <v>0.75</v>
      </c>
      <c r="U5" s="60"/>
      <c r="V5" s="60"/>
    </row>
    <row r="6" spans="1:22" x14ac:dyDescent="0.3">
      <c r="A6" s="266">
        <v>6874</v>
      </c>
      <c r="B6" s="309" t="s">
        <v>126</v>
      </c>
      <c r="C6" s="266">
        <v>17</v>
      </c>
      <c r="D6" s="22" t="s">
        <v>89</v>
      </c>
      <c r="E6" s="272"/>
      <c r="F6" s="272"/>
      <c r="G6" s="272"/>
      <c r="H6" s="272"/>
      <c r="I6" s="272"/>
      <c r="J6" s="272"/>
      <c r="K6" s="272"/>
      <c r="L6" s="272"/>
      <c r="M6" s="272">
        <v>0.75</v>
      </c>
      <c r="N6" s="272"/>
      <c r="O6" s="269"/>
      <c r="P6" s="270"/>
      <c r="Q6" s="269"/>
      <c r="R6" s="270"/>
      <c r="S6" s="153">
        <f t="shared" si="1"/>
        <v>0.75</v>
      </c>
      <c r="T6" s="153">
        <f t="shared" si="0"/>
        <v>0.75</v>
      </c>
      <c r="U6" s="60"/>
      <c r="V6" s="60"/>
    </row>
    <row r="7" spans="1:22" x14ac:dyDescent="0.3">
      <c r="A7" s="266">
        <v>6874</v>
      </c>
      <c r="B7" s="309" t="s">
        <v>126</v>
      </c>
      <c r="C7" s="266">
        <v>18</v>
      </c>
      <c r="D7" s="22" t="s">
        <v>89</v>
      </c>
      <c r="E7" s="272"/>
      <c r="F7" s="272"/>
      <c r="G7" s="272"/>
      <c r="H7" s="272"/>
      <c r="I7" s="272"/>
      <c r="J7" s="272"/>
      <c r="K7" s="272"/>
      <c r="L7" s="272"/>
      <c r="M7" s="272">
        <v>0.5</v>
      </c>
      <c r="N7" s="272"/>
      <c r="O7" s="269"/>
      <c r="P7" s="270"/>
      <c r="Q7" s="269"/>
      <c r="R7" s="270"/>
      <c r="S7" s="153">
        <f t="shared" si="1"/>
        <v>0.5</v>
      </c>
      <c r="T7" s="153">
        <f t="shared" si="0"/>
        <v>0.5</v>
      </c>
      <c r="U7" s="60"/>
      <c r="V7" s="60"/>
    </row>
    <row r="8" spans="1:22" x14ac:dyDescent="0.3">
      <c r="A8" s="266">
        <v>6874</v>
      </c>
      <c r="B8" s="309" t="s">
        <v>126</v>
      </c>
      <c r="C8" s="266">
        <v>19</v>
      </c>
      <c r="D8" s="22" t="s">
        <v>89</v>
      </c>
      <c r="E8" s="267"/>
      <c r="F8" s="268"/>
      <c r="G8" s="267"/>
      <c r="H8" s="268"/>
      <c r="I8" s="267"/>
      <c r="J8" s="268"/>
      <c r="K8" s="267"/>
      <c r="L8" s="268"/>
      <c r="M8" s="267">
        <v>0.5</v>
      </c>
      <c r="N8" s="268"/>
      <c r="O8" s="269"/>
      <c r="P8" s="270"/>
      <c r="Q8" s="269"/>
      <c r="R8" s="270"/>
      <c r="S8" s="153">
        <f t="shared" si="1"/>
        <v>0.5</v>
      </c>
      <c r="T8" s="153">
        <f t="shared" si="0"/>
        <v>0.5</v>
      </c>
      <c r="U8" s="60"/>
      <c r="V8" s="60"/>
    </row>
    <row r="9" spans="1:22" x14ac:dyDescent="0.3">
      <c r="A9" s="201"/>
      <c r="B9" s="198"/>
      <c r="C9" s="198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9"/>
      <c r="P9" s="270"/>
      <c r="Q9" s="269"/>
      <c r="R9" s="270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03"/>
      <c r="B10" s="203"/>
      <c r="C10" s="203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9"/>
      <c r="P10" s="270"/>
      <c r="Q10" s="269"/>
      <c r="R10" s="270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35"/>
      <c r="B11" s="235"/>
      <c r="C11" s="235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9"/>
      <c r="P11" s="270"/>
      <c r="Q11" s="269"/>
      <c r="R11" s="270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03"/>
      <c r="B12" s="191"/>
      <c r="C12" s="191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9"/>
      <c r="P12" s="270"/>
      <c r="Q12" s="269"/>
      <c r="R12" s="270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03"/>
      <c r="B13" s="191"/>
      <c r="C13" s="191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9"/>
      <c r="P13" s="270"/>
      <c r="Q13" s="269"/>
      <c r="R13" s="270"/>
      <c r="S13" s="168">
        <f t="shared" si="1"/>
        <v>0</v>
      </c>
      <c r="T13" s="168">
        <f t="shared" si="0"/>
        <v>0</v>
      </c>
      <c r="U13" s="60"/>
      <c r="V13" s="60"/>
    </row>
    <row r="14" spans="1:22" x14ac:dyDescent="0.3">
      <c r="A14" s="203"/>
      <c r="B14" s="180"/>
      <c r="C14" s="180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9"/>
      <c r="P14" s="270"/>
      <c r="Q14" s="269"/>
      <c r="R14" s="270"/>
      <c r="S14" s="168">
        <f t="shared" si="1"/>
        <v>0</v>
      </c>
      <c r="T14" s="168">
        <f t="shared" si="0"/>
        <v>0</v>
      </c>
      <c r="U14" s="60"/>
      <c r="V14" s="60"/>
    </row>
    <row r="15" spans="1:22" x14ac:dyDescent="0.3">
      <c r="A15" s="203"/>
      <c r="B15" s="203"/>
      <c r="C15" s="203"/>
      <c r="D15" s="22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9"/>
      <c r="P15" s="270"/>
      <c r="Q15" s="269"/>
      <c r="R15" s="270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196"/>
      <c r="B16" s="196"/>
      <c r="C16" s="196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9"/>
      <c r="P16" s="270"/>
      <c r="Q16" s="269"/>
      <c r="R16" s="270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196"/>
      <c r="B17" s="196"/>
      <c r="C17" s="196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9"/>
      <c r="P17" s="270"/>
      <c r="Q17" s="269"/>
      <c r="R17" s="270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48"/>
      <c r="B18" s="248"/>
      <c r="C18" s="248"/>
      <c r="D18" s="22"/>
      <c r="E18" s="271"/>
      <c r="F18" s="271"/>
      <c r="G18" s="271"/>
      <c r="H18" s="271"/>
      <c r="I18" s="267"/>
      <c r="J18" s="268"/>
      <c r="K18" s="267"/>
      <c r="L18" s="268"/>
      <c r="M18" s="267"/>
      <c r="N18" s="268"/>
      <c r="O18" s="269"/>
      <c r="P18" s="270"/>
      <c r="Q18" s="269"/>
      <c r="R18" s="270"/>
      <c r="S18" s="195">
        <f t="shared" ref="S18:S19" si="4">E18+G18+I18+K18+M18+O18+Q18</f>
        <v>0</v>
      </c>
      <c r="T18" s="195">
        <f t="shared" ref="T18:T19" si="5">SUM(S18-U18-V18)</f>
        <v>0</v>
      </c>
      <c r="U18" s="60"/>
      <c r="V18" s="60"/>
    </row>
    <row r="19" spans="1:22" ht="15.75" customHeight="1" x14ac:dyDescent="0.3">
      <c r="A19" s="249"/>
      <c r="B19" s="249"/>
      <c r="C19" s="249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9"/>
      <c r="P19" s="270"/>
      <c r="Q19" s="269"/>
      <c r="R19" s="270"/>
      <c r="S19" s="195">
        <f t="shared" si="4"/>
        <v>0</v>
      </c>
      <c r="T19" s="195">
        <f t="shared" si="5"/>
        <v>0</v>
      </c>
      <c r="U19" s="60"/>
      <c r="V19" s="60"/>
    </row>
    <row r="20" spans="1:22" ht="15.75" customHeight="1" x14ac:dyDescent="0.3">
      <c r="A20" s="247"/>
      <c r="B20" s="247"/>
      <c r="C20" s="247"/>
      <c r="D20" s="22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9"/>
      <c r="P20" s="270"/>
      <c r="Q20" s="269"/>
      <c r="R20" s="270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56">
        <v>3600</v>
      </c>
      <c r="B21" s="309" t="s">
        <v>131</v>
      </c>
      <c r="C21" s="256"/>
      <c r="D21" s="22" t="s">
        <v>84</v>
      </c>
      <c r="E21" s="267"/>
      <c r="F21" s="268"/>
      <c r="G21" s="267">
        <v>0.5</v>
      </c>
      <c r="H21" s="268"/>
      <c r="I21" s="267"/>
      <c r="J21" s="268"/>
      <c r="K21" s="267"/>
      <c r="L21" s="268"/>
      <c r="M21" s="267">
        <v>0.5</v>
      </c>
      <c r="N21" s="268"/>
      <c r="O21" s="269"/>
      <c r="P21" s="270"/>
      <c r="Q21" s="269"/>
      <c r="R21" s="270"/>
      <c r="S21" s="153">
        <f t="shared" si="2"/>
        <v>1</v>
      </c>
      <c r="T21" s="153">
        <f t="shared" si="3"/>
        <v>1</v>
      </c>
      <c r="U21" s="60"/>
      <c r="V21" s="60"/>
    </row>
    <row r="22" spans="1:22" x14ac:dyDescent="0.3">
      <c r="A22" s="242"/>
      <c r="B22" s="242"/>
      <c r="C22" s="242"/>
      <c r="D22" s="22"/>
      <c r="E22" s="267"/>
      <c r="F22" s="268"/>
      <c r="G22" s="267"/>
      <c r="H22" s="268"/>
      <c r="I22" s="267"/>
      <c r="J22" s="268"/>
      <c r="K22" s="267"/>
      <c r="L22" s="268"/>
      <c r="M22" s="267"/>
      <c r="N22" s="268"/>
      <c r="O22" s="269"/>
      <c r="P22" s="270"/>
      <c r="Q22" s="269"/>
      <c r="R22" s="270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67"/>
      <c r="F23" s="268"/>
      <c r="G23" s="267"/>
      <c r="H23" s="268"/>
      <c r="I23" s="267"/>
      <c r="J23" s="268"/>
      <c r="K23" s="267"/>
      <c r="L23" s="268"/>
      <c r="M23" s="267"/>
      <c r="N23" s="268"/>
      <c r="O23" s="269"/>
      <c r="P23" s="270"/>
      <c r="Q23" s="269"/>
      <c r="R23" s="270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7"/>
      <c r="F24" s="268"/>
      <c r="G24" s="267"/>
      <c r="H24" s="268"/>
      <c r="I24" s="267"/>
      <c r="J24" s="268"/>
      <c r="K24" s="267"/>
      <c r="L24" s="268"/>
      <c r="M24" s="267"/>
      <c r="N24" s="268"/>
      <c r="O24" s="269"/>
      <c r="P24" s="270"/>
      <c r="Q24" s="269"/>
      <c r="R24" s="270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69"/>
      <c r="P25" s="270"/>
      <c r="Q25" s="269"/>
      <c r="R25" s="270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74">
        <f>SUM(E4:E25)</f>
        <v>8</v>
      </c>
      <c r="F26" s="275"/>
      <c r="G26" s="274">
        <f>SUM(G4:G25)</f>
        <v>8</v>
      </c>
      <c r="H26" s="275"/>
      <c r="I26" s="274">
        <f>SUM(I4:I25)</f>
        <v>8</v>
      </c>
      <c r="J26" s="275"/>
      <c r="K26" s="274">
        <f>SUM(K4:K25)</f>
        <v>8</v>
      </c>
      <c r="L26" s="275"/>
      <c r="M26" s="274">
        <f>SUM(M4:M25)</f>
        <v>8</v>
      </c>
      <c r="N26" s="275"/>
      <c r="O26" s="274">
        <f>SUM(O4:O25)</f>
        <v>0</v>
      </c>
      <c r="P26" s="275"/>
      <c r="Q26" s="274">
        <f>SUM(Q4:Q25)</f>
        <v>0</v>
      </c>
      <c r="R26" s="275"/>
      <c r="S26" s="153">
        <f t="shared" si="1"/>
        <v>40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10" zoomScale="90" zoomScaleNormal="90" workbookViewId="0">
      <selection activeCell="B17" sqref="B17:B1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78</v>
      </c>
      <c r="B2" s="219"/>
      <c r="C2" s="219" t="str">
        <f>Buckingham!C2</f>
        <v>07.03.21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4">
        <v>6874</v>
      </c>
      <c r="B4" s="309" t="s">
        <v>126</v>
      </c>
      <c r="C4" s="264">
        <v>16</v>
      </c>
      <c r="D4" s="22" t="s">
        <v>89</v>
      </c>
      <c r="E4" s="272">
        <v>5</v>
      </c>
      <c r="F4" s="272"/>
      <c r="G4" s="272">
        <v>2</v>
      </c>
      <c r="H4" s="272"/>
      <c r="I4" s="272">
        <v>5</v>
      </c>
      <c r="J4" s="272"/>
      <c r="K4" s="272">
        <v>1.25</v>
      </c>
      <c r="L4" s="272"/>
      <c r="M4" s="272">
        <v>1</v>
      </c>
      <c r="N4" s="272"/>
      <c r="O4" s="269"/>
      <c r="P4" s="270"/>
      <c r="Q4" s="269"/>
      <c r="R4" s="270"/>
      <c r="S4" s="58">
        <f>E4+G4+I4+K4+M4+O4+Q4</f>
        <v>14.25</v>
      </c>
      <c r="T4" s="58">
        <f t="shared" ref="T4:T12" si="0">SUM(S4-U4-V4)</f>
        <v>14.25</v>
      </c>
      <c r="U4" s="60"/>
      <c r="V4" s="60"/>
    </row>
    <row r="5" spans="1:22" x14ac:dyDescent="0.3">
      <c r="A5" s="264">
        <v>6874</v>
      </c>
      <c r="B5" s="309" t="s">
        <v>126</v>
      </c>
      <c r="C5" s="264">
        <v>17</v>
      </c>
      <c r="D5" s="22" t="s">
        <v>89</v>
      </c>
      <c r="E5" s="272">
        <v>3</v>
      </c>
      <c r="F5" s="272"/>
      <c r="G5" s="272">
        <v>2</v>
      </c>
      <c r="H5" s="272"/>
      <c r="I5" s="272">
        <v>1</v>
      </c>
      <c r="J5" s="272"/>
      <c r="K5" s="272">
        <v>4.75</v>
      </c>
      <c r="L5" s="272"/>
      <c r="M5" s="272">
        <v>1</v>
      </c>
      <c r="N5" s="272"/>
      <c r="O5" s="269"/>
      <c r="P5" s="270"/>
      <c r="Q5" s="269"/>
      <c r="R5" s="270"/>
      <c r="S5" s="58">
        <f t="shared" ref="S5:S22" si="1">E5+G5+I5+K5+M5+O5+Q5</f>
        <v>11.75</v>
      </c>
      <c r="T5" s="58">
        <f t="shared" si="0"/>
        <v>11.75</v>
      </c>
      <c r="U5" s="60"/>
      <c r="V5" s="60"/>
    </row>
    <row r="6" spans="1:22" x14ac:dyDescent="0.3">
      <c r="A6" s="265">
        <v>6874</v>
      </c>
      <c r="B6" s="309" t="s">
        <v>126</v>
      </c>
      <c r="C6" s="265">
        <v>18</v>
      </c>
      <c r="D6" s="22" t="s">
        <v>89</v>
      </c>
      <c r="E6" s="272"/>
      <c r="F6" s="272"/>
      <c r="G6" s="272">
        <v>2</v>
      </c>
      <c r="H6" s="272"/>
      <c r="I6" s="272">
        <v>1</v>
      </c>
      <c r="J6" s="272"/>
      <c r="K6" s="272">
        <v>1.25</v>
      </c>
      <c r="L6" s="272"/>
      <c r="M6" s="272">
        <v>0.75</v>
      </c>
      <c r="N6" s="272"/>
      <c r="O6" s="269"/>
      <c r="P6" s="270"/>
      <c r="Q6" s="269"/>
      <c r="R6" s="270"/>
      <c r="S6" s="58">
        <f t="shared" si="1"/>
        <v>5</v>
      </c>
      <c r="T6" s="58">
        <f t="shared" si="0"/>
        <v>5</v>
      </c>
      <c r="U6" s="60"/>
      <c r="V6" s="60"/>
    </row>
    <row r="7" spans="1:22" x14ac:dyDescent="0.3">
      <c r="A7" s="265">
        <v>6874</v>
      </c>
      <c r="B7" s="309" t="s">
        <v>126</v>
      </c>
      <c r="C7" s="265">
        <v>19</v>
      </c>
      <c r="D7" s="22" t="s">
        <v>89</v>
      </c>
      <c r="E7" s="272"/>
      <c r="F7" s="272"/>
      <c r="G7" s="272">
        <v>2</v>
      </c>
      <c r="H7" s="272"/>
      <c r="I7" s="272">
        <v>1</v>
      </c>
      <c r="J7" s="272"/>
      <c r="K7" s="272">
        <v>0.75</v>
      </c>
      <c r="L7" s="272"/>
      <c r="M7" s="272">
        <v>0.75</v>
      </c>
      <c r="N7" s="272"/>
      <c r="O7" s="269"/>
      <c r="P7" s="270"/>
      <c r="Q7" s="269"/>
      <c r="R7" s="270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3">
      <c r="A8" s="245"/>
      <c r="B8" s="245"/>
      <c r="C8" s="245"/>
      <c r="D8" s="22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69"/>
      <c r="P8" s="270"/>
      <c r="Q8" s="269"/>
      <c r="R8" s="2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6"/>
      <c r="B9" s="196"/>
      <c r="C9" s="196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9"/>
      <c r="P9" s="270"/>
      <c r="Q9" s="269"/>
      <c r="R9" s="2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0"/>
      <c r="B10" s="170"/>
      <c r="C10" s="170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9"/>
      <c r="P10" s="270"/>
      <c r="Q10" s="269"/>
      <c r="R10" s="2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67"/>
      <c r="B11" s="167"/>
      <c r="C11" s="167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9"/>
      <c r="P11" s="270"/>
      <c r="Q11" s="269"/>
      <c r="R11" s="2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9"/>
      <c r="B12" s="169"/>
      <c r="C12" s="169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9"/>
      <c r="P12" s="270"/>
      <c r="Q12" s="269"/>
      <c r="R12" s="2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69"/>
      <c r="B13" s="169"/>
      <c r="C13" s="169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9"/>
      <c r="P13" s="270"/>
      <c r="Q13" s="269"/>
      <c r="R13" s="27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9"/>
      <c r="P14" s="270"/>
      <c r="Q14" s="269"/>
      <c r="R14" s="27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9"/>
      <c r="P15" s="270"/>
      <c r="Q15" s="269"/>
      <c r="R15" s="27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67"/>
      <c r="F16" s="268"/>
      <c r="G16" s="267"/>
      <c r="H16" s="268"/>
      <c r="I16" s="272"/>
      <c r="J16" s="272"/>
      <c r="K16" s="272"/>
      <c r="L16" s="272"/>
      <c r="M16" s="272"/>
      <c r="N16" s="272"/>
      <c r="O16" s="269"/>
      <c r="P16" s="270"/>
      <c r="Q16" s="269"/>
      <c r="R16" s="27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2">
        <v>3600</v>
      </c>
      <c r="B17" s="309" t="s">
        <v>131</v>
      </c>
      <c r="C17" s="232"/>
      <c r="D17" s="22" t="s">
        <v>84</v>
      </c>
      <c r="E17" s="267"/>
      <c r="F17" s="268"/>
      <c r="G17" s="267"/>
      <c r="H17" s="268"/>
      <c r="I17" s="267"/>
      <c r="J17" s="268"/>
      <c r="K17" s="267"/>
      <c r="L17" s="268"/>
      <c r="M17" s="267">
        <v>0.5</v>
      </c>
      <c r="N17" s="268"/>
      <c r="O17" s="269"/>
      <c r="P17" s="270"/>
      <c r="Q17" s="269"/>
      <c r="R17" s="270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3">
      <c r="A18" s="228">
        <v>3600</v>
      </c>
      <c r="B18" s="309" t="s">
        <v>131</v>
      </c>
      <c r="C18" s="228">
        <v>45</v>
      </c>
      <c r="D18" s="22" t="s">
        <v>115</v>
      </c>
      <c r="E18" s="267"/>
      <c r="F18" s="268"/>
      <c r="G18" s="267"/>
      <c r="H18" s="268"/>
      <c r="I18" s="267"/>
      <c r="J18" s="268"/>
      <c r="K18" s="267"/>
      <c r="L18" s="268"/>
      <c r="M18" s="267">
        <v>1</v>
      </c>
      <c r="N18" s="268"/>
      <c r="O18" s="269"/>
      <c r="P18" s="270"/>
      <c r="Q18" s="269"/>
      <c r="R18" s="270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3">
      <c r="A19" s="6"/>
      <c r="B19" s="25"/>
      <c r="C19" s="6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9"/>
      <c r="P19" s="270"/>
      <c r="Q19" s="269"/>
      <c r="R19" s="27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9"/>
      <c r="P20" s="270"/>
      <c r="Q20" s="269"/>
      <c r="R20" s="27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9"/>
      <c r="P21" s="270"/>
      <c r="Q21" s="269"/>
      <c r="R21" s="27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4">
        <f>SUM(E4:E21)</f>
        <v>8</v>
      </c>
      <c r="F22" s="275"/>
      <c r="G22" s="274">
        <f>SUM(G4:G21)</f>
        <v>8</v>
      </c>
      <c r="H22" s="275"/>
      <c r="I22" s="274">
        <f>SUM(I4:I21)</f>
        <v>8</v>
      </c>
      <c r="J22" s="275"/>
      <c r="K22" s="274">
        <f>SUM(K4:K21)</f>
        <v>8</v>
      </c>
      <c r="L22" s="275"/>
      <c r="M22" s="274">
        <f>SUM(M4:M21)</f>
        <v>5</v>
      </c>
      <c r="N22" s="275"/>
      <c r="O22" s="274">
        <f>SUM(O4:O21)</f>
        <v>0</v>
      </c>
      <c r="P22" s="275"/>
      <c r="Q22" s="274">
        <f>SUM(Q4:Q21)</f>
        <v>0</v>
      </c>
      <c r="R22" s="27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10" zoomScale="84" zoomScaleNormal="84" workbookViewId="0">
      <selection activeCell="B4" sqref="B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4">
        <v>3600</v>
      </c>
      <c r="B4" s="309" t="s">
        <v>131</v>
      </c>
      <c r="C4" s="164"/>
      <c r="D4" s="22" t="s">
        <v>74</v>
      </c>
      <c r="E4" s="284">
        <v>8</v>
      </c>
      <c r="F4" s="285"/>
      <c r="G4" s="284">
        <v>8</v>
      </c>
      <c r="H4" s="285"/>
      <c r="I4" s="284">
        <v>8</v>
      </c>
      <c r="J4" s="285"/>
      <c r="K4" s="284"/>
      <c r="L4" s="285"/>
      <c r="M4" s="284"/>
      <c r="N4" s="285"/>
      <c r="O4" s="280"/>
      <c r="P4" s="281"/>
      <c r="Q4" s="280"/>
      <c r="R4" s="281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65"/>
      <c r="B5" s="165"/>
      <c r="C5" s="165"/>
      <c r="D5" s="22"/>
      <c r="E5" s="284"/>
      <c r="F5" s="285"/>
      <c r="G5" s="284"/>
      <c r="H5" s="285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5"/>
      <c r="B6" s="165"/>
      <c r="C6" s="165"/>
      <c r="D6" s="22"/>
      <c r="E6" s="284"/>
      <c r="F6" s="285"/>
      <c r="G6" s="284"/>
      <c r="H6" s="285"/>
      <c r="I6" s="284"/>
      <c r="J6" s="285"/>
      <c r="K6" s="284"/>
      <c r="L6" s="285"/>
      <c r="M6" s="284"/>
      <c r="N6" s="285"/>
      <c r="O6" s="280"/>
      <c r="P6" s="281"/>
      <c r="Q6" s="280"/>
      <c r="R6" s="281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0"/>
      <c r="B7" s="170"/>
      <c r="C7" s="170"/>
      <c r="D7" s="22"/>
      <c r="E7" s="284"/>
      <c r="F7" s="285"/>
      <c r="G7" s="284"/>
      <c r="H7" s="285"/>
      <c r="I7" s="284"/>
      <c r="J7" s="285"/>
      <c r="K7" s="284"/>
      <c r="L7" s="285"/>
      <c r="M7" s="284"/>
      <c r="N7" s="285"/>
      <c r="O7" s="280"/>
      <c r="P7" s="281"/>
      <c r="Q7" s="280"/>
      <c r="R7" s="281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0"/>
      <c r="B8" s="170"/>
      <c r="C8" s="170"/>
      <c r="D8" s="22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0"/>
      <c r="P8" s="281"/>
      <c r="Q8" s="280"/>
      <c r="R8" s="28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0"/>
      <c r="B9" s="170"/>
      <c r="C9" s="170"/>
      <c r="D9" s="22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0"/>
      <c r="P9" s="281"/>
      <c r="Q9" s="280"/>
      <c r="R9" s="28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0"/>
      <c r="P10" s="281"/>
      <c r="Q10" s="280"/>
      <c r="R10" s="28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6"/>
      <c r="B11" s="166"/>
      <c r="C11" s="166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0"/>
      <c r="P11" s="281"/>
      <c r="Q11" s="280"/>
      <c r="R11" s="28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6"/>
      <c r="B12" s="166"/>
      <c r="C12" s="166"/>
      <c r="D12" s="22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80"/>
      <c r="P12" s="281"/>
      <c r="Q12" s="280"/>
      <c r="R12" s="2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6"/>
      <c r="B13" s="166"/>
      <c r="C13" s="166"/>
      <c r="D13" s="22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0"/>
      <c r="P13" s="281"/>
      <c r="Q13" s="280"/>
      <c r="R13" s="28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7"/>
      <c r="B14" s="167"/>
      <c r="C14" s="167"/>
      <c r="D14" s="22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80"/>
      <c r="P14" s="281"/>
      <c r="Q14" s="280"/>
      <c r="R14" s="28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7"/>
      <c r="B15" s="25"/>
      <c r="C15" s="156"/>
      <c r="D15" s="22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0"/>
      <c r="P15" s="281"/>
      <c r="Q15" s="280"/>
      <c r="R15" s="281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69"/>
      <c r="B16" s="169"/>
      <c r="C16" s="169"/>
      <c r="D16" s="22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80"/>
      <c r="P16" s="281"/>
      <c r="Q16" s="280"/>
      <c r="R16" s="28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/>
      <c r="B17" s="25"/>
      <c r="C17" s="159"/>
      <c r="D17" s="22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80"/>
      <c r="P17" s="281"/>
      <c r="Q17" s="280"/>
      <c r="R17" s="281"/>
      <c r="S17" s="158">
        <f t="shared" ref="S17" si="4">E17+G17+I17+K17+M17+O17+Q17</f>
        <v>0</v>
      </c>
      <c r="T17" s="158">
        <f t="shared" ref="T17" si="5">SUM(S17-U17-V17)</f>
        <v>0</v>
      </c>
      <c r="U17" s="14"/>
      <c r="V17" s="14"/>
    </row>
    <row r="18" spans="1:22" x14ac:dyDescent="0.3">
      <c r="A18" s="228"/>
      <c r="B18" s="25"/>
      <c r="C18" s="228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0"/>
      <c r="P18" s="281"/>
      <c r="Q18" s="280"/>
      <c r="R18" s="28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59"/>
      <c r="B19" s="159"/>
      <c r="C19" s="159"/>
      <c r="D19" s="10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0"/>
      <c r="P19" s="281"/>
      <c r="Q19" s="280"/>
      <c r="R19" s="281"/>
      <c r="S19" s="158">
        <f t="shared" si="1"/>
        <v>0</v>
      </c>
      <c r="T19" s="158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0"/>
      <c r="P20" s="281"/>
      <c r="Q20" s="280"/>
      <c r="R20" s="28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80"/>
      <c r="P21" s="281"/>
      <c r="Q21" s="280"/>
      <c r="R21" s="281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80"/>
      <c r="P22" s="281"/>
      <c r="Q22" s="280"/>
      <c r="R22" s="281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86">
        <f>SUM(E4:E22)</f>
        <v>8</v>
      </c>
      <c r="F23" s="287"/>
      <c r="G23" s="286">
        <f>SUM(G4:G22)</f>
        <v>8</v>
      </c>
      <c r="H23" s="287"/>
      <c r="I23" s="286">
        <f>SUM(I4:I22)</f>
        <v>8</v>
      </c>
      <c r="J23" s="287"/>
      <c r="K23" s="286">
        <f>SUM(K4:K22)</f>
        <v>0</v>
      </c>
      <c r="L23" s="287"/>
      <c r="M23" s="286">
        <f>SUM(M4:M22)</f>
        <v>0</v>
      </c>
      <c r="N23" s="287"/>
      <c r="O23" s="286">
        <f>SUM(O4:O22)</f>
        <v>0</v>
      </c>
      <c r="P23" s="287"/>
      <c r="Q23" s="286">
        <f>SUM(Q4:Q22)</f>
        <v>0</v>
      </c>
      <c r="R23" s="287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opLeftCell="A13" zoomScale="87" zoomScaleNormal="87" workbookViewId="0">
      <selection activeCell="B20" sqref="B20:B2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78</v>
      </c>
      <c r="B2" s="219"/>
      <c r="C2" s="219" t="str">
        <f>Buckingham!C2</f>
        <v>07.03.21</v>
      </c>
      <c r="D2" s="113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14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65">
        <v>6728</v>
      </c>
      <c r="B4" s="309" t="s">
        <v>125</v>
      </c>
      <c r="C4" s="265">
        <v>100</v>
      </c>
      <c r="D4" s="22" t="s">
        <v>92</v>
      </c>
      <c r="E4" s="284">
        <v>1.5</v>
      </c>
      <c r="F4" s="285"/>
      <c r="G4" s="284"/>
      <c r="H4" s="285"/>
      <c r="I4" s="284"/>
      <c r="J4" s="285"/>
      <c r="K4" s="284"/>
      <c r="L4" s="285"/>
      <c r="M4" s="284"/>
      <c r="N4" s="285"/>
      <c r="O4" s="280"/>
      <c r="P4" s="281"/>
      <c r="Q4" s="280"/>
      <c r="R4" s="281"/>
      <c r="S4" s="12">
        <f>E4+G4+I4+K4+M4+O4+Q4</f>
        <v>1.5</v>
      </c>
      <c r="T4" s="12">
        <f t="shared" ref="T4:T22" si="0">SUM(S4-U4-V4)</f>
        <v>1.5</v>
      </c>
      <c r="U4" s="14"/>
      <c r="V4" s="14"/>
    </row>
    <row r="5" spans="1:22" x14ac:dyDescent="0.3">
      <c r="A5" s="265">
        <v>6728</v>
      </c>
      <c r="B5" s="309" t="s">
        <v>125</v>
      </c>
      <c r="C5" s="265">
        <v>103</v>
      </c>
      <c r="D5" s="22" t="s">
        <v>95</v>
      </c>
      <c r="E5" s="284"/>
      <c r="F5" s="285"/>
      <c r="G5" s="284">
        <v>1</v>
      </c>
      <c r="H5" s="285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65">
        <v>6728</v>
      </c>
      <c r="B6" s="309" t="s">
        <v>125</v>
      </c>
      <c r="C6" s="260">
        <v>106</v>
      </c>
      <c r="D6" s="22" t="s">
        <v>95</v>
      </c>
      <c r="E6" s="284"/>
      <c r="F6" s="285"/>
      <c r="G6" s="284">
        <v>1</v>
      </c>
      <c r="H6" s="285"/>
      <c r="I6" s="284"/>
      <c r="J6" s="285"/>
      <c r="K6" s="284"/>
      <c r="L6" s="285"/>
      <c r="M6" s="284"/>
      <c r="N6" s="285"/>
      <c r="O6" s="280"/>
      <c r="P6" s="281"/>
      <c r="Q6" s="280"/>
      <c r="R6" s="281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65">
        <v>6728</v>
      </c>
      <c r="B7" s="309" t="s">
        <v>125</v>
      </c>
      <c r="C7" s="246">
        <v>108</v>
      </c>
      <c r="D7" s="22" t="s">
        <v>75</v>
      </c>
      <c r="E7" s="284"/>
      <c r="F7" s="285"/>
      <c r="G7" s="284"/>
      <c r="H7" s="285"/>
      <c r="I7" s="284">
        <v>1.5</v>
      </c>
      <c r="J7" s="285"/>
      <c r="K7" s="284"/>
      <c r="L7" s="285"/>
      <c r="M7" s="284"/>
      <c r="N7" s="285"/>
      <c r="O7" s="280"/>
      <c r="P7" s="281"/>
      <c r="Q7" s="280"/>
      <c r="R7" s="281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258">
        <v>6728</v>
      </c>
      <c r="B8" s="309" t="s">
        <v>125</v>
      </c>
      <c r="C8" s="246">
        <v>107</v>
      </c>
      <c r="D8" s="22" t="s">
        <v>102</v>
      </c>
      <c r="E8" s="284"/>
      <c r="F8" s="285"/>
      <c r="G8" s="284"/>
      <c r="H8" s="285"/>
      <c r="I8" s="284">
        <v>2</v>
      </c>
      <c r="J8" s="285"/>
      <c r="K8" s="284"/>
      <c r="L8" s="285"/>
      <c r="M8" s="284"/>
      <c r="N8" s="285"/>
      <c r="O8" s="280"/>
      <c r="P8" s="281"/>
      <c r="Q8" s="280"/>
      <c r="R8" s="281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58">
        <v>6881</v>
      </c>
      <c r="B9" s="309" t="s">
        <v>128</v>
      </c>
      <c r="C9" s="204">
        <v>12</v>
      </c>
      <c r="D9" s="22" t="s">
        <v>103</v>
      </c>
      <c r="E9" s="284"/>
      <c r="F9" s="285"/>
      <c r="G9" s="284"/>
      <c r="H9" s="285"/>
      <c r="I9" s="284">
        <v>1</v>
      </c>
      <c r="J9" s="285"/>
      <c r="K9" s="284"/>
      <c r="L9" s="285"/>
      <c r="M9" s="284"/>
      <c r="N9" s="285"/>
      <c r="O9" s="280"/>
      <c r="P9" s="281"/>
      <c r="Q9" s="280"/>
      <c r="R9" s="281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66">
        <v>6728</v>
      </c>
      <c r="B10" s="309" t="s">
        <v>125</v>
      </c>
      <c r="C10" s="205">
        <v>113</v>
      </c>
      <c r="D10" s="22" t="s">
        <v>116</v>
      </c>
      <c r="E10" s="284"/>
      <c r="F10" s="285"/>
      <c r="G10" s="284"/>
      <c r="H10" s="285"/>
      <c r="I10" s="284"/>
      <c r="J10" s="285"/>
      <c r="K10" s="284">
        <v>1</v>
      </c>
      <c r="L10" s="285"/>
      <c r="M10" s="284"/>
      <c r="N10" s="285"/>
      <c r="O10" s="280"/>
      <c r="P10" s="281"/>
      <c r="Q10" s="280"/>
      <c r="R10" s="281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62">
        <v>6728</v>
      </c>
      <c r="B11" s="309" t="s">
        <v>125</v>
      </c>
      <c r="C11" s="262">
        <v>47</v>
      </c>
      <c r="D11" s="22" t="s">
        <v>75</v>
      </c>
      <c r="E11" s="284"/>
      <c r="F11" s="285"/>
      <c r="G11" s="284"/>
      <c r="H11" s="285"/>
      <c r="I11" s="284"/>
      <c r="J11" s="285"/>
      <c r="K11" s="284">
        <v>0.5</v>
      </c>
      <c r="L11" s="285"/>
      <c r="M11" s="284"/>
      <c r="N11" s="285"/>
      <c r="O11" s="280"/>
      <c r="P11" s="281"/>
      <c r="Q11" s="280"/>
      <c r="R11" s="281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3">
      <c r="A12" s="266">
        <v>6728</v>
      </c>
      <c r="B12" s="309" t="s">
        <v>125</v>
      </c>
      <c r="C12" s="262">
        <v>13</v>
      </c>
      <c r="D12" s="22" t="s">
        <v>83</v>
      </c>
      <c r="E12" s="284"/>
      <c r="F12" s="285"/>
      <c r="G12" s="284"/>
      <c r="H12" s="285"/>
      <c r="I12" s="284"/>
      <c r="J12" s="285"/>
      <c r="K12" s="284">
        <v>1.5</v>
      </c>
      <c r="L12" s="285"/>
      <c r="M12" s="284"/>
      <c r="N12" s="285"/>
      <c r="O12" s="280"/>
      <c r="P12" s="281"/>
      <c r="Q12" s="280"/>
      <c r="R12" s="281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3">
      <c r="A13" s="266">
        <v>6728</v>
      </c>
      <c r="B13" s="309" t="s">
        <v>125</v>
      </c>
      <c r="C13" s="214">
        <v>110</v>
      </c>
      <c r="D13" s="22" t="s">
        <v>109</v>
      </c>
      <c r="E13" s="284"/>
      <c r="F13" s="285"/>
      <c r="G13" s="284"/>
      <c r="H13" s="285"/>
      <c r="I13" s="284"/>
      <c r="J13" s="285"/>
      <c r="K13" s="284">
        <v>1</v>
      </c>
      <c r="L13" s="285"/>
      <c r="M13" s="284"/>
      <c r="N13" s="285"/>
      <c r="O13" s="280"/>
      <c r="P13" s="281"/>
      <c r="Q13" s="280"/>
      <c r="R13" s="281"/>
      <c r="S13" s="179">
        <f t="shared" ref="S13:S16" si="2">E13+G13+I13+K13+M13+O13+Q13</f>
        <v>1</v>
      </c>
      <c r="T13" s="179">
        <f t="shared" ref="T13:T16" si="3">SUM(S13-U13-V13)</f>
        <v>1</v>
      </c>
      <c r="U13" s="14"/>
      <c r="V13" s="14"/>
    </row>
    <row r="14" spans="1:22" x14ac:dyDescent="0.3">
      <c r="A14" s="266">
        <v>6728</v>
      </c>
      <c r="B14" s="309" t="s">
        <v>125</v>
      </c>
      <c r="C14" s="188">
        <v>111</v>
      </c>
      <c r="D14" s="22" t="s">
        <v>101</v>
      </c>
      <c r="E14" s="284"/>
      <c r="F14" s="285"/>
      <c r="G14" s="284"/>
      <c r="H14" s="285"/>
      <c r="I14" s="284"/>
      <c r="J14" s="285"/>
      <c r="K14" s="284">
        <v>0.5</v>
      </c>
      <c r="L14" s="285"/>
      <c r="M14" s="284"/>
      <c r="N14" s="285"/>
      <c r="O14" s="280"/>
      <c r="P14" s="281"/>
      <c r="Q14" s="280"/>
      <c r="R14" s="281"/>
      <c r="S14" s="179">
        <f t="shared" si="2"/>
        <v>0.5</v>
      </c>
      <c r="T14" s="179">
        <f t="shared" si="3"/>
        <v>0.5</v>
      </c>
      <c r="U14" s="14"/>
      <c r="V14" s="14"/>
    </row>
    <row r="15" spans="1:22" x14ac:dyDescent="0.3">
      <c r="A15" s="266">
        <v>6728</v>
      </c>
      <c r="B15" s="309" t="s">
        <v>125</v>
      </c>
      <c r="C15" s="266">
        <v>109</v>
      </c>
      <c r="D15" s="22" t="s">
        <v>102</v>
      </c>
      <c r="E15" s="284"/>
      <c r="F15" s="285"/>
      <c r="G15" s="284"/>
      <c r="H15" s="285"/>
      <c r="I15" s="284"/>
      <c r="J15" s="285"/>
      <c r="K15" s="284"/>
      <c r="L15" s="285"/>
      <c r="M15" s="284">
        <v>1</v>
      </c>
      <c r="N15" s="285"/>
      <c r="O15" s="280"/>
      <c r="P15" s="281"/>
      <c r="Q15" s="280"/>
      <c r="R15" s="281"/>
      <c r="S15" s="179">
        <f t="shared" si="2"/>
        <v>1</v>
      </c>
      <c r="T15" s="179">
        <f t="shared" si="3"/>
        <v>1</v>
      </c>
      <c r="U15" s="14"/>
      <c r="V15" s="14"/>
    </row>
    <row r="16" spans="1:22" x14ac:dyDescent="0.3">
      <c r="A16" s="266">
        <v>6728</v>
      </c>
      <c r="B16" s="309" t="s">
        <v>125</v>
      </c>
      <c r="C16" s="266">
        <v>114</v>
      </c>
      <c r="D16" s="22" t="s">
        <v>117</v>
      </c>
      <c r="E16" s="284"/>
      <c r="F16" s="285"/>
      <c r="G16" s="284"/>
      <c r="H16" s="285"/>
      <c r="I16" s="284"/>
      <c r="J16" s="285"/>
      <c r="K16" s="284"/>
      <c r="L16" s="285"/>
      <c r="M16" s="284">
        <v>1</v>
      </c>
      <c r="N16" s="285"/>
      <c r="O16" s="280"/>
      <c r="P16" s="281"/>
      <c r="Q16" s="280"/>
      <c r="R16" s="281"/>
      <c r="S16" s="179">
        <f t="shared" si="2"/>
        <v>1</v>
      </c>
      <c r="T16" s="179">
        <f t="shared" si="3"/>
        <v>1</v>
      </c>
      <c r="U16" s="14"/>
      <c r="V16" s="14"/>
    </row>
    <row r="17" spans="1:22" x14ac:dyDescent="0.3">
      <c r="A17" s="266">
        <v>6728</v>
      </c>
      <c r="B17" s="309" t="s">
        <v>125</v>
      </c>
      <c r="C17" s="169">
        <v>94</v>
      </c>
      <c r="D17" s="22" t="s">
        <v>118</v>
      </c>
      <c r="E17" s="284"/>
      <c r="F17" s="285"/>
      <c r="G17" s="284"/>
      <c r="H17" s="285"/>
      <c r="I17" s="284"/>
      <c r="J17" s="285"/>
      <c r="K17" s="284"/>
      <c r="L17" s="285"/>
      <c r="M17" s="284">
        <v>1</v>
      </c>
      <c r="N17" s="285"/>
      <c r="O17" s="280"/>
      <c r="P17" s="281"/>
      <c r="Q17" s="280"/>
      <c r="R17" s="281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3">
      <c r="A18" s="266"/>
      <c r="B18" s="223"/>
      <c r="C18" s="223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0"/>
      <c r="P18" s="281"/>
      <c r="Q18" s="280"/>
      <c r="R18" s="28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32"/>
      <c r="B19" s="25"/>
      <c r="C19" s="232"/>
      <c r="D19" s="22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0"/>
      <c r="P19" s="281"/>
      <c r="Q19" s="280"/>
      <c r="R19" s="28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28">
        <v>3600</v>
      </c>
      <c r="B20" s="309" t="s">
        <v>131</v>
      </c>
      <c r="C20" s="228">
        <v>45</v>
      </c>
      <c r="D20" s="22" t="s">
        <v>104</v>
      </c>
      <c r="E20" s="267">
        <v>1</v>
      </c>
      <c r="F20" s="268"/>
      <c r="G20" s="267"/>
      <c r="H20" s="268"/>
      <c r="I20" s="267"/>
      <c r="J20" s="268"/>
      <c r="K20" s="267"/>
      <c r="L20" s="268"/>
      <c r="M20" s="267"/>
      <c r="N20" s="268"/>
      <c r="O20" s="280"/>
      <c r="P20" s="281"/>
      <c r="Q20" s="280"/>
      <c r="R20" s="281"/>
      <c r="S20" s="12">
        <f>E20+G20+I20+K20+M20+O20+Q20</f>
        <v>1</v>
      </c>
      <c r="T20" s="12">
        <f>SUM(S20-U20-V20)</f>
        <v>1</v>
      </c>
      <c r="U20" s="14"/>
      <c r="V20" s="14"/>
    </row>
    <row r="21" spans="1:22" x14ac:dyDescent="0.3">
      <c r="A21" s="171">
        <v>3600</v>
      </c>
      <c r="B21" s="309" t="s">
        <v>131</v>
      </c>
      <c r="C21" s="171"/>
      <c r="D21" s="10" t="s">
        <v>77</v>
      </c>
      <c r="E21" s="284">
        <v>5.5</v>
      </c>
      <c r="F21" s="285"/>
      <c r="G21" s="284">
        <v>6</v>
      </c>
      <c r="H21" s="285"/>
      <c r="I21" s="284">
        <v>3.5</v>
      </c>
      <c r="J21" s="285"/>
      <c r="K21" s="284">
        <v>1</v>
      </c>
      <c r="L21" s="285"/>
      <c r="M21" s="284">
        <v>5</v>
      </c>
      <c r="N21" s="285"/>
      <c r="O21" s="280"/>
      <c r="P21" s="281"/>
      <c r="Q21" s="280"/>
      <c r="R21" s="281"/>
      <c r="S21" s="12">
        <f t="shared" si="1"/>
        <v>21</v>
      </c>
      <c r="T21" s="12">
        <f t="shared" si="0"/>
        <v>21</v>
      </c>
      <c r="U21" s="14"/>
      <c r="V21" s="14"/>
    </row>
    <row r="22" spans="1:22" x14ac:dyDescent="0.3">
      <c r="A22" s="6"/>
      <c r="B22" s="6"/>
      <c r="C22" s="6"/>
      <c r="D22" s="10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80"/>
      <c r="P22" s="281"/>
      <c r="Q22" s="280"/>
      <c r="R22" s="28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0"/>
      <c r="P23" s="281"/>
      <c r="Q23" s="280"/>
      <c r="R23" s="281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4"/>
      <c r="F24" s="285"/>
      <c r="G24" s="284"/>
      <c r="H24" s="285"/>
      <c r="I24" s="284"/>
      <c r="J24" s="285"/>
      <c r="K24" s="284"/>
      <c r="L24" s="285"/>
      <c r="M24" s="284"/>
      <c r="N24" s="285"/>
      <c r="O24" s="280"/>
      <c r="P24" s="281"/>
      <c r="Q24" s="280"/>
      <c r="R24" s="281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6">
        <f>SUM(E4:E24)</f>
        <v>8</v>
      </c>
      <c r="F25" s="287"/>
      <c r="G25" s="286">
        <f>SUM(G4:G24)</f>
        <v>8</v>
      </c>
      <c r="H25" s="287"/>
      <c r="I25" s="286">
        <f>SUM(I4:I24)</f>
        <v>8</v>
      </c>
      <c r="J25" s="287"/>
      <c r="K25" s="286">
        <f>SUM(K4:K24)</f>
        <v>5.5</v>
      </c>
      <c r="L25" s="287"/>
      <c r="M25" s="286">
        <f>SUM(M4:M24)</f>
        <v>8</v>
      </c>
      <c r="N25" s="287"/>
      <c r="O25" s="286">
        <f>SUM(O4:O24)</f>
        <v>0</v>
      </c>
      <c r="P25" s="287"/>
      <c r="Q25" s="286">
        <f>SUM(Q4:Q24)</f>
        <v>0</v>
      </c>
      <c r="R25" s="287"/>
      <c r="S25" s="12">
        <f t="shared" si="1"/>
        <v>37.5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37.5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-2.5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-2.5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37.5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82</v>
      </c>
      <c r="I31" s="24">
        <v>22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37.5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2019-12-20T15:08:09Z</cp:lastPrinted>
  <dcterms:created xsi:type="dcterms:W3CDTF">2010-01-14T13:00:57Z</dcterms:created>
  <dcterms:modified xsi:type="dcterms:W3CDTF">2021-03-09T09:48:30Z</dcterms:modified>
</cp:coreProperties>
</file>