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FA3FE0EE-5A01-46BC-A57A-D6E4D3F673C5}" xr6:coauthVersionLast="46" xr6:coauthVersionMax="46" xr10:uidLastSave="{00000000-0000-0000-0000-000000000000}"/>
  <bookViews>
    <workbookView xWindow="-110" yWindow="-110" windowWidth="19420" windowHeight="1042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Wright" sheetId="5" r:id="rId16"/>
    <sheet name="Sheet1" sheetId="29" r:id="rId17"/>
    <sheet name="T.Winterburn" sheetId="18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7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<sst xmlns="http://schemas.openxmlformats.org/spreadsheetml/2006/main" count="738" uniqueCount="123">
  <si>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</si>
  <si>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</si>
  <si>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</si>
  <si>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</si>
  <si>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</si>
  <si>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</si>
  <si>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</si>
  <si>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</si>
  <si>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</si>
  <si>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</si>
  <si>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</si>
  <si>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</si>
  <si>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</si>
  <si>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</si>
  <si>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</si>
  <si>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</si>
  <si>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</si>
  <si>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</si>
  <si>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</si>
  <si>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</si>
  <si>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</si>
  <si>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</si>
  <si>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</si>
  <si>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</si>
  <si>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</si>
  <si>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</si>
  <si>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</si>
  <si>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</si>
  <si>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</si>
  <si>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</si>
  <si>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</si>
  <si>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</si>
  <si>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</si>
  <si>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</si>
  <si>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</si>
  <si>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</si>
  <si>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</si>
  <si>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</si>
  <si>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</si>
  <si>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</si>
  <si>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</si>
  <si>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</si>
  <si>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</si>
  <si>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</si>
  <si>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</si>
  <si>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</si>
  <si>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</si>
  <si>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</si>
  <si>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</si>
  <si>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</si>
  <si>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</si>
  <si>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</si>
  <si>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</si>
  <si>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</si>
  <si>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</si>
  <si>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</si>
  <si>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</si>
  <si>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</si>
  <si>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</si>
  <si>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</si>
  <si>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</si>
  <si>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</si>
  <si>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</si>
  <si>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</si>
  <si>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</si>
  <si>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</si>
  <si>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</si>
  <si>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</si>
  <si>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</si>
  <si>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</si>
  <si>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</si>
  <si>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</si>
  <si>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</si>
  <si>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</si>
  <si>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</si>
  <si>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</si>
  <si>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</si>
  <si>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</si>
  <si>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</si>
  <si>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</si>
  <si>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</si>
  <si>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</si>
  <si>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</si>
  <si>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</si>
  <si>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</si>
  <si>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unit</t>
  </si>
  <si>
    <t>skirting</t>
  </si>
  <si>
    <t>lorry back to fraikin</t>
  </si>
  <si>
    <t xml:space="preserve">frames </t>
  </si>
  <si>
    <t>linings</t>
  </si>
  <si>
    <t>cupboards</t>
  </si>
  <si>
    <t>wrapping</t>
  </si>
  <si>
    <t>loading</t>
  </si>
  <si>
    <t>wrapping / loading</t>
  </si>
  <si>
    <t>check panels cl 54</t>
  </si>
  <si>
    <t>labouring</t>
  </si>
  <si>
    <t>fraikin</t>
  </si>
  <si>
    <t>14.02.21</t>
  </si>
  <si>
    <t>cupboard</t>
  </si>
  <si>
    <t>panelling</t>
  </si>
  <si>
    <t>paint skirting</t>
  </si>
  <si>
    <t>high table sample</t>
  </si>
  <si>
    <t>spit battons</t>
  </si>
  <si>
    <t xml:space="preserve">wrapping </t>
  </si>
  <si>
    <t>desk</t>
  </si>
  <si>
    <t>vanity units</t>
  </si>
  <si>
    <t>split battons</t>
  </si>
  <si>
    <t>tidy workshop</t>
  </si>
  <si>
    <t xml:space="preserve">magenta / storagebase </t>
  </si>
  <si>
    <t>load mdf tailor made 6728</t>
  </si>
  <si>
    <t>sample</t>
  </si>
  <si>
    <t>units</t>
  </si>
  <si>
    <t>delivery 6874 / mega glass</t>
  </si>
  <si>
    <t>seating</t>
  </si>
  <si>
    <t>delivery 6728 / 6821</t>
  </si>
  <si>
    <t>KNIG01</t>
  </si>
  <si>
    <t>BOND02</t>
  </si>
  <si>
    <t>WOKI02</t>
  </si>
  <si>
    <t>CANN01</t>
  </si>
  <si>
    <t>LORD02</t>
  </si>
  <si>
    <t>OFFI01</t>
  </si>
  <si>
    <t>furlough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</si>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</sst>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6" fontId="6" fillId="0" borderId="1" xfId="0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7" zoomScale="89" zoomScaleNormal="89" workbookViewId="0">
      <selection activeCell="B22" sqref="B22:C22"/>
    </sheetView>
  </sheetViews>
  <sheetFormatPr defaultColWidth="9.08984375" defaultRowHeight="18" x14ac:dyDescent="0.4"/>
  <cols>
    <col min="1" max="1" width="25.90625" style="92" customWidth="1"/>
    <col min="2" max="2" width="16.36328125" style="92" customWidth="1"/>
    <col min="3" max="3" width="15.6328125" style="92" bestFit="1" customWidth="1"/>
    <col min="4" max="4" width="16" style="92" customWidth="1"/>
    <col min="5" max="5" width="26.90625" style="92" bestFit="1" customWidth="1"/>
    <col min="6" max="6" width="24.08984375" style="92" customWidth="1"/>
    <col min="7" max="7" width="16" style="94" customWidth="1"/>
    <col min="8" max="8" width="20.54296875" style="94" bestFit="1" customWidth="1"/>
    <col min="9" max="9" width="8.36328125" style="94" bestFit="1" customWidth="1"/>
    <col min="10" max="10" width="9.08984375" style="92"/>
    <col min="11" max="11" width="10.453125" style="92" customWidth="1"/>
    <col min="12" max="16384" width="9.08984375" style="92"/>
  </cols>
  <sheetData>
    <row r="1" spans="1:11" x14ac:dyDescent="0.4">
      <c r="A1" s="91" t="s">
        <v>0</v>
      </c>
      <c r="D1" s="93"/>
      <c r="E1" s="92" t="s">
        <v>49</v>
      </c>
    </row>
    <row r="2" spans="1:11" x14ac:dyDescent="0.4">
      <c r="A2" s="91" t="s">
        <v>79</v>
      </c>
      <c r="C2" s="246" t="s">
        <v>97</v>
      </c>
      <c r="D2" s="95"/>
      <c r="E2" s="92" t="s">
        <v>42</v>
      </c>
    </row>
    <row r="3" spans="1:11" x14ac:dyDescent="0.4">
      <c r="A3" s="150"/>
      <c r="D3" s="96"/>
      <c r="E3" s="92" t="s">
        <v>44</v>
      </c>
      <c r="F3" s="241" t="s">
        <v>80</v>
      </c>
    </row>
    <row r="4" spans="1:11" ht="12.75" customHeight="1" x14ac:dyDescent="0.4"/>
    <row r="5" spans="1:11" x14ac:dyDescent="0.4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4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4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4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4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16</v>
      </c>
      <c r="H9" s="104">
        <f>SUM(Doran!C37)</f>
        <v>0</v>
      </c>
      <c r="I9" s="104">
        <f>SUM(Doran!C38)</f>
        <v>0</v>
      </c>
      <c r="K9" s="103">
        <f>SUM(Doran!I32)</f>
        <v>3.25</v>
      </c>
    </row>
    <row r="10" spans="1:11" x14ac:dyDescent="0.4">
      <c r="A10" s="177" t="s">
        <v>50</v>
      </c>
      <c r="B10" s="178">
        <f>SUM(Hammond!C31)</f>
        <v>40</v>
      </c>
      <c r="C10" s="178">
        <f>SUM(Hammond!C32)</f>
        <v>0</v>
      </c>
      <c r="D10" s="178">
        <f>SUM(Hammond!C33)</f>
        <v>0</v>
      </c>
      <c r="E10" s="178">
        <f>SUM(Hammond!C34)</f>
        <v>0</v>
      </c>
      <c r="F10" s="178">
        <f>SUM(Hammond!C35)</f>
        <v>0</v>
      </c>
      <c r="G10" s="179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1.5</v>
      </c>
    </row>
    <row r="11" spans="1:11" x14ac:dyDescent="0.4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4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4">
      <c r="A13" s="99" t="s">
        <v>65</v>
      </c>
      <c r="B13" s="100">
        <f>SUM(Leek!C30)</f>
        <v>36.5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36.5</v>
      </c>
      <c r="H13" s="104">
        <f>SUM(Leek!C36)</f>
        <v>0</v>
      </c>
      <c r="I13" s="104">
        <f>SUM(Leek!C37)</f>
        <v>0</v>
      </c>
      <c r="K13" s="103">
        <f>SUM(Leek!I31)</f>
        <v>11.5</v>
      </c>
    </row>
    <row r="14" spans="1:11" x14ac:dyDescent="0.4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4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4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4">
      <c r="A17" s="99" t="s">
        <v>45</v>
      </c>
      <c r="B17" s="100">
        <f>SUM(Ward!C30)</f>
        <v>39.5</v>
      </c>
      <c r="C17" s="100">
        <f>SUM(Ward!C31)</f>
        <v>1.25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40.75</v>
      </c>
      <c r="H17" s="104">
        <f>SUM(Ward!C36)</f>
        <v>0</v>
      </c>
      <c r="I17" s="104">
        <f>SUM(Ward!C37)</f>
        <v>0</v>
      </c>
      <c r="K17" s="103">
        <f>SUM(Ward!I31)</f>
        <v>24.75</v>
      </c>
    </row>
    <row r="18" spans="1:11" x14ac:dyDescent="0.4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4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4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4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37.25</v>
      </c>
    </row>
    <row r="22" spans="1:11" ht="17.25" customHeight="1" x14ac:dyDescent="0.4">
      <c r="A22" s="105" t="s">
        <v>22</v>
      </c>
      <c r="B22" s="106">
        <f t="shared" ref="B22:I22" si="2">SUM(B6:B21)</f>
        <v>545</v>
      </c>
      <c r="C22" s="106">
        <f t="shared" si="2"/>
        <v>3.75</v>
      </c>
      <c r="D22" s="106">
        <f t="shared" si="2"/>
        <v>0</v>
      </c>
      <c r="E22" s="106">
        <f t="shared" si="2"/>
        <v>8</v>
      </c>
      <c r="F22" s="106">
        <f t="shared" si="2"/>
        <v>0</v>
      </c>
      <c r="G22" s="106">
        <f t="shared" si="2"/>
        <v>556.75</v>
      </c>
      <c r="H22" s="107">
        <f t="shared" si="2"/>
        <v>0</v>
      </c>
      <c r="I22" s="107">
        <f t="shared" si="2"/>
        <v>0</v>
      </c>
      <c r="J22" s="94"/>
      <c r="K22" s="106">
        <f>SUM(K6:K21)</f>
        <v>145.75</v>
      </c>
    </row>
    <row r="23" spans="1:11" s="94" customFormat="1" x14ac:dyDescent="0.4">
      <c r="A23" s="92"/>
      <c r="B23" s="92"/>
      <c r="C23" s="92"/>
      <c r="D23" s="92"/>
      <c r="E23" s="92"/>
      <c r="F23" s="92"/>
      <c r="J23" s="92"/>
      <c r="K23" s="92"/>
    </row>
    <row r="25" spans="1:11" x14ac:dyDescent="0.4">
      <c r="A25" s="92" t="s">
        <v>28</v>
      </c>
      <c r="C25" s="108">
        <f>B22+C22+D22</f>
        <v>548.75</v>
      </c>
    </row>
    <row r="26" spans="1:11" x14ac:dyDescent="0.4">
      <c r="A26" s="92" t="s">
        <v>29</v>
      </c>
      <c r="C26" s="108">
        <f>K22</f>
        <v>145.75</v>
      </c>
    </row>
    <row r="27" spans="1:11" x14ac:dyDescent="0.4">
      <c r="A27" s="92" t="s">
        <v>33</v>
      </c>
      <c r="C27" s="109">
        <f>C26/C25</f>
        <v>0.26560364464692482</v>
      </c>
    </row>
    <row r="28" spans="1:11" x14ac:dyDescent="0.4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6" sqref="B6:C21"/>
    </sheetView>
  </sheetViews>
  <sheetFormatPr defaultColWidth="9.08984375" defaultRowHeight="15.5" x14ac:dyDescent="0.35"/>
  <cols>
    <col min="1" max="1" width="10" style="3" customWidth="1"/>
    <col min="2" max="2" width="10.6328125" style="3" customWidth="1"/>
    <col min="3" max="3" width="12.6328125" style="3" customWidth="1"/>
    <col min="4" max="4" width="28.6328125" style="3" customWidth="1"/>
    <col min="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58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145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5">
      <c r="A4" s="269">
        <v>6728</v>
      </c>
      <c r="B4" s="273" t="s">
        <v>115</v>
      </c>
      <c r="C4" s="269">
        <v>55</v>
      </c>
      <c r="D4" s="22" t="s">
        <v>90</v>
      </c>
      <c r="E4" s="292">
        <v>8</v>
      </c>
      <c r="F4" s="293"/>
      <c r="G4" s="292">
        <v>8</v>
      </c>
      <c r="H4" s="293"/>
      <c r="I4" s="292">
        <v>8</v>
      </c>
      <c r="J4" s="293"/>
      <c r="K4" s="292"/>
      <c r="L4" s="293"/>
      <c r="M4" s="292">
        <v>2</v>
      </c>
      <c r="N4" s="293"/>
      <c r="O4" s="289"/>
      <c r="P4" s="290"/>
      <c r="Q4" s="289"/>
      <c r="R4" s="290"/>
      <c r="S4" s="147">
        <f>E4+G4+I4+K4+M4+O4+Q4</f>
        <v>26</v>
      </c>
      <c r="T4" s="147">
        <f t="shared" ref="T4:T19" si="0">SUM(S4-U4-V4)</f>
        <v>26</v>
      </c>
      <c r="U4" s="14"/>
      <c r="V4" s="14"/>
    </row>
    <row r="5" spans="1:22" x14ac:dyDescent="0.35">
      <c r="A5" s="271">
        <v>6728</v>
      </c>
      <c r="B5" s="273" t="s">
        <v>115</v>
      </c>
      <c r="C5" s="256">
        <v>30</v>
      </c>
      <c r="D5" s="22" t="s">
        <v>104</v>
      </c>
      <c r="E5" s="292"/>
      <c r="F5" s="293"/>
      <c r="G5" s="292"/>
      <c r="H5" s="293"/>
      <c r="I5" s="292"/>
      <c r="J5" s="293"/>
      <c r="K5" s="292"/>
      <c r="L5" s="293"/>
      <c r="M5" s="292">
        <v>6</v>
      </c>
      <c r="N5" s="293"/>
      <c r="O5" s="289"/>
      <c r="P5" s="290"/>
      <c r="Q5" s="289"/>
      <c r="R5" s="290"/>
      <c r="S5" s="147">
        <f t="shared" ref="S5:S22" si="1">E5+G5+I5+K5+M5+O5+Q5</f>
        <v>6</v>
      </c>
      <c r="T5" s="147">
        <f t="shared" si="0"/>
        <v>6</v>
      </c>
      <c r="U5" s="14"/>
      <c r="V5" s="14"/>
    </row>
    <row r="6" spans="1:22" x14ac:dyDescent="0.35">
      <c r="A6" s="254">
        <v>6874</v>
      </c>
      <c r="B6" s="273" t="s">
        <v>116</v>
      </c>
      <c r="C6" s="254">
        <v>13</v>
      </c>
      <c r="D6" s="22" t="s">
        <v>113</v>
      </c>
      <c r="E6" s="292"/>
      <c r="F6" s="293"/>
      <c r="G6" s="292"/>
      <c r="H6" s="293"/>
      <c r="I6" s="292"/>
      <c r="J6" s="293"/>
      <c r="K6" s="292">
        <v>8</v>
      </c>
      <c r="L6" s="293"/>
      <c r="M6" s="292"/>
      <c r="N6" s="293"/>
      <c r="O6" s="289"/>
      <c r="P6" s="290"/>
      <c r="Q6" s="289"/>
      <c r="R6" s="290"/>
      <c r="S6" s="147">
        <f>E6+G6+I6+K6+M6+O6+Q6</f>
        <v>8</v>
      </c>
      <c r="T6" s="147">
        <f t="shared" si="0"/>
        <v>8</v>
      </c>
      <c r="U6" s="14"/>
      <c r="V6" s="14"/>
    </row>
    <row r="7" spans="1:22" x14ac:dyDescent="0.35">
      <c r="A7" s="222"/>
      <c r="B7" s="222"/>
      <c r="C7" s="222"/>
      <c r="D7" s="22"/>
      <c r="E7" s="292"/>
      <c r="F7" s="293"/>
      <c r="G7" s="292"/>
      <c r="H7" s="293"/>
      <c r="I7" s="292"/>
      <c r="J7" s="293"/>
      <c r="K7" s="292"/>
      <c r="L7" s="293"/>
      <c r="M7" s="292"/>
      <c r="N7" s="293"/>
      <c r="O7" s="289"/>
      <c r="P7" s="290"/>
      <c r="Q7" s="289"/>
      <c r="R7" s="290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5">
      <c r="A8" s="222"/>
      <c r="B8" s="222"/>
      <c r="C8" s="222"/>
      <c r="D8" s="22"/>
      <c r="E8" s="292"/>
      <c r="F8" s="293"/>
      <c r="G8" s="292"/>
      <c r="H8" s="293"/>
      <c r="I8" s="292"/>
      <c r="J8" s="293"/>
      <c r="K8" s="292"/>
      <c r="L8" s="293"/>
      <c r="M8" s="292"/>
      <c r="N8" s="293"/>
      <c r="O8" s="289"/>
      <c r="P8" s="290"/>
      <c r="Q8" s="289"/>
      <c r="R8" s="290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5">
      <c r="A9" s="223"/>
      <c r="B9" s="223"/>
      <c r="C9" s="223"/>
      <c r="D9" s="22"/>
      <c r="E9" s="292"/>
      <c r="F9" s="293"/>
      <c r="G9" s="292"/>
      <c r="H9" s="293"/>
      <c r="I9" s="292"/>
      <c r="J9" s="293"/>
      <c r="K9" s="292"/>
      <c r="L9" s="293"/>
      <c r="M9" s="292"/>
      <c r="N9" s="293"/>
      <c r="O9" s="289"/>
      <c r="P9" s="290"/>
      <c r="Q9" s="289"/>
      <c r="R9" s="290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5">
      <c r="A10" s="197"/>
      <c r="B10" s="25"/>
      <c r="C10" s="173"/>
      <c r="D10" s="22"/>
      <c r="E10" s="292"/>
      <c r="F10" s="293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5">
      <c r="A11" s="200"/>
      <c r="B11" s="200"/>
      <c r="C11" s="200"/>
      <c r="D11" s="22"/>
      <c r="E11" s="292"/>
      <c r="F11" s="293"/>
      <c r="G11" s="292"/>
      <c r="H11" s="293"/>
      <c r="I11" s="292"/>
      <c r="J11" s="293"/>
      <c r="K11" s="292"/>
      <c r="L11" s="293"/>
      <c r="M11" s="292"/>
      <c r="N11" s="293"/>
      <c r="O11" s="289"/>
      <c r="P11" s="290"/>
      <c r="Q11" s="289"/>
      <c r="R11" s="290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5">
      <c r="A12" s="200"/>
      <c r="B12" s="200"/>
      <c r="C12" s="200"/>
      <c r="D12" s="22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89"/>
      <c r="P12" s="290"/>
      <c r="Q12" s="289"/>
      <c r="R12" s="290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5">
      <c r="A13" s="171"/>
      <c r="B13" s="171"/>
      <c r="C13" s="171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5">
      <c r="A14" s="151"/>
      <c r="B14" s="146"/>
      <c r="C14" s="146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5">
      <c r="A15" s="221"/>
      <c r="B15" s="25"/>
      <c r="C15" s="221"/>
      <c r="D15" s="10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5">
      <c r="A16" s="221"/>
      <c r="B16" s="25"/>
      <c r="C16" s="221"/>
      <c r="D16" s="10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89"/>
      <c r="P16" s="290"/>
      <c r="Q16" s="289"/>
      <c r="R16" s="290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5">
      <c r="A17" s="262"/>
      <c r="B17" s="262"/>
      <c r="C17" s="262"/>
      <c r="D17" s="22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5">
      <c r="A18" s="216"/>
      <c r="B18" s="25"/>
      <c r="C18" s="216"/>
      <c r="D18" s="22"/>
      <c r="E18" s="292"/>
      <c r="F18" s="293"/>
      <c r="G18" s="292"/>
      <c r="H18" s="293"/>
      <c r="I18" s="292"/>
      <c r="J18" s="293"/>
      <c r="K18" s="292"/>
      <c r="L18" s="293"/>
      <c r="M18" s="292"/>
      <c r="N18" s="293"/>
      <c r="O18" s="289"/>
      <c r="P18" s="290"/>
      <c r="Q18" s="289"/>
      <c r="R18" s="290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5">
      <c r="A19" s="146"/>
      <c r="B19" s="146"/>
      <c r="C19" s="146"/>
      <c r="D19" s="10"/>
      <c r="E19" s="292"/>
      <c r="F19" s="293"/>
      <c r="G19" s="292"/>
      <c r="H19" s="293"/>
      <c r="I19" s="292"/>
      <c r="J19" s="293"/>
      <c r="K19" s="292"/>
      <c r="L19" s="293"/>
      <c r="M19" s="292"/>
      <c r="N19" s="293"/>
      <c r="O19" s="289"/>
      <c r="P19" s="290"/>
      <c r="Q19" s="289"/>
      <c r="R19" s="290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5">
      <c r="A20" s="55" t="s">
        <v>35</v>
      </c>
      <c r="B20" s="55"/>
      <c r="C20" s="10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47">
        <f t="shared" si="1"/>
        <v>0</v>
      </c>
      <c r="T20" s="147"/>
      <c r="U20" s="15"/>
      <c r="V20" s="14"/>
    </row>
    <row r="21" spans="1:22" x14ac:dyDescent="0.35">
      <c r="A21" s="55" t="s">
        <v>36</v>
      </c>
      <c r="B21" s="55"/>
      <c r="C21" s="10"/>
      <c r="D21" s="10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47">
        <f t="shared" si="1"/>
        <v>0</v>
      </c>
      <c r="T21" s="147"/>
      <c r="U21" s="15"/>
      <c r="V21" s="14"/>
    </row>
    <row r="22" spans="1:22" x14ac:dyDescent="0.35">
      <c r="A22" s="15" t="s">
        <v>6</v>
      </c>
      <c r="B22" s="15"/>
      <c r="C22" s="15"/>
      <c r="D22" s="15"/>
      <c r="E22" s="294">
        <f>SUM(E4:E21)</f>
        <v>8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SUM(K4:K21)</f>
        <v>8</v>
      </c>
      <c r="L22" s="295"/>
      <c r="M22" s="294">
        <f>SUM(M4:M21)</f>
        <v>8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47">
        <f t="shared" si="1"/>
        <v>40</v>
      </c>
      <c r="T22" s="147"/>
      <c r="U22" s="15"/>
      <c r="V22" s="14"/>
    </row>
    <row r="23" spans="1:22" x14ac:dyDescent="0.3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5">
      <c r="A26" s="1" t="s">
        <v>23</v>
      </c>
      <c r="B26" s="2"/>
    </row>
    <row r="27" spans="1:22" x14ac:dyDescent="0.35">
      <c r="A27" s="3" t="s">
        <v>2</v>
      </c>
      <c r="C27" s="17">
        <f>SUM(T23)</f>
        <v>40</v>
      </c>
      <c r="I27" s="1">
        <v>3600</v>
      </c>
    </row>
    <row r="28" spans="1:22" x14ac:dyDescent="0.35">
      <c r="A28" s="3" t="s">
        <v>24</v>
      </c>
      <c r="C28" s="17">
        <f>U24</f>
        <v>0</v>
      </c>
      <c r="D28" s="17"/>
      <c r="I28" s="24"/>
    </row>
    <row r="29" spans="1:22" x14ac:dyDescent="0.35">
      <c r="A29" s="3" t="s">
        <v>25</v>
      </c>
      <c r="C29" s="17">
        <f>V24</f>
        <v>0</v>
      </c>
    </row>
    <row r="30" spans="1:22" x14ac:dyDescent="0.35">
      <c r="A30" s="3" t="s">
        <v>26</v>
      </c>
      <c r="C30" s="17">
        <f>S20</f>
        <v>0</v>
      </c>
      <c r="I30" s="17"/>
    </row>
    <row r="31" spans="1:22" x14ac:dyDescent="0.35">
      <c r="A31" s="3" t="s">
        <v>4</v>
      </c>
      <c r="C31" s="17">
        <f>S21</f>
        <v>0</v>
      </c>
    </row>
    <row r="32" spans="1:22" ht="16" thickBot="1" x14ac:dyDescent="0.4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" thickTop="1" x14ac:dyDescent="0.35">
      <c r="A33" s="3" t="s">
        <v>27</v>
      </c>
      <c r="C33" s="20">
        <v>0</v>
      </c>
      <c r="D33" s="20"/>
    </row>
    <row r="34" spans="1:4" x14ac:dyDescent="0.3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6" sqref="B6:C21"/>
    </sheetView>
  </sheetViews>
  <sheetFormatPr defaultColWidth="9.08984375" defaultRowHeight="15.5" x14ac:dyDescent="0.35"/>
  <cols>
    <col min="1" max="1" width="10" style="3" customWidth="1"/>
    <col min="2" max="2" width="10.6328125" style="3" customWidth="1"/>
    <col min="3" max="3" width="12.6328125" style="3" customWidth="1"/>
    <col min="4" max="4" width="28.6328125" style="3" customWidth="1"/>
    <col min="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72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13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35">
      <c r="A4" s="270">
        <v>6728</v>
      </c>
      <c r="B4" s="273" t="s">
        <v>115</v>
      </c>
      <c r="C4" s="270">
        <v>54</v>
      </c>
      <c r="D4" s="22" t="s">
        <v>75</v>
      </c>
      <c r="E4" s="292">
        <v>8</v>
      </c>
      <c r="F4" s="293"/>
      <c r="G4" s="292">
        <v>6.5</v>
      </c>
      <c r="H4" s="293"/>
      <c r="I4" s="292">
        <v>0.5</v>
      </c>
      <c r="J4" s="293"/>
      <c r="K4" s="292"/>
      <c r="L4" s="293"/>
      <c r="M4" s="292"/>
      <c r="N4" s="293"/>
      <c r="O4" s="289"/>
      <c r="P4" s="290"/>
      <c r="Q4" s="289"/>
      <c r="R4" s="290"/>
      <c r="S4" s="137">
        <f>E4+G4+I4+K4+M4+O4+Q4</f>
        <v>15</v>
      </c>
      <c r="T4" s="137">
        <f t="shared" ref="T4:T24" si="0">SUM(S4-U4-V4)</f>
        <v>15</v>
      </c>
      <c r="U4" s="14"/>
      <c r="V4" s="14"/>
    </row>
    <row r="5" spans="1:22" x14ac:dyDescent="0.35">
      <c r="A5" s="262">
        <v>6728</v>
      </c>
      <c r="B5" s="273" t="s">
        <v>115</v>
      </c>
      <c r="C5" s="262">
        <v>39</v>
      </c>
      <c r="D5" s="22" t="s">
        <v>106</v>
      </c>
      <c r="E5" s="292"/>
      <c r="F5" s="293"/>
      <c r="G5" s="292">
        <v>1.5</v>
      </c>
      <c r="H5" s="293"/>
      <c r="I5" s="292">
        <v>1</v>
      </c>
      <c r="J5" s="293"/>
      <c r="K5" s="292">
        <v>1.5</v>
      </c>
      <c r="L5" s="293"/>
      <c r="M5" s="292">
        <v>0.75</v>
      </c>
      <c r="N5" s="293"/>
      <c r="O5" s="289"/>
      <c r="P5" s="290"/>
      <c r="Q5" s="289"/>
      <c r="R5" s="290"/>
      <c r="S5" s="137">
        <f t="shared" ref="S5:S27" si="1">E5+G5+I5+K5+M5+O5+Q5</f>
        <v>4.75</v>
      </c>
      <c r="T5" s="137">
        <f t="shared" si="0"/>
        <v>4.75</v>
      </c>
      <c r="U5" s="14"/>
      <c r="V5" s="14"/>
    </row>
    <row r="6" spans="1:22" x14ac:dyDescent="0.35">
      <c r="A6" s="266">
        <v>6728</v>
      </c>
      <c r="B6" s="273" t="s">
        <v>115</v>
      </c>
      <c r="C6" s="266">
        <v>95</v>
      </c>
      <c r="D6" s="22" t="s">
        <v>89</v>
      </c>
      <c r="E6" s="292"/>
      <c r="F6" s="293"/>
      <c r="G6" s="292"/>
      <c r="H6" s="293"/>
      <c r="I6" s="292">
        <v>4</v>
      </c>
      <c r="J6" s="293"/>
      <c r="K6" s="292">
        <v>1</v>
      </c>
      <c r="L6" s="293"/>
      <c r="M6" s="292"/>
      <c r="N6" s="293"/>
      <c r="O6" s="289"/>
      <c r="P6" s="290"/>
      <c r="Q6" s="289"/>
      <c r="R6" s="290"/>
      <c r="S6" s="137">
        <f t="shared" si="1"/>
        <v>5</v>
      </c>
      <c r="T6" s="137">
        <f t="shared" si="0"/>
        <v>5</v>
      </c>
      <c r="U6" s="14"/>
      <c r="V6" s="14"/>
    </row>
    <row r="7" spans="1:22" x14ac:dyDescent="0.35">
      <c r="A7" s="270">
        <v>6874</v>
      </c>
      <c r="B7" s="273" t="s">
        <v>116</v>
      </c>
      <c r="C7" s="270">
        <v>14</v>
      </c>
      <c r="D7" s="22" t="s">
        <v>104</v>
      </c>
      <c r="E7" s="292"/>
      <c r="F7" s="293"/>
      <c r="G7" s="292"/>
      <c r="H7" s="293"/>
      <c r="I7" s="292">
        <v>2.5</v>
      </c>
      <c r="J7" s="293"/>
      <c r="K7" s="292"/>
      <c r="L7" s="293"/>
      <c r="M7" s="292"/>
      <c r="N7" s="293"/>
      <c r="O7" s="289"/>
      <c r="P7" s="290"/>
      <c r="Q7" s="289"/>
      <c r="R7" s="290"/>
      <c r="S7" s="137">
        <f t="shared" si="1"/>
        <v>2.5</v>
      </c>
      <c r="T7" s="137">
        <f t="shared" si="0"/>
        <v>2.5</v>
      </c>
      <c r="U7" s="14"/>
      <c r="V7" s="14"/>
    </row>
    <row r="8" spans="1:22" x14ac:dyDescent="0.35">
      <c r="A8" s="270">
        <v>6728</v>
      </c>
      <c r="B8" s="273" t="s">
        <v>115</v>
      </c>
      <c r="C8" s="250">
        <v>35</v>
      </c>
      <c r="D8" s="22" t="s">
        <v>86</v>
      </c>
      <c r="E8" s="292"/>
      <c r="F8" s="293"/>
      <c r="G8" s="292"/>
      <c r="H8" s="293"/>
      <c r="I8" s="292"/>
      <c r="J8" s="293"/>
      <c r="K8" s="292">
        <v>2.5</v>
      </c>
      <c r="L8" s="293"/>
      <c r="M8" s="292"/>
      <c r="N8" s="293"/>
      <c r="O8" s="289"/>
      <c r="P8" s="290"/>
      <c r="Q8" s="289"/>
      <c r="R8" s="290"/>
      <c r="S8" s="137">
        <f t="shared" si="1"/>
        <v>2.5</v>
      </c>
      <c r="T8" s="137">
        <f t="shared" si="0"/>
        <v>2.5</v>
      </c>
      <c r="U8" s="14"/>
      <c r="V8" s="14"/>
    </row>
    <row r="9" spans="1:22" x14ac:dyDescent="0.35">
      <c r="A9" s="250">
        <v>6849</v>
      </c>
      <c r="B9" s="273" t="s">
        <v>117</v>
      </c>
      <c r="C9" s="250">
        <v>55</v>
      </c>
      <c r="D9" s="22" t="s">
        <v>85</v>
      </c>
      <c r="E9" s="292"/>
      <c r="F9" s="293"/>
      <c r="G9" s="292"/>
      <c r="H9" s="293"/>
      <c r="I9" s="292"/>
      <c r="J9" s="293"/>
      <c r="K9" s="292">
        <v>0.75</v>
      </c>
      <c r="L9" s="293"/>
      <c r="M9" s="292"/>
      <c r="N9" s="293"/>
      <c r="O9" s="289"/>
      <c r="P9" s="290"/>
      <c r="Q9" s="289"/>
      <c r="R9" s="290"/>
      <c r="S9" s="137">
        <f t="shared" si="1"/>
        <v>0.75</v>
      </c>
      <c r="T9" s="137">
        <f t="shared" si="0"/>
        <v>0.75</v>
      </c>
      <c r="U9" s="14"/>
      <c r="V9" s="14"/>
    </row>
    <row r="10" spans="1:22" x14ac:dyDescent="0.35">
      <c r="A10" s="270">
        <v>6874</v>
      </c>
      <c r="B10" s="273" t="s">
        <v>116</v>
      </c>
      <c r="C10" s="270">
        <v>9</v>
      </c>
      <c r="D10" s="22" t="s">
        <v>106</v>
      </c>
      <c r="E10" s="292"/>
      <c r="F10" s="293"/>
      <c r="G10" s="292"/>
      <c r="H10" s="293"/>
      <c r="I10" s="292"/>
      <c r="J10" s="293"/>
      <c r="K10" s="292">
        <v>1</v>
      </c>
      <c r="L10" s="293"/>
      <c r="M10" s="292"/>
      <c r="N10" s="293"/>
      <c r="O10" s="289"/>
      <c r="P10" s="290"/>
      <c r="Q10" s="289"/>
      <c r="R10" s="290"/>
      <c r="S10" s="137">
        <f t="shared" si="1"/>
        <v>1</v>
      </c>
      <c r="T10" s="137">
        <f t="shared" si="0"/>
        <v>1</v>
      </c>
      <c r="U10" s="14"/>
      <c r="V10" s="14"/>
    </row>
    <row r="11" spans="1:22" x14ac:dyDescent="0.35">
      <c r="A11" s="221">
        <v>6881</v>
      </c>
      <c r="B11" s="273" t="s">
        <v>118</v>
      </c>
      <c r="C11" s="221">
        <v>9</v>
      </c>
      <c r="D11" s="22" t="s">
        <v>101</v>
      </c>
      <c r="E11" s="292"/>
      <c r="F11" s="293"/>
      <c r="G11" s="292"/>
      <c r="H11" s="293"/>
      <c r="I11" s="292"/>
      <c r="J11" s="293"/>
      <c r="K11" s="292">
        <v>0.75</v>
      </c>
      <c r="L11" s="293"/>
      <c r="M11" s="292"/>
      <c r="N11" s="293"/>
      <c r="O11" s="289"/>
      <c r="P11" s="290"/>
      <c r="Q11" s="289"/>
      <c r="R11" s="290"/>
      <c r="S11" s="137">
        <f t="shared" si="1"/>
        <v>0.75</v>
      </c>
      <c r="T11" s="137">
        <f t="shared" si="0"/>
        <v>0.75</v>
      </c>
      <c r="U11" s="14"/>
      <c r="V11" s="14"/>
    </row>
    <row r="12" spans="1:22" x14ac:dyDescent="0.35">
      <c r="A12" s="221">
        <v>6728</v>
      </c>
      <c r="B12" s="273" t="s">
        <v>115</v>
      </c>
      <c r="C12" s="221">
        <v>94</v>
      </c>
      <c r="D12" s="22" t="s">
        <v>75</v>
      </c>
      <c r="E12" s="292"/>
      <c r="F12" s="293"/>
      <c r="G12" s="292"/>
      <c r="H12" s="293"/>
      <c r="I12" s="292"/>
      <c r="J12" s="293"/>
      <c r="K12" s="292"/>
      <c r="L12" s="293"/>
      <c r="M12" s="292">
        <v>6.75</v>
      </c>
      <c r="N12" s="293"/>
      <c r="O12" s="289"/>
      <c r="P12" s="290"/>
      <c r="Q12" s="289"/>
      <c r="R12" s="290"/>
      <c r="S12" s="137">
        <f t="shared" si="1"/>
        <v>6.75</v>
      </c>
      <c r="T12" s="137">
        <f t="shared" si="0"/>
        <v>6.75</v>
      </c>
      <c r="U12" s="14"/>
      <c r="V12" s="14"/>
    </row>
    <row r="13" spans="1:22" x14ac:dyDescent="0.35">
      <c r="A13" s="194"/>
      <c r="B13" s="194"/>
      <c r="C13" s="194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5">
      <c r="A14" s="270"/>
      <c r="B14" s="270"/>
      <c r="C14" s="270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5">
      <c r="A15" s="221"/>
      <c r="B15" s="221"/>
      <c r="C15" s="221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5">
      <c r="A16" s="189"/>
      <c r="B16" s="25"/>
      <c r="C16" s="139"/>
      <c r="D16" s="22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5">
      <c r="A17" s="242"/>
      <c r="B17" s="242"/>
      <c r="C17" s="242"/>
      <c r="D17" s="22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5">
      <c r="A18" s="195"/>
      <c r="B18" s="195"/>
      <c r="C18" s="195"/>
      <c r="D18" s="22"/>
      <c r="E18" s="292"/>
      <c r="F18" s="293"/>
      <c r="G18" s="292"/>
      <c r="H18" s="293"/>
      <c r="I18" s="292"/>
      <c r="J18" s="293"/>
      <c r="K18" s="292"/>
      <c r="L18" s="293"/>
      <c r="M18" s="292"/>
      <c r="N18" s="293"/>
      <c r="O18" s="289"/>
      <c r="P18" s="290"/>
      <c r="Q18" s="289"/>
      <c r="R18" s="290"/>
      <c r="S18" s="191">
        <f t="shared" ref="S18:S23" si="2">E18+G18+I18+K18+M18+O18+Q18</f>
        <v>0</v>
      </c>
      <c r="T18" s="191">
        <f t="shared" ref="T18:T23" si="3">SUM(S18-U18-V18)</f>
        <v>0</v>
      </c>
      <c r="U18" s="14"/>
      <c r="V18" s="14"/>
    </row>
    <row r="19" spans="1:22" x14ac:dyDescent="0.35">
      <c r="A19" s="195"/>
      <c r="B19" s="195"/>
      <c r="C19" s="195"/>
      <c r="D19" s="22"/>
      <c r="E19" s="292"/>
      <c r="F19" s="293"/>
      <c r="G19" s="292"/>
      <c r="H19" s="293"/>
      <c r="I19" s="292"/>
      <c r="J19" s="293"/>
      <c r="K19" s="292"/>
      <c r="L19" s="293"/>
      <c r="M19" s="292"/>
      <c r="N19" s="293"/>
      <c r="O19" s="289"/>
      <c r="P19" s="290"/>
      <c r="Q19" s="289"/>
      <c r="R19" s="290"/>
      <c r="S19" s="191">
        <f t="shared" si="2"/>
        <v>0</v>
      </c>
      <c r="T19" s="191">
        <f t="shared" si="3"/>
        <v>0</v>
      </c>
      <c r="U19" s="14"/>
      <c r="V19" s="14"/>
    </row>
    <row r="20" spans="1:22" x14ac:dyDescent="0.35">
      <c r="A20" s="244"/>
      <c r="B20" s="25"/>
      <c r="C20" s="244"/>
      <c r="D20" s="22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91">
        <f t="shared" si="2"/>
        <v>0</v>
      </c>
      <c r="T20" s="191">
        <f t="shared" si="3"/>
        <v>0</v>
      </c>
      <c r="U20" s="14"/>
      <c r="V20" s="14"/>
    </row>
    <row r="21" spans="1:22" x14ac:dyDescent="0.35">
      <c r="A21" s="239"/>
      <c r="B21" s="25"/>
      <c r="C21" s="239"/>
      <c r="D21" s="22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98">
        <f t="shared" si="2"/>
        <v>0</v>
      </c>
      <c r="T21" s="198">
        <f t="shared" si="3"/>
        <v>0</v>
      </c>
      <c r="U21" s="14"/>
      <c r="V21" s="14"/>
    </row>
    <row r="22" spans="1:22" x14ac:dyDescent="0.35">
      <c r="A22" s="266">
        <v>3600</v>
      </c>
      <c r="B22" s="273" t="s">
        <v>120</v>
      </c>
      <c r="C22" s="266"/>
      <c r="D22" s="22" t="s">
        <v>107</v>
      </c>
      <c r="E22" s="292"/>
      <c r="F22" s="293"/>
      <c r="G22" s="292"/>
      <c r="H22" s="293"/>
      <c r="I22" s="292"/>
      <c r="J22" s="293"/>
      <c r="K22" s="292">
        <v>0.5</v>
      </c>
      <c r="L22" s="293"/>
      <c r="M22" s="292">
        <v>0.5</v>
      </c>
      <c r="N22" s="293"/>
      <c r="O22" s="289"/>
      <c r="P22" s="290"/>
      <c r="Q22" s="289"/>
      <c r="R22" s="290"/>
      <c r="S22" s="198">
        <f t="shared" si="2"/>
        <v>1</v>
      </c>
      <c r="T22" s="198">
        <f t="shared" si="3"/>
        <v>1</v>
      </c>
      <c r="U22" s="14"/>
      <c r="V22" s="14"/>
    </row>
    <row r="23" spans="1:22" x14ac:dyDescent="0.35">
      <c r="A23" s="251"/>
      <c r="B23" s="251"/>
      <c r="C23" s="251"/>
      <c r="D23" s="22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89"/>
      <c r="P23" s="290"/>
      <c r="Q23" s="289"/>
      <c r="R23" s="290"/>
      <c r="S23" s="198">
        <f t="shared" si="2"/>
        <v>0</v>
      </c>
      <c r="T23" s="198">
        <f t="shared" si="3"/>
        <v>0</v>
      </c>
      <c r="U23" s="14"/>
      <c r="V23" s="14"/>
    </row>
    <row r="24" spans="1:22" x14ac:dyDescent="0.35">
      <c r="A24" s="139"/>
      <c r="B24" s="139"/>
      <c r="C24" s="139"/>
      <c r="D24" s="10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89"/>
      <c r="P24" s="290"/>
      <c r="Q24" s="289"/>
      <c r="R24" s="290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5">
      <c r="A25" s="10" t="s">
        <v>35</v>
      </c>
      <c r="B25" s="10"/>
      <c r="C25" s="10"/>
      <c r="D25" s="10"/>
      <c r="E25" s="292"/>
      <c r="F25" s="293"/>
      <c r="G25" s="292"/>
      <c r="H25" s="293"/>
      <c r="I25" s="292"/>
      <c r="J25" s="293"/>
      <c r="K25" s="292"/>
      <c r="L25" s="293"/>
      <c r="M25" s="292"/>
      <c r="N25" s="293"/>
      <c r="O25" s="289"/>
      <c r="P25" s="290"/>
      <c r="Q25" s="289"/>
      <c r="R25" s="290"/>
      <c r="S25" s="137">
        <f t="shared" si="1"/>
        <v>0</v>
      </c>
      <c r="T25" s="137"/>
      <c r="U25" s="15"/>
      <c r="V25" s="14"/>
    </row>
    <row r="26" spans="1:22" x14ac:dyDescent="0.35">
      <c r="A26" s="10" t="s">
        <v>36</v>
      </c>
      <c r="B26" s="10"/>
      <c r="C26" s="10"/>
      <c r="D26" s="10"/>
      <c r="E26" s="292"/>
      <c r="F26" s="293"/>
      <c r="G26" s="292"/>
      <c r="H26" s="293"/>
      <c r="I26" s="292"/>
      <c r="J26" s="293"/>
      <c r="K26" s="292"/>
      <c r="L26" s="293"/>
      <c r="M26" s="292"/>
      <c r="N26" s="293"/>
      <c r="O26" s="289"/>
      <c r="P26" s="290"/>
      <c r="Q26" s="289"/>
      <c r="R26" s="290"/>
      <c r="S26" s="137">
        <f t="shared" si="1"/>
        <v>0</v>
      </c>
      <c r="T26" s="137"/>
      <c r="U26" s="15"/>
      <c r="V26" s="14"/>
    </row>
    <row r="27" spans="1:22" x14ac:dyDescent="0.35">
      <c r="A27" s="15" t="s">
        <v>6</v>
      </c>
      <c r="B27" s="15"/>
      <c r="C27" s="15"/>
      <c r="D27" s="15"/>
      <c r="E27" s="294">
        <f>SUM(E4:E26)</f>
        <v>8</v>
      </c>
      <c r="F27" s="295"/>
      <c r="G27" s="294">
        <f>SUM(G4:G26)</f>
        <v>8</v>
      </c>
      <c r="H27" s="295"/>
      <c r="I27" s="294">
        <f>SUM(I4:I26)</f>
        <v>8</v>
      </c>
      <c r="J27" s="295"/>
      <c r="K27" s="294">
        <f>SUM(K4:K26)</f>
        <v>8</v>
      </c>
      <c r="L27" s="295"/>
      <c r="M27" s="294">
        <f>SUM(M4:M26)</f>
        <v>8</v>
      </c>
      <c r="N27" s="295"/>
      <c r="O27" s="294">
        <f>SUM(O4:O26)</f>
        <v>0</v>
      </c>
      <c r="P27" s="295"/>
      <c r="Q27" s="294">
        <f>SUM(Q4:Q26)</f>
        <v>0</v>
      </c>
      <c r="R27" s="295"/>
      <c r="S27" s="137">
        <f t="shared" si="1"/>
        <v>40</v>
      </c>
      <c r="T27" s="137"/>
      <c r="U27" s="15"/>
      <c r="V27" s="14"/>
    </row>
    <row r="28" spans="1:22" x14ac:dyDescent="0.3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40</v>
      </c>
      <c r="U28" s="14"/>
      <c r="V28" s="14"/>
    </row>
    <row r="29" spans="1:22" x14ac:dyDescent="0.3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5">
      <c r="A31" s="1" t="s">
        <v>23</v>
      </c>
      <c r="B31" s="2"/>
    </row>
    <row r="32" spans="1:22" x14ac:dyDescent="0.35">
      <c r="A32" s="3" t="s">
        <v>2</v>
      </c>
      <c r="C32" s="17">
        <f>SUM(T28)</f>
        <v>40</v>
      </c>
      <c r="I32" s="1">
        <v>3600</v>
      </c>
    </row>
    <row r="33" spans="1:9" x14ac:dyDescent="0.35">
      <c r="A33" s="3" t="s">
        <v>24</v>
      </c>
      <c r="C33" s="17">
        <f>U29</f>
        <v>0</v>
      </c>
      <c r="D33" s="17"/>
      <c r="I33" s="24">
        <v>1</v>
      </c>
    </row>
    <row r="34" spans="1:9" x14ac:dyDescent="0.35">
      <c r="A34" s="3" t="s">
        <v>25</v>
      </c>
      <c r="C34" s="17">
        <f>V29</f>
        <v>0</v>
      </c>
    </row>
    <row r="35" spans="1:9" x14ac:dyDescent="0.35">
      <c r="A35" s="3" t="s">
        <v>26</v>
      </c>
      <c r="C35" s="17">
        <f>S25</f>
        <v>0</v>
      </c>
      <c r="I35" s="17"/>
    </row>
    <row r="36" spans="1:9" x14ac:dyDescent="0.35">
      <c r="A36" s="3" t="s">
        <v>4</v>
      </c>
      <c r="C36" s="17">
        <f>S26</f>
        <v>0</v>
      </c>
    </row>
    <row r="37" spans="1:9" ht="16" thickBot="1" x14ac:dyDescent="0.4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" thickTop="1" x14ac:dyDescent="0.35">
      <c r="A38" s="3" t="s">
        <v>27</v>
      </c>
      <c r="C38" s="20">
        <v>0</v>
      </c>
      <c r="D38" s="20"/>
    </row>
    <row r="39" spans="1:9" x14ac:dyDescent="0.3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:C21"/>
    </sheetView>
  </sheetViews>
  <sheetFormatPr defaultColWidth="9.08984375" defaultRowHeight="15.5" x14ac:dyDescent="0.35"/>
  <cols>
    <col min="1" max="1" width="9.6328125" style="30" customWidth="1"/>
    <col min="2" max="2" width="10.6328125" style="30" customWidth="1"/>
    <col min="3" max="3" width="12.90625" style="30" customWidth="1"/>
    <col min="4" max="4" width="28.6328125" style="30" customWidth="1"/>
    <col min="5" max="5" width="6.90625" style="30" customWidth="1"/>
    <col min="6" max="13" width="7" style="30" customWidth="1"/>
    <col min="14" max="14" width="6.90625" style="30" customWidth="1"/>
    <col min="15" max="17" width="7" style="30" customWidth="1"/>
    <col min="18" max="18" width="7" style="31" customWidth="1"/>
    <col min="19" max="19" width="7.6328125" style="30" customWidth="1"/>
    <col min="20" max="21" width="7.90625" style="30" customWidth="1"/>
    <col min="22" max="22" width="7.6328125" style="30" customWidth="1"/>
    <col min="23" max="16384" width="9.08984375" style="30"/>
  </cols>
  <sheetData>
    <row r="1" spans="1:22" ht="18" customHeight="1" x14ac:dyDescent="0.35">
      <c r="A1" s="28" t="s">
        <v>10</v>
      </c>
      <c r="B1" s="29"/>
      <c r="C1" s="29"/>
    </row>
    <row r="2" spans="1:22" s="35" customFormat="1" x14ac:dyDescent="0.35">
      <c r="A2" s="5" t="s">
        <v>78</v>
      </c>
      <c r="B2" s="228"/>
      <c r="C2" s="228" t="str">
        <f>Buckingham!C2</f>
        <v>14.02.21</v>
      </c>
      <c r="D2" s="32"/>
      <c r="E2" s="301" t="s">
        <v>13</v>
      </c>
      <c r="F2" s="301"/>
      <c r="G2" s="301" t="s">
        <v>14</v>
      </c>
      <c r="H2" s="301"/>
      <c r="I2" s="301" t="s">
        <v>15</v>
      </c>
      <c r="J2" s="301"/>
      <c r="K2" s="301" t="s">
        <v>16</v>
      </c>
      <c r="L2" s="301"/>
      <c r="M2" s="301" t="s">
        <v>17</v>
      </c>
      <c r="N2" s="301"/>
      <c r="O2" s="301" t="s">
        <v>18</v>
      </c>
      <c r="P2" s="301"/>
      <c r="Q2" s="301" t="s">
        <v>19</v>
      </c>
      <c r="R2" s="30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5">
      <c r="A4" s="258">
        <v>6728</v>
      </c>
      <c r="B4" s="273" t="s">
        <v>115</v>
      </c>
      <c r="C4" s="269">
        <v>54</v>
      </c>
      <c r="D4" s="22" t="s">
        <v>75</v>
      </c>
      <c r="E4" s="296">
        <v>8</v>
      </c>
      <c r="F4" s="297"/>
      <c r="G4" s="296">
        <v>8</v>
      </c>
      <c r="H4" s="297"/>
      <c r="I4" s="296">
        <v>8</v>
      </c>
      <c r="J4" s="297"/>
      <c r="K4" s="296">
        <v>6.5</v>
      </c>
      <c r="L4" s="297"/>
      <c r="M4" s="296"/>
      <c r="N4" s="297"/>
      <c r="O4" s="300"/>
      <c r="P4" s="300"/>
      <c r="Q4" s="298"/>
      <c r="R4" s="299"/>
      <c r="S4" s="38">
        <f>E4+G4+I4+K4+M4+O4+Q4</f>
        <v>30.5</v>
      </c>
      <c r="T4" s="38">
        <f>SUM(S4-U4-V4)</f>
        <v>30.5</v>
      </c>
      <c r="U4" s="40"/>
      <c r="V4" s="40"/>
    </row>
    <row r="5" spans="1:22" x14ac:dyDescent="0.35">
      <c r="A5" s="265">
        <v>6881</v>
      </c>
      <c r="B5" s="273" t="s">
        <v>118</v>
      </c>
      <c r="C5" s="242">
        <v>9</v>
      </c>
      <c r="D5" s="22" t="s">
        <v>101</v>
      </c>
      <c r="E5" s="277"/>
      <c r="F5" s="278"/>
      <c r="G5" s="277"/>
      <c r="H5" s="278"/>
      <c r="I5" s="277"/>
      <c r="J5" s="278"/>
      <c r="K5" s="277">
        <v>1.5</v>
      </c>
      <c r="L5" s="278"/>
      <c r="M5" s="277">
        <v>6</v>
      </c>
      <c r="N5" s="278"/>
      <c r="O5" s="300"/>
      <c r="P5" s="300"/>
      <c r="Q5" s="298"/>
      <c r="R5" s="299"/>
      <c r="S5" s="38">
        <f t="shared" ref="S5:S22" si="0">E5+G5+I5+K5+M5+O5+Q5</f>
        <v>7.5</v>
      </c>
      <c r="T5" s="38">
        <f t="shared" ref="T5:T20" si="1">SUM(S5-U5-V5)</f>
        <v>7.5</v>
      </c>
      <c r="U5" s="40"/>
      <c r="V5" s="40"/>
    </row>
    <row r="6" spans="1:22" x14ac:dyDescent="0.35">
      <c r="A6" s="270">
        <v>6728</v>
      </c>
      <c r="B6" s="273" t="s">
        <v>115</v>
      </c>
      <c r="C6" s="258">
        <v>55</v>
      </c>
      <c r="D6" s="22" t="s">
        <v>91</v>
      </c>
      <c r="E6" s="277"/>
      <c r="F6" s="278"/>
      <c r="G6" s="277"/>
      <c r="H6" s="278"/>
      <c r="I6" s="277"/>
      <c r="J6" s="278"/>
      <c r="K6" s="277"/>
      <c r="L6" s="278"/>
      <c r="M6" s="277">
        <v>2</v>
      </c>
      <c r="N6" s="278"/>
      <c r="O6" s="300"/>
      <c r="P6" s="300"/>
      <c r="Q6" s="298"/>
      <c r="R6" s="299"/>
      <c r="S6" s="38">
        <f t="shared" si="0"/>
        <v>2</v>
      </c>
      <c r="T6" s="38">
        <f t="shared" si="1"/>
        <v>2</v>
      </c>
      <c r="U6" s="40"/>
      <c r="V6" s="40"/>
    </row>
    <row r="7" spans="1:22" x14ac:dyDescent="0.35">
      <c r="A7" s="256"/>
      <c r="B7" s="256"/>
      <c r="C7" s="256"/>
      <c r="D7" s="22"/>
      <c r="E7" s="296"/>
      <c r="F7" s="297"/>
      <c r="G7" s="296"/>
      <c r="H7" s="297"/>
      <c r="I7" s="296"/>
      <c r="J7" s="297"/>
      <c r="K7" s="296"/>
      <c r="L7" s="297"/>
      <c r="M7" s="296"/>
      <c r="N7" s="297"/>
      <c r="O7" s="300"/>
      <c r="P7" s="300"/>
      <c r="Q7" s="298"/>
      <c r="R7" s="299"/>
      <c r="S7" s="38">
        <f t="shared" si="0"/>
        <v>0</v>
      </c>
      <c r="T7" s="38">
        <f t="shared" si="1"/>
        <v>0</v>
      </c>
      <c r="U7" s="40"/>
      <c r="V7" s="40"/>
    </row>
    <row r="8" spans="1:22" x14ac:dyDescent="0.35">
      <c r="A8" s="256"/>
      <c r="B8" s="214"/>
      <c r="C8" s="214"/>
      <c r="D8" s="22"/>
      <c r="E8" s="296"/>
      <c r="F8" s="297"/>
      <c r="G8" s="296"/>
      <c r="H8" s="297"/>
      <c r="I8" s="296"/>
      <c r="J8" s="297"/>
      <c r="K8" s="296"/>
      <c r="L8" s="297"/>
      <c r="M8" s="296"/>
      <c r="N8" s="297"/>
      <c r="O8" s="300"/>
      <c r="P8" s="300"/>
      <c r="Q8" s="298"/>
      <c r="R8" s="299"/>
      <c r="S8" s="38">
        <f t="shared" si="0"/>
        <v>0</v>
      </c>
      <c r="T8" s="38">
        <f t="shared" si="1"/>
        <v>0</v>
      </c>
      <c r="U8" s="40"/>
      <c r="V8" s="40"/>
    </row>
    <row r="9" spans="1:22" x14ac:dyDescent="0.35">
      <c r="A9" s="141"/>
      <c r="B9" s="141"/>
      <c r="C9" s="141"/>
      <c r="D9" s="22"/>
      <c r="E9" s="296"/>
      <c r="F9" s="297"/>
      <c r="G9" s="296"/>
      <c r="H9" s="297"/>
      <c r="I9" s="296"/>
      <c r="J9" s="297"/>
      <c r="K9" s="296"/>
      <c r="L9" s="297"/>
      <c r="M9" s="296"/>
      <c r="N9" s="297"/>
      <c r="O9" s="300"/>
      <c r="P9" s="300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5">
      <c r="A10" s="129"/>
      <c r="B10" s="129"/>
      <c r="C10" s="129"/>
      <c r="D10" s="22"/>
      <c r="E10" s="296"/>
      <c r="F10" s="297"/>
      <c r="G10" s="296"/>
      <c r="H10" s="297"/>
      <c r="I10" s="296"/>
      <c r="J10" s="297"/>
      <c r="K10" s="296"/>
      <c r="L10" s="297"/>
      <c r="M10" s="296"/>
      <c r="N10" s="297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5">
      <c r="A11" s="129"/>
      <c r="B11" s="129"/>
      <c r="C11" s="129"/>
      <c r="D11" s="22"/>
      <c r="E11" s="296"/>
      <c r="F11" s="297"/>
      <c r="G11" s="296"/>
      <c r="H11" s="297"/>
      <c r="I11" s="296"/>
      <c r="J11" s="297"/>
      <c r="K11" s="296"/>
      <c r="L11" s="297"/>
      <c r="M11" s="296"/>
      <c r="N11" s="297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5">
      <c r="A12" s="129"/>
      <c r="B12" s="129"/>
      <c r="C12" s="129"/>
      <c r="D12" s="22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5">
      <c r="A13" s="6"/>
      <c r="B13" s="6"/>
      <c r="C13" s="6"/>
      <c r="D13" s="22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5">
      <c r="A14" s="6"/>
      <c r="B14" s="25"/>
      <c r="C14" s="6"/>
      <c r="D14" s="22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5">
      <c r="A15" s="202"/>
      <c r="B15" s="25"/>
      <c r="C15" s="202"/>
      <c r="D15" s="10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5">
      <c r="A16" s="190"/>
      <c r="B16" s="25"/>
      <c r="C16" s="190"/>
      <c r="D16" s="22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5">
      <c r="A17" s="261"/>
      <c r="B17" s="25"/>
      <c r="C17" s="261"/>
      <c r="D17" s="22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98"/>
      <c r="P17" s="299"/>
      <c r="Q17" s="298"/>
      <c r="R17" s="2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5">
      <c r="A18" s="248"/>
      <c r="B18" s="248"/>
      <c r="C18" s="248"/>
      <c r="D18" s="22"/>
      <c r="E18" s="296"/>
      <c r="F18" s="297"/>
      <c r="G18" s="296"/>
      <c r="H18" s="297"/>
      <c r="I18" s="296"/>
      <c r="J18" s="297"/>
      <c r="K18" s="296"/>
      <c r="L18" s="297"/>
      <c r="M18" s="296"/>
      <c r="N18" s="297"/>
      <c r="O18" s="300"/>
      <c r="P18" s="300"/>
      <c r="Q18" s="298"/>
      <c r="R18" s="29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5">
      <c r="A19" s="222"/>
      <c r="B19" s="25"/>
      <c r="C19" s="222"/>
      <c r="D19" s="10"/>
      <c r="E19" s="296"/>
      <c r="F19" s="297"/>
      <c r="G19" s="296"/>
      <c r="H19" s="297"/>
      <c r="I19" s="296"/>
      <c r="J19" s="297"/>
      <c r="K19" s="296"/>
      <c r="L19" s="297"/>
      <c r="M19" s="296"/>
      <c r="N19" s="297"/>
      <c r="O19" s="300"/>
      <c r="P19" s="300"/>
      <c r="Q19" s="298"/>
      <c r="R19" s="29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5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6"/>
      <c r="L20" s="297"/>
      <c r="M20" s="296"/>
      <c r="N20" s="297"/>
      <c r="O20" s="300"/>
      <c r="P20" s="300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5">
      <c r="A21" s="36" t="s">
        <v>35</v>
      </c>
      <c r="B21" s="36"/>
      <c r="C21" s="36"/>
      <c r="D21" s="36"/>
      <c r="E21" s="296"/>
      <c r="F21" s="297"/>
      <c r="G21" s="296"/>
      <c r="H21" s="297"/>
      <c r="I21" s="296"/>
      <c r="J21" s="297"/>
      <c r="K21" s="296"/>
      <c r="L21" s="297"/>
      <c r="M21" s="296"/>
      <c r="N21" s="297"/>
      <c r="O21" s="300"/>
      <c r="P21" s="300"/>
      <c r="Q21" s="298"/>
      <c r="R21" s="299"/>
      <c r="S21" s="38">
        <f t="shared" si="0"/>
        <v>0</v>
      </c>
      <c r="T21" s="38"/>
      <c r="U21" s="41"/>
      <c r="V21" s="40"/>
    </row>
    <row r="22" spans="1:22" x14ac:dyDescent="0.35">
      <c r="A22" s="36" t="s">
        <v>36</v>
      </c>
      <c r="B22" s="36"/>
      <c r="C22" s="36"/>
      <c r="D22" s="36"/>
      <c r="E22" s="304"/>
      <c r="F22" s="304"/>
      <c r="G22" s="304"/>
      <c r="H22" s="304"/>
      <c r="I22" s="304"/>
      <c r="J22" s="304"/>
      <c r="K22" s="304"/>
      <c r="L22" s="304"/>
      <c r="M22" s="296"/>
      <c r="N22" s="297"/>
      <c r="O22" s="300"/>
      <c r="P22" s="300"/>
      <c r="Q22" s="298"/>
      <c r="R22" s="299"/>
      <c r="S22" s="38">
        <f t="shared" si="0"/>
        <v>0</v>
      </c>
      <c r="T22" s="38"/>
      <c r="U22" s="41"/>
      <c r="V22" s="40"/>
    </row>
    <row r="23" spans="1:22" x14ac:dyDescent="0.35">
      <c r="A23" s="41" t="s">
        <v>6</v>
      </c>
      <c r="B23" s="41"/>
      <c r="C23" s="41"/>
      <c r="D23" s="41"/>
      <c r="E23" s="302">
        <f>SUM(E4:E22)</f>
        <v>8</v>
      </c>
      <c r="F23" s="303"/>
      <c r="G23" s="302">
        <f>SUM(G4:G22)</f>
        <v>8</v>
      </c>
      <c r="H23" s="303"/>
      <c r="I23" s="302">
        <f>SUM(I4:I22)</f>
        <v>8</v>
      </c>
      <c r="J23" s="303"/>
      <c r="K23" s="302">
        <f>SUM(K4:K22)</f>
        <v>8</v>
      </c>
      <c r="L23" s="303"/>
      <c r="M23" s="302">
        <f>SUM(M4:M22)</f>
        <v>8</v>
      </c>
      <c r="N23" s="303"/>
      <c r="O23" s="302">
        <f>SUM(O4:O22)</f>
        <v>0</v>
      </c>
      <c r="P23" s="303"/>
      <c r="Q23" s="302">
        <f>SUM(Q4:Q22)</f>
        <v>0</v>
      </c>
      <c r="R23" s="303"/>
      <c r="S23" s="38">
        <f>E23+G23+I23+K23+M23+O23+Q23</f>
        <v>40</v>
      </c>
      <c r="T23" s="38"/>
      <c r="U23" s="41"/>
      <c r="V23" s="40"/>
    </row>
    <row r="24" spans="1:22" x14ac:dyDescent="0.3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5">
      <c r="A27" s="28" t="s">
        <v>23</v>
      </c>
      <c r="B27" s="29"/>
    </row>
    <row r="28" spans="1:22" x14ac:dyDescent="0.35">
      <c r="A28" s="30" t="s">
        <v>2</v>
      </c>
      <c r="C28" s="43">
        <f>SUM(T24)</f>
        <v>40</v>
      </c>
      <c r="I28" s="28">
        <v>3600</v>
      </c>
    </row>
    <row r="29" spans="1:22" x14ac:dyDescent="0.35">
      <c r="A29" s="30" t="s">
        <v>24</v>
      </c>
      <c r="C29" s="43">
        <f>U25</f>
        <v>0</v>
      </c>
      <c r="D29" s="43"/>
      <c r="I29" s="44"/>
    </row>
    <row r="30" spans="1:22" x14ac:dyDescent="0.35">
      <c r="A30" s="30" t="s">
        <v>25</v>
      </c>
      <c r="C30" s="43">
        <f>V25</f>
        <v>0</v>
      </c>
    </row>
    <row r="31" spans="1:22" x14ac:dyDescent="0.35">
      <c r="A31" s="30" t="s">
        <v>26</v>
      </c>
      <c r="C31" s="43">
        <f>S21</f>
        <v>0</v>
      </c>
      <c r="I31" s="43"/>
    </row>
    <row r="32" spans="1:22" x14ac:dyDescent="0.35">
      <c r="A32" s="30" t="s">
        <v>4</v>
      </c>
      <c r="C32" s="43">
        <f>S22</f>
        <v>0</v>
      </c>
    </row>
    <row r="33" spans="1:7" ht="16" thickBot="1" x14ac:dyDescent="0.4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" thickTop="1" x14ac:dyDescent="0.35">
      <c r="A34" s="30" t="s">
        <v>27</v>
      </c>
      <c r="C34" s="47">
        <v>0</v>
      </c>
      <c r="D34" s="47"/>
    </row>
    <row r="35" spans="1:7" x14ac:dyDescent="0.3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10" zoomScale="91" zoomScaleNormal="91" zoomScaleSheetLayoutView="91" workbookViewId="0">
      <selection activeCell="G18" sqref="G18:N20"/>
    </sheetView>
  </sheetViews>
  <sheetFormatPr defaultColWidth="9.08984375" defaultRowHeight="15.5" x14ac:dyDescent="0.35"/>
  <cols>
    <col min="1" max="1" width="8.6328125" style="3" customWidth="1"/>
    <col min="2" max="2" width="10.90625" style="3" customWidth="1"/>
    <col min="3" max="3" width="13" style="3" customWidth="1"/>
    <col min="4" max="4" width="28.6328125" style="3" customWidth="1"/>
    <col min="5" max="5" width="6.90625" style="3" customWidth="1"/>
    <col min="6" max="10" width="7" style="3" customWidth="1"/>
    <col min="11" max="11" width="7.08984375" style="3" customWidth="1"/>
    <col min="12" max="13" width="7" style="3" customWidth="1"/>
    <col min="14" max="14" width="6.90625" style="3" customWidth="1"/>
    <col min="1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55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17.45</v>
      </c>
      <c r="K3" s="114">
        <v>8</v>
      </c>
      <c r="L3" s="115">
        <v>16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5">
      <c r="A4" s="269">
        <v>6863</v>
      </c>
      <c r="B4" s="274" t="s">
        <v>119</v>
      </c>
      <c r="C4" s="269">
        <v>3</v>
      </c>
      <c r="D4" s="22" t="s">
        <v>83</v>
      </c>
      <c r="E4" s="292">
        <v>1.5</v>
      </c>
      <c r="F4" s="293"/>
      <c r="G4" s="292"/>
      <c r="H4" s="293"/>
      <c r="I4" s="292"/>
      <c r="J4" s="293"/>
      <c r="K4" s="292"/>
      <c r="L4" s="293"/>
      <c r="M4" s="292"/>
      <c r="N4" s="293"/>
      <c r="O4" s="289"/>
      <c r="P4" s="290"/>
      <c r="Q4" s="289"/>
      <c r="R4" s="290"/>
      <c r="S4" s="12">
        <f t="shared" ref="S4:S10" si="0">E4+G4+I4+K4+M4+O4+Q4</f>
        <v>1.5</v>
      </c>
      <c r="T4" s="12">
        <f t="shared" ref="T4:T22" si="1">SUM(S4-U4-V4)</f>
        <v>1.5</v>
      </c>
      <c r="U4" s="14"/>
      <c r="V4" s="14"/>
    </row>
    <row r="5" spans="1:22" x14ac:dyDescent="0.35">
      <c r="A5" s="260">
        <v>6874</v>
      </c>
      <c r="B5" s="273" t="s">
        <v>116</v>
      </c>
      <c r="C5" s="260">
        <v>9</v>
      </c>
      <c r="D5" s="22" t="s">
        <v>99</v>
      </c>
      <c r="E5" s="292">
        <v>6.5</v>
      </c>
      <c r="F5" s="293"/>
      <c r="G5" s="292">
        <v>8</v>
      </c>
      <c r="H5" s="293"/>
      <c r="I5" s="292"/>
      <c r="J5" s="293"/>
      <c r="K5" s="292"/>
      <c r="L5" s="293"/>
      <c r="M5" s="292"/>
      <c r="N5" s="293"/>
      <c r="O5" s="289"/>
      <c r="P5" s="290"/>
      <c r="Q5" s="289"/>
      <c r="R5" s="290"/>
      <c r="S5" s="12">
        <f t="shared" si="0"/>
        <v>14.5</v>
      </c>
      <c r="T5" s="12">
        <f t="shared" si="1"/>
        <v>14.5</v>
      </c>
      <c r="U5" s="14"/>
      <c r="V5" s="14"/>
    </row>
    <row r="6" spans="1:22" x14ac:dyDescent="0.35">
      <c r="A6" s="253"/>
      <c r="B6" s="226"/>
      <c r="C6" s="226"/>
      <c r="D6" s="22"/>
      <c r="E6" s="292"/>
      <c r="F6" s="293"/>
      <c r="G6" s="292"/>
      <c r="H6" s="293"/>
      <c r="I6" s="292"/>
      <c r="J6" s="293"/>
      <c r="K6" s="292"/>
      <c r="L6" s="293"/>
      <c r="M6" s="292"/>
      <c r="N6" s="293"/>
      <c r="O6" s="289"/>
      <c r="P6" s="290"/>
      <c r="Q6" s="289"/>
      <c r="R6" s="290"/>
      <c r="S6" s="12">
        <f t="shared" si="0"/>
        <v>0</v>
      </c>
      <c r="T6" s="12">
        <f t="shared" si="1"/>
        <v>0</v>
      </c>
      <c r="U6" s="14"/>
      <c r="V6" s="14"/>
    </row>
    <row r="7" spans="1:22" x14ac:dyDescent="0.35">
      <c r="A7" s="253"/>
      <c r="B7" s="195"/>
      <c r="C7" s="195"/>
      <c r="D7" s="22"/>
      <c r="E7" s="292"/>
      <c r="F7" s="293"/>
      <c r="G7" s="292"/>
      <c r="H7" s="293"/>
      <c r="I7" s="292"/>
      <c r="J7" s="293"/>
      <c r="K7" s="292"/>
      <c r="L7" s="293"/>
      <c r="M7" s="292"/>
      <c r="N7" s="293"/>
      <c r="O7" s="289"/>
      <c r="P7" s="290"/>
      <c r="Q7" s="289"/>
      <c r="R7" s="290"/>
      <c r="S7" s="12">
        <f t="shared" si="0"/>
        <v>0</v>
      </c>
      <c r="T7" s="12">
        <f t="shared" si="1"/>
        <v>0</v>
      </c>
      <c r="U7" s="14"/>
      <c r="V7" s="14"/>
    </row>
    <row r="8" spans="1:22" x14ac:dyDescent="0.35">
      <c r="A8" s="214"/>
      <c r="B8" s="214"/>
      <c r="C8" s="214"/>
      <c r="D8" s="22"/>
      <c r="E8" s="292"/>
      <c r="F8" s="293"/>
      <c r="G8" s="292"/>
      <c r="H8" s="293"/>
      <c r="I8" s="292"/>
      <c r="J8" s="293"/>
      <c r="K8" s="292"/>
      <c r="L8" s="293"/>
      <c r="M8" s="292"/>
      <c r="N8" s="293"/>
      <c r="O8" s="289"/>
      <c r="P8" s="290"/>
      <c r="Q8" s="289"/>
      <c r="R8" s="29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5">
      <c r="A9" s="214"/>
      <c r="B9" s="214"/>
      <c r="C9" s="214"/>
      <c r="D9" s="22"/>
      <c r="E9" s="292"/>
      <c r="F9" s="293"/>
      <c r="G9" s="292"/>
      <c r="H9" s="293"/>
      <c r="I9" s="292"/>
      <c r="J9" s="293"/>
      <c r="K9" s="292"/>
      <c r="L9" s="293"/>
      <c r="M9" s="292"/>
      <c r="N9" s="293"/>
      <c r="O9" s="289"/>
      <c r="P9" s="290"/>
      <c r="Q9" s="289"/>
      <c r="R9" s="29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5">
      <c r="A10" s="182"/>
      <c r="B10" s="182"/>
      <c r="C10" s="182"/>
      <c r="D10" s="22"/>
      <c r="E10" s="292"/>
      <c r="F10" s="293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5">
      <c r="A11" s="182"/>
      <c r="B11" s="182"/>
      <c r="C11" s="182"/>
      <c r="D11" s="22"/>
      <c r="E11" s="292"/>
      <c r="F11" s="293"/>
      <c r="G11" s="292"/>
      <c r="H11" s="293"/>
      <c r="I11" s="292"/>
      <c r="J11" s="293"/>
      <c r="K11" s="292"/>
      <c r="L11" s="293"/>
      <c r="M11" s="292"/>
      <c r="N11" s="293"/>
      <c r="O11" s="289"/>
      <c r="P11" s="290"/>
      <c r="Q11" s="289"/>
      <c r="R11" s="29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5">
      <c r="A12" s="182"/>
      <c r="B12" s="182"/>
      <c r="C12" s="182"/>
      <c r="D12" s="22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89"/>
      <c r="P12" s="290"/>
      <c r="Q12" s="289"/>
      <c r="R12" s="29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5">
      <c r="A13" s="182"/>
      <c r="B13" s="182"/>
      <c r="C13" s="182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5">
      <c r="A14" s="182"/>
      <c r="B14" s="182"/>
      <c r="C14" s="182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5">
      <c r="A15" s="182"/>
      <c r="B15" s="182"/>
      <c r="C15" s="182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5">
      <c r="A16" s="182"/>
      <c r="B16" s="182"/>
      <c r="C16" s="182"/>
      <c r="D16" s="22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89"/>
      <c r="P16" s="290"/>
      <c r="Q16" s="289"/>
      <c r="R16" s="29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5">
      <c r="A17" s="182"/>
      <c r="B17" s="182"/>
      <c r="C17" s="182"/>
      <c r="D17" s="22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89"/>
      <c r="P17" s="290"/>
      <c r="Q17" s="289"/>
      <c r="R17" s="29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5">
      <c r="A18" s="270">
        <v>3600</v>
      </c>
      <c r="B18" s="273" t="s">
        <v>120</v>
      </c>
      <c r="C18" s="270"/>
      <c r="D18" s="22" t="s">
        <v>96</v>
      </c>
      <c r="E18" s="292"/>
      <c r="F18" s="293"/>
      <c r="G18" s="292"/>
      <c r="H18" s="293"/>
      <c r="I18" s="292">
        <v>3</v>
      </c>
      <c r="J18" s="293"/>
      <c r="K18" s="292"/>
      <c r="L18" s="293"/>
      <c r="M18" s="292"/>
      <c r="N18" s="293"/>
      <c r="O18" s="289"/>
      <c r="P18" s="290"/>
      <c r="Q18" s="289"/>
      <c r="R18" s="290"/>
      <c r="S18" s="183">
        <f t="shared" ref="S18:S20" si="3">E18+G18+I18+K18+M18+O18+Q18</f>
        <v>3</v>
      </c>
      <c r="T18" s="183">
        <f t="shared" ref="T18:T20" si="4">SUM(S18-U18-V18)</f>
        <v>3</v>
      </c>
      <c r="U18" s="14"/>
      <c r="V18" s="14"/>
    </row>
    <row r="19" spans="1:22" x14ac:dyDescent="0.35">
      <c r="A19" s="270">
        <v>3600</v>
      </c>
      <c r="B19" s="273" t="s">
        <v>120</v>
      </c>
      <c r="C19" s="270"/>
      <c r="D19" s="22" t="s">
        <v>114</v>
      </c>
      <c r="E19" s="292"/>
      <c r="F19" s="293"/>
      <c r="G19" s="292"/>
      <c r="H19" s="293"/>
      <c r="I19" s="292">
        <v>6.25</v>
      </c>
      <c r="J19" s="293"/>
      <c r="K19" s="292"/>
      <c r="L19" s="293"/>
      <c r="M19" s="292">
        <v>8</v>
      </c>
      <c r="N19" s="293"/>
      <c r="O19" s="289"/>
      <c r="P19" s="290"/>
      <c r="Q19" s="289"/>
      <c r="R19" s="290"/>
      <c r="S19" s="183">
        <f t="shared" si="3"/>
        <v>14.25</v>
      </c>
      <c r="T19" s="183">
        <f t="shared" si="4"/>
        <v>13</v>
      </c>
      <c r="U19" s="14">
        <v>1.25</v>
      </c>
      <c r="V19" s="14"/>
    </row>
    <row r="20" spans="1:22" x14ac:dyDescent="0.35">
      <c r="A20" s="270">
        <v>3600</v>
      </c>
      <c r="B20" s="273" t="s">
        <v>120</v>
      </c>
      <c r="C20" s="270"/>
      <c r="D20" s="22" t="s">
        <v>112</v>
      </c>
      <c r="E20" s="292"/>
      <c r="F20" s="293"/>
      <c r="G20" s="292"/>
      <c r="H20" s="293"/>
      <c r="I20" s="292"/>
      <c r="J20" s="293"/>
      <c r="K20" s="292">
        <v>7.5</v>
      </c>
      <c r="L20" s="293"/>
      <c r="M20" s="292"/>
      <c r="N20" s="293"/>
      <c r="O20" s="289"/>
      <c r="P20" s="290"/>
      <c r="Q20" s="289"/>
      <c r="R20" s="290"/>
      <c r="S20" s="183">
        <f t="shared" si="3"/>
        <v>7.5</v>
      </c>
      <c r="T20" s="183">
        <f t="shared" si="4"/>
        <v>7.5</v>
      </c>
      <c r="U20" s="14"/>
      <c r="V20" s="14"/>
    </row>
    <row r="21" spans="1:22" x14ac:dyDescent="0.35">
      <c r="A21" s="270"/>
      <c r="B21" s="25"/>
      <c r="C21" s="270"/>
      <c r="D21" s="22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5">
      <c r="A22" s="110"/>
      <c r="B22" s="61"/>
      <c r="C22" s="110"/>
      <c r="D22" s="10"/>
      <c r="E22" s="305"/>
      <c r="F22" s="293"/>
      <c r="G22" s="305"/>
      <c r="H22" s="293"/>
      <c r="I22" s="305"/>
      <c r="J22" s="293"/>
      <c r="K22" s="305"/>
      <c r="L22" s="293"/>
      <c r="M22" s="305"/>
      <c r="N22" s="293"/>
      <c r="O22" s="289"/>
      <c r="P22" s="290"/>
      <c r="Q22" s="289"/>
      <c r="R22" s="29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5">
      <c r="A23" s="10" t="s">
        <v>35</v>
      </c>
      <c r="B23" s="10"/>
      <c r="C23" s="10"/>
      <c r="D23" s="10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89"/>
      <c r="P23" s="290"/>
      <c r="Q23" s="289"/>
      <c r="R23" s="290"/>
      <c r="S23" s="12">
        <f t="shared" si="2"/>
        <v>0</v>
      </c>
      <c r="T23" s="12"/>
      <c r="U23" s="15"/>
      <c r="V23" s="14"/>
    </row>
    <row r="24" spans="1:22" x14ac:dyDescent="0.35">
      <c r="A24" s="10" t="s">
        <v>36</v>
      </c>
      <c r="B24" s="10"/>
      <c r="C24" s="10"/>
      <c r="D24" s="10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89"/>
      <c r="P24" s="290"/>
      <c r="Q24" s="289"/>
      <c r="R24" s="290"/>
      <c r="S24" s="12">
        <f t="shared" si="2"/>
        <v>0</v>
      </c>
      <c r="T24" s="12"/>
      <c r="U24" s="15"/>
      <c r="V24" s="14"/>
    </row>
    <row r="25" spans="1:22" x14ac:dyDescent="0.35">
      <c r="A25" s="15" t="s">
        <v>6</v>
      </c>
      <c r="B25" s="15"/>
      <c r="C25" s="15"/>
      <c r="D25" s="15"/>
      <c r="E25" s="294">
        <f>SUM(E4:E24)</f>
        <v>8</v>
      </c>
      <c r="F25" s="295"/>
      <c r="G25" s="294">
        <f>SUM(G4:G24)</f>
        <v>8</v>
      </c>
      <c r="H25" s="295"/>
      <c r="I25" s="294">
        <f>SUM(I4:I24)</f>
        <v>9.25</v>
      </c>
      <c r="J25" s="295"/>
      <c r="K25" s="294">
        <f>SUM(K4:K24)</f>
        <v>7.5</v>
      </c>
      <c r="L25" s="295"/>
      <c r="M25" s="294">
        <f>SUM(M4:M24)</f>
        <v>8</v>
      </c>
      <c r="N25" s="295"/>
      <c r="O25" s="294">
        <f>SUM(O4:O24)</f>
        <v>0</v>
      </c>
      <c r="P25" s="295"/>
      <c r="Q25" s="294">
        <f>SUM(Q4:Q24)</f>
        <v>0</v>
      </c>
      <c r="R25" s="295"/>
      <c r="S25" s="12">
        <f t="shared" ref="S25" si="5">E25+G25+I25+K25+M25+O25+Q25</f>
        <v>40.75</v>
      </c>
      <c r="T25" s="12"/>
      <c r="U25" s="15"/>
      <c r="V25" s="14"/>
    </row>
    <row r="26" spans="1:22" x14ac:dyDescent="0.3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39.5</v>
      </c>
      <c r="U26" s="14"/>
      <c r="V26" s="14"/>
    </row>
    <row r="27" spans="1:22" x14ac:dyDescent="0.3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1.25</v>
      </c>
      <c r="K27" s="14"/>
      <c r="L27" s="14">
        <f>SUM(K25)-L26</f>
        <v>-0.5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0.75</v>
      </c>
      <c r="T27" s="14"/>
      <c r="U27" s="14">
        <f>SUM(U4:U26)</f>
        <v>1.25</v>
      </c>
      <c r="V27" s="14">
        <f>SUM(V4:V26)</f>
        <v>0</v>
      </c>
    </row>
    <row r="29" spans="1:22" x14ac:dyDescent="0.35">
      <c r="A29" s="1" t="s">
        <v>23</v>
      </c>
      <c r="B29" s="2"/>
    </row>
    <row r="30" spans="1:22" x14ac:dyDescent="0.35">
      <c r="A30" s="3" t="s">
        <v>2</v>
      </c>
      <c r="C30" s="17">
        <f>SUM(T26)</f>
        <v>39.5</v>
      </c>
      <c r="I30" s="1">
        <v>3600</v>
      </c>
    </row>
    <row r="31" spans="1:22" x14ac:dyDescent="0.35">
      <c r="A31" s="3" t="s">
        <v>24</v>
      </c>
      <c r="C31" s="17">
        <f>U27</f>
        <v>1.25</v>
      </c>
      <c r="D31" s="17"/>
      <c r="I31" s="24">
        <v>24.75</v>
      </c>
    </row>
    <row r="32" spans="1:22" x14ac:dyDescent="0.35">
      <c r="A32" s="3" t="s">
        <v>25</v>
      </c>
      <c r="C32" s="17">
        <f>V27</f>
        <v>0</v>
      </c>
    </row>
    <row r="33" spans="1:9" x14ac:dyDescent="0.35">
      <c r="A33" s="3" t="s">
        <v>26</v>
      </c>
      <c r="C33" s="17">
        <f>S23</f>
        <v>0</v>
      </c>
      <c r="I33" s="17"/>
    </row>
    <row r="34" spans="1:9" x14ac:dyDescent="0.35">
      <c r="A34" s="3" t="s">
        <v>4</v>
      </c>
      <c r="C34" s="17">
        <f>S24</f>
        <v>0</v>
      </c>
    </row>
    <row r="35" spans="1:9" ht="16" thickBot="1" x14ac:dyDescent="0.4">
      <c r="A35" s="4" t="s">
        <v>6</v>
      </c>
      <c r="C35" s="23">
        <f>SUM(C30:C34)</f>
        <v>40.75</v>
      </c>
      <c r="E35" s="4" t="s">
        <v>40</v>
      </c>
      <c r="F35" s="4"/>
      <c r="G35" s="19">
        <f>S25-C35</f>
        <v>0</v>
      </c>
    </row>
    <row r="36" spans="1:9" ht="16" thickTop="1" x14ac:dyDescent="0.35">
      <c r="A36" s="3" t="s">
        <v>27</v>
      </c>
      <c r="C36" s="20">
        <v>0</v>
      </c>
      <c r="D36" s="20"/>
    </row>
    <row r="37" spans="1:9" x14ac:dyDescent="0.3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opLeftCell="A4" zoomScale="89" zoomScaleNormal="89" zoomScaleSheetLayoutView="91" workbookViewId="0">
      <selection activeCell="B6" sqref="B6:C21"/>
    </sheetView>
  </sheetViews>
  <sheetFormatPr defaultColWidth="9.08984375" defaultRowHeight="15.5" x14ac:dyDescent="0.35"/>
  <cols>
    <col min="1" max="1" width="8.6328125" style="3" customWidth="1"/>
    <col min="2" max="2" width="10.90625" style="3" customWidth="1"/>
    <col min="3" max="3" width="12.90625" style="3" customWidth="1"/>
    <col min="4" max="4" width="28.6328125" style="3" customWidth="1"/>
    <col min="5" max="5" width="6.90625" style="3" customWidth="1"/>
    <col min="6" max="10" width="7" style="3" customWidth="1"/>
    <col min="11" max="11" width="7.08984375" style="3" customWidth="1"/>
    <col min="12" max="13" width="7" style="3" customWidth="1"/>
    <col min="14" max="14" width="6.90625" style="3" customWidth="1"/>
    <col min="1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66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118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267"/>
      <c r="F3" s="268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5">
      <c r="A4" s="204">
        <v>3600</v>
      </c>
      <c r="B4" s="273" t="s">
        <v>120</v>
      </c>
      <c r="C4" s="263">
        <v>54</v>
      </c>
      <c r="D4" s="22" t="s">
        <v>91</v>
      </c>
      <c r="E4" s="310"/>
      <c r="F4" s="310"/>
      <c r="G4" s="282">
        <v>4</v>
      </c>
      <c r="H4" s="282"/>
      <c r="I4" s="282">
        <v>5</v>
      </c>
      <c r="J4" s="282"/>
      <c r="K4" s="282">
        <v>7</v>
      </c>
      <c r="L4" s="282"/>
      <c r="M4" s="282"/>
      <c r="N4" s="282"/>
      <c r="O4" s="289"/>
      <c r="P4" s="290"/>
      <c r="Q4" s="289"/>
      <c r="R4" s="290"/>
      <c r="S4" s="119">
        <f t="shared" ref="S4:S22" si="0">E4+G4+I4+K4+M4+O4+Q4</f>
        <v>16</v>
      </c>
      <c r="T4" s="119">
        <f t="shared" ref="T4:T19" si="1">SUM(S4-U4-V4)</f>
        <v>16</v>
      </c>
      <c r="U4" s="14"/>
      <c r="V4" s="14"/>
    </row>
    <row r="5" spans="1:22" x14ac:dyDescent="0.35">
      <c r="A5" s="269">
        <v>3600</v>
      </c>
      <c r="B5" s="273" t="s">
        <v>120</v>
      </c>
      <c r="C5" s="263">
        <v>5</v>
      </c>
      <c r="D5" s="22" t="s">
        <v>91</v>
      </c>
      <c r="E5" s="310"/>
      <c r="F5" s="310"/>
      <c r="G5" s="282">
        <v>4</v>
      </c>
      <c r="H5" s="282"/>
      <c r="I5" s="282"/>
      <c r="J5" s="282"/>
      <c r="K5" s="282"/>
      <c r="L5" s="282"/>
      <c r="M5" s="282"/>
      <c r="N5" s="282"/>
      <c r="O5" s="289"/>
      <c r="P5" s="290"/>
      <c r="Q5" s="289"/>
      <c r="R5" s="290"/>
      <c r="S5" s="119">
        <f t="shared" si="0"/>
        <v>4</v>
      </c>
      <c r="T5" s="119">
        <f t="shared" si="1"/>
        <v>4</v>
      </c>
      <c r="U5" s="14"/>
      <c r="V5" s="14"/>
    </row>
    <row r="6" spans="1:22" x14ac:dyDescent="0.35">
      <c r="A6" s="255">
        <v>3600</v>
      </c>
      <c r="B6" s="273" t="s">
        <v>120</v>
      </c>
      <c r="C6" s="255"/>
      <c r="D6" s="22" t="s">
        <v>95</v>
      </c>
      <c r="E6" s="306"/>
      <c r="F6" s="307"/>
      <c r="G6" s="292"/>
      <c r="H6" s="293"/>
      <c r="I6" s="305">
        <v>3</v>
      </c>
      <c r="J6" s="293"/>
      <c r="K6" s="305">
        <v>1</v>
      </c>
      <c r="L6" s="293"/>
      <c r="M6" s="305">
        <v>5</v>
      </c>
      <c r="N6" s="293"/>
      <c r="O6" s="289"/>
      <c r="P6" s="290"/>
      <c r="Q6" s="289"/>
      <c r="R6" s="290"/>
      <c r="S6" s="119">
        <f t="shared" si="0"/>
        <v>9</v>
      </c>
      <c r="T6" s="119">
        <f t="shared" si="1"/>
        <v>9</v>
      </c>
      <c r="U6" s="14"/>
      <c r="V6" s="14"/>
    </row>
    <row r="7" spans="1:22" x14ac:dyDescent="0.35">
      <c r="A7" s="226">
        <v>3600</v>
      </c>
      <c r="B7" s="273" t="s">
        <v>120</v>
      </c>
      <c r="C7" s="226">
        <v>55</v>
      </c>
      <c r="D7" s="22" t="s">
        <v>91</v>
      </c>
      <c r="E7" s="306"/>
      <c r="F7" s="307"/>
      <c r="G7" s="292"/>
      <c r="H7" s="293"/>
      <c r="I7" s="305"/>
      <c r="J7" s="293"/>
      <c r="K7" s="305"/>
      <c r="L7" s="293"/>
      <c r="M7" s="305">
        <v>3</v>
      </c>
      <c r="N7" s="293"/>
      <c r="O7" s="289"/>
      <c r="P7" s="290"/>
      <c r="Q7" s="289"/>
      <c r="R7" s="290"/>
      <c r="S7" s="119">
        <f t="shared" si="0"/>
        <v>3</v>
      </c>
      <c r="T7" s="119">
        <f t="shared" si="1"/>
        <v>3</v>
      </c>
      <c r="U7" s="14"/>
      <c r="V7" s="14"/>
    </row>
    <row r="8" spans="1:22" x14ac:dyDescent="0.35">
      <c r="A8" s="218"/>
      <c r="B8" s="211"/>
      <c r="C8" s="211"/>
      <c r="D8" s="22"/>
      <c r="E8" s="306"/>
      <c r="F8" s="307"/>
      <c r="G8" s="292"/>
      <c r="H8" s="293"/>
      <c r="I8" s="305"/>
      <c r="J8" s="293"/>
      <c r="K8" s="305"/>
      <c r="L8" s="293"/>
      <c r="M8" s="305"/>
      <c r="N8" s="293"/>
      <c r="O8" s="289"/>
      <c r="P8" s="290"/>
      <c r="Q8" s="289"/>
      <c r="R8" s="290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5">
      <c r="A9" s="226"/>
      <c r="B9" s="226"/>
      <c r="C9" s="226"/>
      <c r="D9" s="22"/>
      <c r="E9" s="306"/>
      <c r="F9" s="307"/>
      <c r="G9" s="292"/>
      <c r="H9" s="293"/>
      <c r="I9" s="292"/>
      <c r="J9" s="293"/>
      <c r="K9" s="292"/>
      <c r="L9" s="293"/>
      <c r="M9" s="292"/>
      <c r="N9" s="293"/>
      <c r="O9" s="289"/>
      <c r="P9" s="290"/>
      <c r="Q9" s="289"/>
      <c r="R9" s="290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5">
      <c r="A10" s="218"/>
      <c r="B10" s="186"/>
      <c r="C10" s="210"/>
      <c r="D10" s="22"/>
      <c r="E10" s="306"/>
      <c r="F10" s="307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5">
      <c r="A11" s="197"/>
      <c r="B11" s="197"/>
      <c r="C11" s="197"/>
      <c r="D11" s="22"/>
      <c r="E11" s="306"/>
      <c r="F11" s="307"/>
      <c r="G11" s="292"/>
      <c r="H11" s="293"/>
      <c r="I11" s="305"/>
      <c r="J11" s="293"/>
      <c r="K11" s="305"/>
      <c r="L11" s="293"/>
      <c r="M11" s="305"/>
      <c r="N11" s="293"/>
      <c r="O11" s="289"/>
      <c r="P11" s="290"/>
      <c r="Q11" s="289"/>
      <c r="R11" s="290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5">
      <c r="A12" s="197"/>
      <c r="B12" s="197"/>
      <c r="C12" s="197"/>
      <c r="D12" s="22"/>
      <c r="E12" s="306"/>
      <c r="F12" s="307"/>
      <c r="G12" s="292"/>
      <c r="H12" s="293"/>
      <c r="I12" s="305"/>
      <c r="J12" s="293"/>
      <c r="K12" s="305"/>
      <c r="L12" s="293"/>
      <c r="M12" s="305"/>
      <c r="N12" s="293"/>
      <c r="O12" s="289"/>
      <c r="P12" s="290"/>
      <c r="Q12" s="289"/>
      <c r="R12" s="290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5">
      <c r="A13" s="163"/>
      <c r="B13" s="25"/>
      <c r="C13" s="163"/>
      <c r="D13" s="22"/>
      <c r="E13" s="306"/>
      <c r="F13" s="307"/>
      <c r="G13" s="292"/>
      <c r="H13" s="293"/>
      <c r="I13" s="305"/>
      <c r="J13" s="293"/>
      <c r="K13" s="305"/>
      <c r="L13" s="293"/>
      <c r="M13" s="305"/>
      <c r="N13" s="293"/>
      <c r="O13" s="289"/>
      <c r="P13" s="290"/>
      <c r="Q13" s="289"/>
      <c r="R13" s="290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5">
      <c r="A14" s="238"/>
      <c r="B14" s="238"/>
      <c r="C14" s="238"/>
      <c r="D14" s="22"/>
      <c r="E14" s="306"/>
      <c r="F14" s="307"/>
      <c r="G14" s="292"/>
      <c r="H14" s="293"/>
      <c r="I14" s="305"/>
      <c r="J14" s="293"/>
      <c r="K14" s="305"/>
      <c r="L14" s="293"/>
      <c r="M14" s="305"/>
      <c r="N14" s="293"/>
      <c r="O14" s="289"/>
      <c r="P14" s="290"/>
      <c r="Q14" s="289"/>
      <c r="R14" s="290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5">
      <c r="A15" s="204"/>
      <c r="B15" s="25"/>
      <c r="C15" s="204"/>
      <c r="D15" s="22"/>
      <c r="E15" s="306"/>
      <c r="F15" s="307"/>
      <c r="G15" s="292"/>
      <c r="H15" s="293"/>
      <c r="I15" s="305"/>
      <c r="J15" s="293"/>
      <c r="K15" s="305"/>
      <c r="L15" s="293"/>
      <c r="M15" s="305"/>
      <c r="N15" s="293"/>
      <c r="O15" s="289"/>
      <c r="P15" s="290"/>
      <c r="Q15" s="289"/>
      <c r="R15" s="290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5">
      <c r="A16" s="205"/>
      <c r="B16" s="25"/>
      <c r="C16" s="205"/>
      <c r="D16" s="22"/>
      <c r="E16" s="306"/>
      <c r="F16" s="307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5">
      <c r="A17" s="215"/>
      <c r="B17" s="25"/>
      <c r="C17" s="201"/>
      <c r="D17" s="22"/>
      <c r="E17" s="308"/>
      <c r="F17" s="309"/>
      <c r="G17" s="277"/>
      <c r="H17" s="278"/>
      <c r="I17" s="277"/>
      <c r="J17" s="278"/>
      <c r="K17" s="277"/>
      <c r="L17" s="278"/>
      <c r="M17" s="277"/>
      <c r="N17" s="278"/>
      <c r="O17" s="289"/>
      <c r="P17" s="290"/>
      <c r="Q17" s="289"/>
      <c r="R17" s="290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5">
      <c r="A18" s="265"/>
      <c r="B18" s="25"/>
      <c r="C18" s="265"/>
      <c r="D18" s="22"/>
      <c r="E18" s="306"/>
      <c r="F18" s="307"/>
      <c r="G18" s="292"/>
      <c r="H18" s="293"/>
      <c r="I18" s="292"/>
      <c r="J18" s="293"/>
      <c r="K18" s="292"/>
      <c r="L18" s="293"/>
      <c r="M18" s="292"/>
      <c r="N18" s="293"/>
      <c r="O18" s="289"/>
      <c r="P18" s="290"/>
      <c r="Q18" s="289"/>
      <c r="R18" s="290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5">
      <c r="A19" s="117"/>
      <c r="B19" s="61"/>
      <c r="C19" s="117"/>
      <c r="D19" s="22"/>
      <c r="E19" s="306"/>
      <c r="F19" s="307"/>
      <c r="G19" s="292"/>
      <c r="H19" s="293"/>
      <c r="I19" s="305"/>
      <c r="J19" s="293"/>
      <c r="K19" s="305"/>
      <c r="L19" s="293"/>
      <c r="M19" s="305"/>
      <c r="N19" s="293"/>
      <c r="O19" s="289"/>
      <c r="P19" s="290"/>
      <c r="Q19" s="289"/>
      <c r="R19" s="290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5">
      <c r="A20" s="55" t="s">
        <v>35</v>
      </c>
      <c r="B20" s="55"/>
      <c r="C20" s="10"/>
      <c r="D20" s="22"/>
      <c r="E20" s="306">
        <v>8</v>
      </c>
      <c r="F20" s="307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19">
        <f t="shared" si="0"/>
        <v>8</v>
      </c>
      <c r="T20" s="119"/>
      <c r="U20" s="15"/>
      <c r="V20" s="14"/>
    </row>
    <row r="21" spans="1:22" x14ac:dyDescent="0.35">
      <c r="A21" s="10" t="s">
        <v>36</v>
      </c>
      <c r="B21" s="10"/>
      <c r="C21" s="10"/>
      <c r="D21" s="10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19">
        <f t="shared" si="0"/>
        <v>0</v>
      </c>
      <c r="T21" s="119"/>
      <c r="U21" s="15"/>
      <c r="V21" s="14"/>
    </row>
    <row r="22" spans="1:22" x14ac:dyDescent="0.35">
      <c r="A22" s="15" t="s">
        <v>6</v>
      </c>
      <c r="B22" s="15"/>
      <c r="C22" s="15"/>
      <c r="D22" s="15"/>
      <c r="E22" s="294">
        <f>SUM(E4:E21)</f>
        <v>8</v>
      </c>
      <c r="F22" s="295"/>
      <c r="G22" s="294">
        <f>SUM(G4:G21)</f>
        <v>8</v>
      </c>
      <c r="H22" s="295"/>
      <c r="I22" s="294">
        <f>SUM(I4:I21)</f>
        <v>8</v>
      </c>
      <c r="J22" s="295"/>
      <c r="K22" s="294">
        <f>SUM(K4:K21)</f>
        <v>8</v>
      </c>
      <c r="L22" s="295"/>
      <c r="M22" s="294">
        <f>SUM(M4:M21)</f>
        <v>8</v>
      </c>
      <c r="N22" s="295"/>
      <c r="O22" s="294">
        <f>SUM(O4:O21)</f>
        <v>0</v>
      </c>
      <c r="P22" s="295"/>
      <c r="Q22" s="294">
        <f>SUM(Q4:Q21)</f>
        <v>0</v>
      </c>
      <c r="R22" s="295"/>
      <c r="S22" s="119">
        <f t="shared" si="0"/>
        <v>40</v>
      </c>
      <c r="T22" s="119"/>
      <c r="U22" s="15"/>
      <c r="V22" s="14"/>
    </row>
    <row r="23" spans="1:22" x14ac:dyDescent="0.3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32</v>
      </c>
      <c r="U23" s="14"/>
      <c r="V23" s="14"/>
    </row>
    <row r="24" spans="1:22" x14ac:dyDescent="0.3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5">
      <c r="A26" s="1" t="s">
        <v>23</v>
      </c>
      <c r="B26" s="2"/>
    </row>
    <row r="27" spans="1:22" x14ac:dyDescent="0.35">
      <c r="A27" s="3" t="s">
        <v>2</v>
      </c>
      <c r="C27" s="17">
        <f>SUM(T23)</f>
        <v>32</v>
      </c>
      <c r="I27" s="1">
        <v>3600</v>
      </c>
    </row>
    <row r="28" spans="1:22" x14ac:dyDescent="0.35">
      <c r="A28" s="3" t="s">
        <v>24</v>
      </c>
      <c r="C28" s="17">
        <f>U24</f>
        <v>0</v>
      </c>
      <c r="D28" s="17"/>
      <c r="I28" s="24">
        <v>32</v>
      </c>
    </row>
    <row r="29" spans="1:22" x14ac:dyDescent="0.35">
      <c r="A29" s="3" t="s">
        <v>25</v>
      </c>
      <c r="C29" s="17">
        <f>V24</f>
        <v>0</v>
      </c>
    </row>
    <row r="30" spans="1:22" x14ac:dyDescent="0.35">
      <c r="A30" s="3" t="s">
        <v>26</v>
      </c>
      <c r="C30" s="17">
        <f>S20</f>
        <v>8</v>
      </c>
      <c r="I30" s="17"/>
    </row>
    <row r="31" spans="1:22" x14ac:dyDescent="0.35">
      <c r="A31" s="3" t="s">
        <v>4</v>
      </c>
      <c r="C31" s="17">
        <f>S21</f>
        <v>0</v>
      </c>
    </row>
    <row r="32" spans="1:22" ht="16" thickBot="1" x14ac:dyDescent="0.4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" thickTop="1" x14ac:dyDescent="0.35">
      <c r="A33" s="3" t="s">
        <v>27</v>
      </c>
      <c r="C33" s="20">
        <v>0</v>
      </c>
      <c r="D33" s="20"/>
    </row>
    <row r="34" spans="1:4" x14ac:dyDescent="0.3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6" sqref="B6:C21"/>
    </sheetView>
  </sheetViews>
  <sheetFormatPr defaultColWidth="9.08984375" defaultRowHeight="15.5" x14ac:dyDescent="0.35"/>
  <cols>
    <col min="1" max="1" width="10.453125" style="3" customWidth="1"/>
    <col min="2" max="2" width="10.90625" style="3" customWidth="1"/>
    <col min="3" max="3" width="12.90625" style="3" customWidth="1"/>
    <col min="4" max="4" width="28.6328125" style="3" customWidth="1"/>
    <col min="5" max="17" width="7" style="3" customWidth="1"/>
    <col min="18" max="18" width="6.90625" style="4" customWidth="1"/>
    <col min="19" max="19" width="7.6328125" style="4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48</v>
      </c>
      <c r="B1" s="2"/>
      <c r="C1" s="2"/>
      <c r="S1" s="3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5">
      <c r="A4" s="265">
        <v>6874</v>
      </c>
      <c r="B4" s="273" t="s">
        <v>116</v>
      </c>
      <c r="C4" s="265">
        <v>5</v>
      </c>
      <c r="D4" s="22" t="s">
        <v>88</v>
      </c>
      <c r="E4" s="292">
        <v>5</v>
      </c>
      <c r="F4" s="293"/>
      <c r="G4" s="292"/>
      <c r="H4" s="293"/>
      <c r="I4" s="292"/>
      <c r="J4" s="293"/>
      <c r="K4" s="292"/>
      <c r="L4" s="293"/>
      <c r="M4" s="292"/>
      <c r="N4" s="293"/>
      <c r="O4" s="289"/>
      <c r="P4" s="290"/>
      <c r="Q4" s="289"/>
      <c r="R4" s="290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5">
      <c r="A5" s="263">
        <v>6728</v>
      </c>
      <c r="B5" s="273" t="s">
        <v>115</v>
      </c>
      <c r="C5" s="263">
        <v>41</v>
      </c>
      <c r="D5" s="22" t="s">
        <v>100</v>
      </c>
      <c r="E5" s="292">
        <v>2</v>
      </c>
      <c r="F5" s="293"/>
      <c r="G5" s="292">
        <v>5.5</v>
      </c>
      <c r="H5" s="293"/>
      <c r="I5" s="292"/>
      <c r="J5" s="293"/>
      <c r="K5" s="292"/>
      <c r="L5" s="293"/>
      <c r="M5" s="292"/>
      <c r="N5" s="293"/>
      <c r="O5" s="289"/>
      <c r="P5" s="290"/>
      <c r="Q5" s="289"/>
      <c r="R5" s="290"/>
      <c r="S5" s="12">
        <f>E5+G5+I5+K5+M5+O5+Q5</f>
        <v>7.5</v>
      </c>
      <c r="T5" s="12">
        <f>SUM(S5-U5-V5)</f>
        <v>7.5</v>
      </c>
      <c r="U5" s="14"/>
      <c r="V5" s="14"/>
    </row>
    <row r="6" spans="1:22" x14ac:dyDescent="0.35">
      <c r="A6" s="269">
        <v>6728</v>
      </c>
      <c r="B6" s="273" t="s">
        <v>115</v>
      </c>
      <c r="C6" s="269">
        <v>54</v>
      </c>
      <c r="D6" s="22" t="s">
        <v>75</v>
      </c>
      <c r="E6" s="292"/>
      <c r="F6" s="293"/>
      <c r="G6" s="292">
        <v>1.5</v>
      </c>
      <c r="H6" s="293"/>
      <c r="I6" s="292">
        <v>1</v>
      </c>
      <c r="J6" s="293"/>
      <c r="K6" s="292"/>
      <c r="L6" s="293"/>
      <c r="M6" s="292"/>
      <c r="N6" s="293"/>
      <c r="O6" s="289"/>
      <c r="P6" s="290"/>
      <c r="Q6" s="289"/>
      <c r="R6" s="290"/>
      <c r="S6" s="12">
        <f t="shared" ref="S6:S24" si="0">E6+G6+I6+K6+M6+O6+Q6</f>
        <v>2.5</v>
      </c>
      <c r="T6" s="12">
        <f t="shared" ref="T6:T21" si="1">SUM(S6-U6-V6)</f>
        <v>2.5</v>
      </c>
      <c r="U6" s="14"/>
      <c r="V6" s="14"/>
    </row>
    <row r="7" spans="1:22" x14ac:dyDescent="0.35">
      <c r="A7" s="263">
        <v>6863</v>
      </c>
      <c r="B7" s="274" t="s">
        <v>119</v>
      </c>
      <c r="C7" s="263">
        <v>3</v>
      </c>
      <c r="D7" s="22" t="s">
        <v>88</v>
      </c>
      <c r="E7" s="292"/>
      <c r="F7" s="293"/>
      <c r="G7" s="292"/>
      <c r="H7" s="293"/>
      <c r="I7" s="292">
        <v>1</v>
      </c>
      <c r="J7" s="293"/>
      <c r="K7" s="292"/>
      <c r="L7" s="293"/>
      <c r="M7" s="292"/>
      <c r="N7" s="293"/>
      <c r="O7" s="289"/>
      <c r="P7" s="290"/>
      <c r="Q7" s="289"/>
      <c r="R7" s="290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35">
      <c r="A8" s="270">
        <v>6874</v>
      </c>
      <c r="B8" s="273" t="s">
        <v>116</v>
      </c>
      <c r="C8" s="270">
        <v>9</v>
      </c>
      <c r="D8" s="22" t="s">
        <v>99</v>
      </c>
      <c r="E8" s="292"/>
      <c r="F8" s="293"/>
      <c r="G8" s="292"/>
      <c r="H8" s="293"/>
      <c r="I8" s="292">
        <v>4.5</v>
      </c>
      <c r="J8" s="293"/>
      <c r="K8" s="292">
        <v>7</v>
      </c>
      <c r="L8" s="293"/>
      <c r="M8" s="292">
        <v>7</v>
      </c>
      <c r="N8" s="293"/>
      <c r="O8" s="289"/>
      <c r="P8" s="290"/>
      <c r="Q8" s="289"/>
      <c r="R8" s="290"/>
      <c r="S8" s="12">
        <f>E8+G8+I8+K8+M8+O8+Q8</f>
        <v>18.5</v>
      </c>
      <c r="T8" s="12">
        <f t="shared" si="1"/>
        <v>18.5</v>
      </c>
      <c r="U8" s="14"/>
      <c r="V8" s="14"/>
    </row>
    <row r="9" spans="1:22" x14ac:dyDescent="0.35">
      <c r="A9" s="229">
        <v>6728</v>
      </c>
      <c r="B9" s="273" t="s">
        <v>115</v>
      </c>
      <c r="C9" s="229">
        <v>95</v>
      </c>
      <c r="D9" s="203" t="s">
        <v>89</v>
      </c>
      <c r="E9" s="292"/>
      <c r="F9" s="293"/>
      <c r="G9" s="292"/>
      <c r="H9" s="293"/>
      <c r="I9" s="292">
        <v>0.5</v>
      </c>
      <c r="J9" s="293"/>
      <c r="K9" s="292"/>
      <c r="L9" s="293"/>
      <c r="M9" s="292"/>
      <c r="N9" s="293"/>
      <c r="O9" s="289"/>
      <c r="P9" s="290"/>
      <c r="Q9" s="289"/>
      <c r="R9" s="290"/>
      <c r="S9" s="12">
        <f>E9+G9+I9+K9+M9+O9+Q9</f>
        <v>0.5</v>
      </c>
      <c r="T9" s="12">
        <f t="shared" si="1"/>
        <v>0.5</v>
      </c>
      <c r="U9" s="14"/>
      <c r="V9" s="14"/>
    </row>
    <row r="10" spans="1:22" x14ac:dyDescent="0.35">
      <c r="A10" s="230"/>
      <c r="B10" s="230"/>
      <c r="C10" s="230"/>
      <c r="D10" s="22"/>
      <c r="E10" s="292"/>
      <c r="F10" s="293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5">
      <c r="A11" s="206"/>
      <c r="B11" s="206"/>
      <c r="C11" s="206"/>
      <c r="D11" s="22"/>
      <c r="E11" s="292"/>
      <c r="F11" s="293"/>
      <c r="G11" s="292"/>
      <c r="H11" s="293"/>
      <c r="I11" s="292"/>
      <c r="J11" s="293"/>
      <c r="K11" s="292"/>
      <c r="L11" s="293"/>
      <c r="M11" s="292"/>
      <c r="N11" s="293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5">
      <c r="A12" s="202"/>
      <c r="B12" s="202"/>
      <c r="C12" s="202"/>
      <c r="D12" s="22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89"/>
      <c r="P12" s="290"/>
      <c r="Q12" s="289"/>
      <c r="R12" s="29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5">
      <c r="A13" s="239"/>
      <c r="B13" s="239"/>
      <c r="C13" s="239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5">
      <c r="A14" s="151"/>
      <c r="B14" s="25"/>
      <c r="C14" s="132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5">
      <c r="A15" s="132"/>
      <c r="B15" s="132"/>
      <c r="C15" s="132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5">
      <c r="A16" s="225"/>
      <c r="B16" s="225"/>
      <c r="C16" s="225"/>
      <c r="D16" s="22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5">
      <c r="A17" s="6"/>
      <c r="B17" s="25"/>
      <c r="C17" s="6"/>
      <c r="D17" s="164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5">
      <c r="A18" s="239"/>
      <c r="B18" s="25"/>
      <c r="C18" s="239"/>
      <c r="D18" s="22"/>
      <c r="E18" s="277"/>
      <c r="F18" s="278"/>
      <c r="G18" s="277"/>
      <c r="H18" s="278"/>
      <c r="I18" s="292"/>
      <c r="J18" s="293"/>
      <c r="K18" s="277"/>
      <c r="L18" s="278"/>
      <c r="M18" s="277"/>
      <c r="N18" s="278"/>
      <c r="O18" s="289"/>
      <c r="P18" s="290"/>
      <c r="Q18" s="289"/>
      <c r="R18" s="29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5">
      <c r="A19" s="157">
        <v>3600</v>
      </c>
      <c r="B19" s="273" t="s">
        <v>120</v>
      </c>
      <c r="C19" s="157"/>
      <c r="D19" s="10" t="s">
        <v>61</v>
      </c>
      <c r="E19" s="277">
        <v>1</v>
      </c>
      <c r="F19" s="278"/>
      <c r="G19" s="277">
        <v>1</v>
      </c>
      <c r="H19" s="278"/>
      <c r="I19" s="277">
        <v>1</v>
      </c>
      <c r="J19" s="278"/>
      <c r="K19" s="277">
        <v>1</v>
      </c>
      <c r="L19" s="278"/>
      <c r="M19" s="277">
        <v>1</v>
      </c>
      <c r="N19" s="278"/>
      <c r="O19" s="289"/>
      <c r="P19" s="290"/>
      <c r="Q19" s="289"/>
      <c r="R19" s="290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5">
      <c r="A20" s="180"/>
      <c r="B20" s="25"/>
      <c r="C20" s="180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5">
      <c r="A21" s="6"/>
      <c r="B21" s="6"/>
      <c r="C21" s="6"/>
      <c r="D21" s="10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5">
      <c r="A22" s="10" t="s">
        <v>35</v>
      </c>
      <c r="B22" s="10"/>
      <c r="C22" s="6"/>
      <c r="D22" s="6"/>
      <c r="E22" s="292"/>
      <c r="F22" s="293"/>
      <c r="G22" s="292"/>
      <c r="H22" s="293"/>
      <c r="I22" s="292"/>
      <c r="J22" s="293"/>
      <c r="K22" s="292"/>
      <c r="L22" s="293"/>
      <c r="M22" s="292"/>
      <c r="N22" s="293"/>
      <c r="O22" s="289"/>
      <c r="P22" s="290"/>
      <c r="Q22" s="289"/>
      <c r="R22" s="290"/>
      <c r="S22" s="12">
        <f t="shared" si="0"/>
        <v>0</v>
      </c>
      <c r="T22" s="12"/>
      <c r="U22" s="15"/>
      <c r="V22" s="14"/>
    </row>
    <row r="23" spans="1:22" x14ac:dyDescent="0.35">
      <c r="A23" s="10" t="s">
        <v>36</v>
      </c>
      <c r="B23" s="10"/>
      <c r="C23" s="6"/>
      <c r="D23" s="6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89"/>
      <c r="P23" s="290"/>
      <c r="Q23" s="289"/>
      <c r="R23" s="290"/>
      <c r="S23" s="12">
        <f t="shared" si="0"/>
        <v>0</v>
      </c>
      <c r="T23" s="12"/>
      <c r="U23" s="15"/>
      <c r="V23" s="14"/>
    </row>
    <row r="24" spans="1:22" x14ac:dyDescent="0.35">
      <c r="A24" s="15" t="s">
        <v>6</v>
      </c>
      <c r="B24" s="15"/>
      <c r="C24" s="15"/>
      <c r="D24" s="15"/>
      <c r="E24" s="294">
        <f>SUM(E4:E23)</f>
        <v>8</v>
      </c>
      <c r="F24" s="295"/>
      <c r="G24" s="294">
        <f>SUM(G4:G23)</f>
        <v>8</v>
      </c>
      <c r="H24" s="295"/>
      <c r="I24" s="294">
        <f>SUM(I4:I23)</f>
        <v>8</v>
      </c>
      <c r="J24" s="295"/>
      <c r="K24" s="294">
        <f>SUM(K4:K23)</f>
        <v>8</v>
      </c>
      <c r="L24" s="295"/>
      <c r="M24" s="294">
        <f>SUM(M4:M23)</f>
        <v>8</v>
      </c>
      <c r="N24" s="295"/>
      <c r="O24" s="294">
        <f>SUM(O4:O23)</f>
        <v>0</v>
      </c>
      <c r="P24" s="295"/>
      <c r="Q24" s="294">
        <f>SUM(Q4:Q23)</f>
        <v>0</v>
      </c>
      <c r="R24" s="295"/>
      <c r="S24" s="12">
        <f t="shared" si="0"/>
        <v>40</v>
      </c>
      <c r="T24" s="12"/>
      <c r="U24" s="15"/>
      <c r="V24" s="14"/>
    </row>
    <row r="25" spans="1:22" x14ac:dyDescent="0.3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5">
      <c r="S27" s="3"/>
    </row>
    <row r="28" spans="1:22" x14ac:dyDescent="0.35">
      <c r="A28" s="1" t="s">
        <v>23</v>
      </c>
      <c r="B28" s="2"/>
      <c r="S28" s="3"/>
    </row>
    <row r="29" spans="1:22" x14ac:dyDescent="0.35">
      <c r="A29" s="3" t="s">
        <v>2</v>
      </c>
      <c r="C29" s="17">
        <f>SUM(T25)</f>
        <v>40</v>
      </c>
      <c r="I29" s="1">
        <v>3600</v>
      </c>
      <c r="S29" s="3"/>
    </row>
    <row r="30" spans="1:22" x14ac:dyDescent="0.3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5">
      <c r="A31" s="3" t="s">
        <v>25</v>
      </c>
      <c r="C31" s="17">
        <f>V26</f>
        <v>0</v>
      </c>
      <c r="S31" s="3"/>
    </row>
    <row r="32" spans="1:22" x14ac:dyDescent="0.35">
      <c r="A32" s="3" t="s">
        <v>26</v>
      </c>
      <c r="C32" s="17">
        <f>S22</f>
        <v>0</v>
      </c>
      <c r="I32" s="17"/>
      <c r="S32" s="3"/>
    </row>
    <row r="33" spans="1:19" x14ac:dyDescent="0.35">
      <c r="A33" s="3" t="s">
        <v>4</v>
      </c>
      <c r="C33" s="17">
        <f>S23</f>
        <v>0</v>
      </c>
      <c r="S33" s="3"/>
    </row>
    <row r="34" spans="1:19" ht="16" thickBot="1" x14ac:dyDescent="0.4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" thickTop="1" x14ac:dyDescent="0.35">
      <c r="A35" s="3" t="s">
        <v>27</v>
      </c>
      <c r="C35" s="20">
        <v>0</v>
      </c>
      <c r="D35" s="20"/>
      <c r="S35" s="3"/>
    </row>
    <row r="36" spans="1:19" x14ac:dyDescent="0.35">
      <c r="A36" s="3" t="s">
        <v>34</v>
      </c>
      <c r="C36" s="20">
        <v>0</v>
      </c>
      <c r="D36" s="20"/>
      <c r="S36" s="3"/>
    </row>
    <row r="37" spans="1:19" x14ac:dyDescent="0.35">
      <c r="S37" s="3"/>
    </row>
    <row r="38" spans="1:19" x14ac:dyDescent="0.35">
      <c r="S38" s="3"/>
    </row>
    <row r="39" spans="1:19" x14ac:dyDescent="0.3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15" zoomScale="86" zoomScaleNormal="86" workbookViewId="0">
      <selection activeCell="E18" sqref="E18:N27"/>
    </sheetView>
  </sheetViews>
  <sheetFormatPr defaultColWidth="9.08984375" defaultRowHeight="15.5" x14ac:dyDescent="0.35"/>
  <cols>
    <col min="1" max="1" width="10.54296875" style="71" customWidth="1"/>
    <col min="2" max="2" width="10.6328125" style="71" customWidth="1"/>
    <col min="3" max="3" width="12.6328125" style="71" customWidth="1"/>
    <col min="4" max="4" width="28.6328125" style="71" customWidth="1"/>
    <col min="5" max="13" width="7" style="71" customWidth="1"/>
    <col min="14" max="14" width="6.90625" style="71" customWidth="1"/>
    <col min="15" max="17" width="7" style="71" customWidth="1"/>
    <col min="18" max="18" width="6.90625" style="72" customWidth="1"/>
    <col min="19" max="19" width="7.6328125" style="71" customWidth="1"/>
    <col min="20" max="21" width="7.90625" style="71" customWidth="1"/>
    <col min="22" max="22" width="7.6328125" style="71" customWidth="1"/>
    <col min="23" max="16384" width="9.08984375" style="71"/>
  </cols>
  <sheetData>
    <row r="1" spans="1:22" x14ac:dyDescent="0.35">
      <c r="A1" s="1" t="s">
        <v>57</v>
      </c>
      <c r="B1" s="70"/>
      <c r="C1" s="70"/>
    </row>
    <row r="2" spans="1:22" s="75" customFormat="1" x14ac:dyDescent="0.35">
      <c r="A2" s="5" t="s">
        <v>78</v>
      </c>
      <c r="B2" s="228"/>
      <c r="C2" s="228" t="str">
        <f>Buckingham!C2</f>
        <v>14.02.21</v>
      </c>
      <c r="D2" s="110"/>
      <c r="E2" s="316" t="s">
        <v>13</v>
      </c>
      <c r="F2" s="316"/>
      <c r="G2" s="316" t="s">
        <v>14</v>
      </c>
      <c r="H2" s="316"/>
      <c r="I2" s="316" t="s">
        <v>15</v>
      </c>
      <c r="J2" s="316"/>
      <c r="K2" s="316" t="s">
        <v>16</v>
      </c>
      <c r="L2" s="316"/>
      <c r="M2" s="316" t="s">
        <v>17</v>
      </c>
      <c r="N2" s="316"/>
      <c r="O2" s="316" t="s">
        <v>18</v>
      </c>
      <c r="P2" s="316"/>
      <c r="Q2" s="316" t="s">
        <v>19</v>
      </c>
      <c r="R2" s="31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5">
      <c r="A4" s="255">
        <v>6728</v>
      </c>
      <c r="B4" s="273" t="s">
        <v>115</v>
      </c>
      <c r="C4" s="255">
        <v>47</v>
      </c>
      <c r="D4" s="22" t="s">
        <v>92</v>
      </c>
      <c r="E4" s="292">
        <v>0.5</v>
      </c>
      <c r="F4" s="293"/>
      <c r="G4" s="292"/>
      <c r="H4" s="293"/>
      <c r="I4" s="292"/>
      <c r="J4" s="293"/>
      <c r="K4" s="292"/>
      <c r="L4" s="293"/>
      <c r="M4" s="292"/>
      <c r="N4" s="293"/>
      <c r="O4" s="312"/>
      <c r="P4" s="313"/>
      <c r="Q4" s="312"/>
      <c r="R4" s="313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5">
      <c r="A5" s="265">
        <v>6728</v>
      </c>
      <c r="B5" s="273" t="s">
        <v>115</v>
      </c>
      <c r="C5" s="265">
        <v>46</v>
      </c>
      <c r="D5" s="22" t="s">
        <v>92</v>
      </c>
      <c r="E5" s="292">
        <v>0.75</v>
      </c>
      <c r="F5" s="293"/>
      <c r="G5" s="292"/>
      <c r="H5" s="293"/>
      <c r="I5" s="292"/>
      <c r="J5" s="293"/>
      <c r="K5" s="292"/>
      <c r="L5" s="293"/>
      <c r="M5" s="292"/>
      <c r="N5" s="293"/>
      <c r="O5" s="312"/>
      <c r="P5" s="313"/>
      <c r="Q5" s="312"/>
      <c r="R5" s="313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35">
      <c r="A6" s="237">
        <v>6874</v>
      </c>
      <c r="B6" s="273" t="s">
        <v>116</v>
      </c>
      <c r="C6" s="237">
        <v>5</v>
      </c>
      <c r="D6" s="22" t="s">
        <v>93</v>
      </c>
      <c r="E6" s="292"/>
      <c r="F6" s="293"/>
      <c r="G6" s="292">
        <v>0.75</v>
      </c>
      <c r="H6" s="293"/>
      <c r="I6" s="292"/>
      <c r="J6" s="293"/>
      <c r="K6" s="292">
        <v>1</v>
      </c>
      <c r="L6" s="293"/>
      <c r="M6" s="292"/>
      <c r="N6" s="293"/>
      <c r="O6" s="312"/>
      <c r="P6" s="313"/>
      <c r="Q6" s="312"/>
      <c r="R6" s="313"/>
      <c r="S6" s="176">
        <f t="shared" ref="S6:S8" si="2">E6+G6+I6+K6+M6+O6+Q6</f>
        <v>1.75</v>
      </c>
      <c r="T6" s="176">
        <f t="shared" ref="T6:T8" si="3">SUM(S6-U6-V6)</f>
        <v>1.75</v>
      </c>
      <c r="U6" s="83"/>
      <c r="V6" s="83"/>
    </row>
    <row r="7" spans="1:22" x14ac:dyDescent="0.35">
      <c r="A7" s="270">
        <v>6874</v>
      </c>
      <c r="B7" s="273" t="s">
        <v>116</v>
      </c>
      <c r="C7" s="248">
        <v>11</v>
      </c>
      <c r="D7" s="22" t="s">
        <v>92</v>
      </c>
      <c r="E7" s="292"/>
      <c r="F7" s="293"/>
      <c r="G7" s="292">
        <v>0.25</v>
      </c>
      <c r="H7" s="293"/>
      <c r="I7" s="292"/>
      <c r="J7" s="293"/>
      <c r="K7" s="292"/>
      <c r="L7" s="293"/>
      <c r="M7" s="292"/>
      <c r="N7" s="293"/>
      <c r="O7" s="312"/>
      <c r="P7" s="313"/>
      <c r="Q7" s="312"/>
      <c r="R7" s="313"/>
      <c r="S7" s="176">
        <f t="shared" si="2"/>
        <v>0.25</v>
      </c>
      <c r="T7" s="176">
        <f t="shared" si="3"/>
        <v>0.25</v>
      </c>
      <c r="U7" s="83"/>
      <c r="V7" s="83"/>
    </row>
    <row r="8" spans="1:22" x14ac:dyDescent="0.35">
      <c r="A8" s="270">
        <v>6874</v>
      </c>
      <c r="B8" s="273" t="s">
        <v>116</v>
      </c>
      <c r="C8" s="238">
        <v>12</v>
      </c>
      <c r="D8" s="22" t="s">
        <v>92</v>
      </c>
      <c r="E8" s="292"/>
      <c r="F8" s="293"/>
      <c r="G8" s="292">
        <v>0.25</v>
      </c>
      <c r="H8" s="293"/>
      <c r="I8" s="292"/>
      <c r="J8" s="293"/>
      <c r="K8" s="292"/>
      <c r="L8" s="293"/>
      <c r="M8" s="292"/>
      <c r="N8" s="293"/>
      <c r="O8" s="312"/>
      <c r="P8" s="313"/>
      <c r="Q8" s="312"/>
      <c r="R8" s="313"/>
      <c r="S8" s="176">
        <f t="shared" si="2"/>
        <v>0.25</v>
      </c>
      <c r="T8" s="176">
        <f t="shared" si="3"/>
        <v>0.25</v>
      </c>
      <c r="U8" s="83"/>
      <c r="V8" s="83"/>
    </row>
    <row r="9" spans="1:22" ht="15" customHeight="1" x14ac:dyDescent="0.35">
      <c r="A9" s="265">
        <v>6728</v>
      </c>
      <c r="B9" s="273" t="s">
        <v>115</v>
      </c>
      <c r="C9" s="265">
        <v>41</v>
      </c>
      <c r="D9" s="22" t="s">
        <v>92</v>
      </c>
      <c r="E9" s="292"/>
      <c r="F9" s="293"/>
      <c r="G9" s="292"/>
      <c r="H9" s="293"/>
      <c r="I9" s="292">
        <v>1</v>
      </c>
      <c r="J9" s="293"/>
      <c r="K9" s="292"/>
      <c r="L9" s="293"/>
      <c r="M9" s="292"/>
      <c r="N9" s="293"/>
      <c r="O9" s="312"/>
      <c r="P9" s="313"/>
      <c r="Q9" s="312"/>
      <c r="R9" s="313"/>
      <c r="S9" s="79">
        <f t="shared" si="0"/>
        <v>1</v>
      </c>
      <c r="T9" s="79">
        <f t="shared" si="1"/>
        <v>1</v>
      </c>
      <c r="U9" s="83"/>
      <c r="V9" s="83"/>
    </row>
    <row r="10" spans="1:22" x14ac:dyDescent="0.35">
      <c r="A10" s="265">
        <v>6728</v>
      </c>
      <c r="B10" s="273" t="s">
        <v>115</v>
      </c>
      <c r="C10" s="265">
        <v>54</v>
      </c>
      <c r="D10" s="22" t="s">
        <v>92</v>
      </c>
      <c r="E10" s="292"/>
      <c r="F10" s="293"/>
      <c r="G10" s="292"/>
      <c r="H10" s="293"/>
      <c r="I10" s="292">
        <v>0.25</v>
      </c>
      <c r="J10" s="293"/>
      <c r="K10" s="292"/>
      <c r="L10" s="293"/>
      <c r="M10" s="292">
        <v>0.25</v>
      </c>
      <c r="N10" s="293"/>
      <c r="O10" s="312"/>
      <c r="P10" s="313"/>
      <c r="Q10" s="312"/>
      <c r="R10" s="313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35">
      <c r="A11" s="201">
        <v>6728</v>
      </c>
      <c r="B11" s="273" t="s">
        <v>115</v>
      </c>
      <c r="C11" s="201">
        <v>95</v>
      </c>
      <c r="D11" s="203" t="s">
        <v>92</v>
      </c>
      <c r="E11" s="292"/>
      <c r="F11" s="293"/>
      <c r="G11" s="292"/>
      <c r="H11" s="293"/>
      <c r="I11" s="292"/>
      <c r="J11" s="293"/>
      <c r="K11" s="292"/>
      <c r="L11" s="293"/>
      <c r="M11" s="292">
        <v>0.25</v>
      </c>
      <c r="N11" s="293"/>
      <c r="O11" s="312"/>
      <c r="P11" s="313"/>
      <c r="Q11" s="312"/>
      <c r="R11" s="313"/>
      <c r="S11" s="79">
        <f t="shared" si="0"/>
        <v>0.25</v>
      </c>
      <c r="T11" s="79">
        <f t="shared" si="1"/>
        <v>0.25</v>
      </c>
      <c r="U11" s="83"/>
      <c r="V11" s="83"/>
    </row>
    <row r="12" spans="1:22" x14ac:dyDescent="0.35">
      <c r="A12" s="201"/>
      <c r="B12" s="197"/>
      <c r="C12" s="197"/>
      <c r="D12" s="203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312"/>
      <c r="P12" s="313"/>
      <c r="Q12" s="312"/>
      <c r="R12" s="31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5">
      <c r="A13" s="201"/>
      <c r="B13" s="197"/>
      <c r="C13" s="197"/>
      <c r="D13" s="203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312"/>
      <c r="P13" s="313"/>
      <c r="Q13" s="312"/>
      <c r="R13" s="31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5">
      <c r="A14" s="201"/>
      <c r="B14" s="201"/>
      <c r="C14" s="201"/>
      <c r="D14" s="203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312"/>
      <c r="P14" s="313"/>
      <c r="Q14" s="312"/>
      <c r="R14" s="31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5">
      <c r="A15" s="201"/>
      <c r="B15" s="201"/>
      <c r="C15" s="201"/>
      <c r="D15" s="203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312"/>
      <c r="P15" s="313"/>
      <c r="Q15" s="312"/>
      <c r="R15" s="31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5">
      <c r="A16" s="201"/>
      <c r="B16" s="201"/>
      <c r="C16" s="201"/>
      <c r="D16" s="203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312"/>
      <c r="P16" s="313"/>
      <c r="Q16" s="312"/>
      <c r="R16" s="313"/>
      <c r="S16" s="193">
        <f t="shared" si="0"/>
        <v>0</v>
      </c>
      <c r="T16" s="193">
        <f t="shared" si="1"/>
        <v>0</v>
      </c>
      <c r="U16" s="83"/>
      <c r="V16" s="83"/>
    </row>
    <row r="17" spans="1:22" x14ac:dyDescent="0.35">
      <c r="A17" s="200"/>
      <c r="B17" s="200"/>
      <c r="C17" s="200"/>
      <c r="D17" s="203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312"/>
      <c r="P17" s="313"/>
      <c r="Q17" s="312"/>
      <c r="R17" s="313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5">
      <c r="A18" s="245">
        <v>3600</v>
      </c>
      <c r="B18" s="273" t="s">
        <v>120</v>
      </c>
      <c r="C18" s="245"/>
      <c r="D18" s="203" t="s">
        <v>95</v>
      </c>
      <c r="E18" s="292"/>
      <c r="F18" s="293"/>
      <c r="G18" s="292"/>
      <c r="H18" s="293"/>
      <c r="I18" s="292"/>
      <c r="J18" s="293"/>
      <c r="K18" s="292"/>
      <c r="L18" s="293"/>
      <c r="M18" s="292">
        <v>0.5</v>
      </c>
      <c r="N18" s="293"/>
      <c r="O18" s="312"/>
      <c r="P18" s="313"/>
      <c r="Q18" s="312"/>
      <c r="R18" s="313"/>
      <c r="S18" s="79">
        <f t="shared" si="6"/>
        <v>0.5</v>
      </c>
      <c r="T18" s="79">
        <f t="shared" si="7"/>
        <v>0.5</v>
      </c>
      <c r="U18" s="83"/>
      <c r="V18" s="83"/>
    </row>
    <row r="19" spans="1:22" x14ac:dyDescent="0.35">
      <c r="A19" s="260">
        <v>3600</v>
      </c>
      <c r="B19" s="273" t="s">
        <v>120</v>
      </c>
      <c r="C19" s="260"/>
      <c r="D19" s="22" t="s">
        <v>81</v>
      </c>
      <c r="E19" s="292"/>
      <c r="F19" s="293"/>
      <c r="G19" s="292"/>
      <c r="H19" s="293"/>
      <c r="I19" s="292"/>
      <c r="J19" s="293"/>
      <c r="K19" s="292">
        <v>1.5</v>
      </c>
      <c r="L19" s="293"/>
      <c r="M19" s="292"/>
      <c r="N19" s="293"/>
      <c r="O19" s="312"/>
      <c r="P19" s="313"/>
      <c r="Q19" s="312"/>
      <c r="R19" s="313"/>
      <c r="S19" s="79">
        <f t="shared" si="6"/>
        <v>1.5</v>
      </c>
      <c r="T19" s="79">
        <f t="shared" si="7"/>
        <v>1.5</v>
      </c>
      <c r="U19" s="83"/>
      <c r="V19" s="83"/>
    </row>
    <row r="20" spans="1:22" x14ac:dyDescent="0.35">
      <c r="A20" s="265">
        <v>3600</v>
      </c>
      <c r="B20" s="273" t="s">
        <v>120</v>
      </c>
      <c r="C20" s="265"/>
      <c r="D20" s="22" t="s">
        <v>109</v>
      </c>
      <c r="E20" s="292"/>
      <c r="F20" s="293"/>
      <c r="G20" s="292"/>
      <c r="H20" s="293"/>
      <c r="I20" s="292">
        <v>0.75</v>
      </c>
      <c r="J20" s="293"/>
      <c r="K20" s="292"/>
      <c r="L20" s="293"/>
      <c r="M20" s="292"/>
      <c r="N20" s="293"/>
      <c r="O20" s="312"/>
      <c r="P20" s="313"/>
      <c r="Q20" s="312"/>
      <c r="R20" s="313"/>
      <c r="S20" s="79">
        <f t="shared" ref="S20:S25" si="8">E20+G20+I20+K20+M20+O20+Q20</f>
        <v>0.75</v>
      </c>
      <c r="T20" s="79">
        <f t="shared" si="1"/>
        <v>0.75</v>
      </c>
      <c r="U20" s="83"/>
      <c r="V20" s="83"/>
    </row>
    <row r="21" spans="1:22" x14ac:dyDescent="0.35">
      <c r="A21" s="257">
        <v>3600</v>
      </c>
      <c r="B21" s="273" t="s">
        <v>120</v>
      </c>
      <c r="C21" s="257"/>
      <c r="D21" s="203" t="s">
        <v>94</v>
      </c>
      <c r="E21" s="292">
        <v>0.5</v>
      </c>
      <c r="F21" s="293"/>
      <c r="G21" s="292">
        <v>0.25</v>
      </c>
      <c r="H21" s="293"/>
      <c r="I21" s="292"/>
      <c r="J21" s="293"/>
      <c r="K21" s="292">
        <v>0.25</v>
      </c>
      <c r="L21" s="293"/>
      <c r="M21" s="292"/>
      <c r="N21" s="293"/>
      <c r="O21" s="312"/>
      <c r="P21" s="313"/>
      <c r="Q21" s="317"/>
      <c r="R21" s="318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35">
      <c r="A22" s="257">
        <v>3600</v>
      </c>
      <c r="B22" s="273" t="s">
        <v>120</v>
      </c>
      <c r="C22" s="257"/>
      <c r="D22" s="22" t="s">
        <v>108</v>
      </c>
      <c r="E22" s="292">
        <v>1.5</v>
      </c>
      <c r="F22" s="293"/>
      <c r="G22" s="292"/>
      <c r="H22" s="293"/>
      <c r="I22" s="292"/>
      <c r="J22" s="293"/>
      <c r="K22" s="292"/>
      <c r="L22" s="293"/>
      <c r="M22" s="292"/>
      <c r="N22" s="293"/>
      <c r="O22" s="312"/>
      <c r="P22" s="313"/>
      <c r="Q22" s="312"/>
      <c r="R22" s="313"/>
      <c r="S22" s="79">
        <f t="shared" si="8"/>
        <v>1.5</v>
      </c>
      <c r="T22" s="79">
        <f t="shared" si="1"/>
        <v>1.5</v>
      </c>
      <c r="U22" s="83"/>
      <c r="V22" s="83"/>
    </row>
    <row r="23" spans="1:22" x14ac:dyDescent="0.35">
      <c r="A23" s="6">
        <v>3600</v>
      </c>
      <c r="B23" s="273" t="s">
        <v>120</v>
      </c>
      <c r="C23" s="134"/>
      <c r="D23" s="22" t="s">
        <v>76</v>
      </c>
      <c r="E23" s="292"/>
      <c r="F23" s="293"/>
      <c r="G23" s="292">
        <v>0.5</v>
      </c>
      <c r="H23" s="293"/>
      <c r="I23" s="292"/>
      <c r="J23" s="293"/>
      <c r="K23" s="292"/>
      <c r="L23" s="293"/>
      <c r="M23" s="292"/>
      <c r="N23" s="293"/>
      <c r="O23" s="312"/>
      <c r="P23" s="313"/>
      <c r="Q23" s="312"/>
      <c r="R23" s="313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5">
      <c r="A24" s="6">
        <v>3600</v>
      </c>
      <c r="B24" s="273" t="s">
        <v>120</v>
      </c>
      <c r="C24" s="134"/>
      <c r="D24" s="22" t="s">
        <v>62</v>
      </c>
      <c r="E24" s="292"/>
      <c r="F24" s="293"/>
      <c r="G24" s="292">
        <v>0.25</v>
      </c>
      <c r="H24" s="293"/>
      <c r="I24" s="292">
        <v>0.5</v>
      </c>
      <c r="J24" s="293"/>
      <c r="K24" s="292">
        <v>0.25</v>
      </c>
      <c r="L24" s="293"/>
      <c r="M24" s="292"/>
      <c r="N24" s="293"/>
      <c r="O24" s="312"/>
      <c r="P24" s="313"/>
      <c r="Q24" s="312"/>
      <c r="R24" s="313"/>
      <c r="S24" s="79">
        <f t="shared" si="8"/>
        <v>1</v>
      </c>
      <c r="T24" s="79">
        <f t="shared" si="1"/>
        <v>1</v>
      </c>
      <c r="U24" s="83"/>
      <c r="V24" s="83"/>
    </row>
    <row r="25" spans="1:22" x14ac:dyDescent="0.35">
      <c r="A25" s="81">
        <v>3600</v>
      </c>
      <c r="B25" s="273" t="s">
        <v>120</v>
      </c>
      <c r="C25" s="135"/>
      <c r="D25" s="22" t="s">
        <v>71</v>
      </c>
      <c r="E25" s="292">
        <v>3.5</v>
      </c>
      <c r="F25" s="293"/>
      <c r="G25" s="292">
        <v>4.5</v>
      </c>
      <c r="H25" s="293"/>
      <c r="I25" s="292">
        <v>5.75</v>
      </c>
      <c r="J25" s="293"/>
      <c r="K25" s="292">
        <v>5.25</v>
      </c>
      <c r="L25" s="293"/>
      <c r="M25" s="292">
        <v>7.25</v>
      </c>
      <c r="N25" s="293"/>
      <c r="O25" s="312"/>
      <c r="P25" s="313"/>
      <c r="Q25" s="312"/>
      <c r="R25" s="313"/>
      <c r="S25" s="79">
        <f t="shared" si="8"/>
        <v>26.25</v>
      </c>
      <c r="T25" s="79">
        <f t="shared" si="1"/>
        <v>23.75</v>
      </c>
      <c r="U25" s="83">
        <v>2.5</v>
      </c>
      <c r="V25" s="83"/>
    </row>
    <row r="26" spans="1:22" ht="15.75" customHeight="1" x14ac:dyDescent="0.35">
      <c r="A26" s="81">
        <v>3600</v>
      </c>
      <c r="B26" s="273" t="s">
        <v>120</v>
      </c>
      <c r="C26" s="81"/>
      <c r="D26" s="3" t="s">
        <v>68</v>
      </c>
      <c r="E26" s="292">
        <v>1.5</v>
      </c>
      <c r="F26" s="293"/>
      <c r="G26" s="292">
        <v>1.5</v>
      </c>
      <c r="H26" s="293"/>
      <c r="I26" s="292"/>
      <c r="J26" s="293"/>
      <c r="K26" s="292"/>
      <c r="L26" s="293"/>
      <c r="M26" s="292"/>
      <c r="N26" s="293"/>
      <c r="O26" s="312"/>
      <c r="P26" s="313"/>
      <c r="Q26" s="312"/>
      <c r="R26" s="313"/>
      <c r="S26" s="79">
        <f t="shared" si="0"/>
        <v>3</v>
      </c>
      <c r="T26" s="79">
        <f t="shared" si="1"/>
        <v>3</v>
      </c>
      <c r="U26" s="83"/>
      <c r="V26" s="83"/>
    </row>
    <row r="27" spans="1:22" x14ac:dyDescent="0.35">
      <c r="A27" s="81">
        <v>3600</v>
      </c>
      <c r="B27" s="273" t="s">
        <v>120</v>
      </c>
      <c r="C27" s="81"/>
      <c r="D27" s="82" t="s">
        <v>63</v>
      </c>
      <c r="E27" s="292">
        <v>0.25</v>
      </c>
      <c r="F27" s="293"/>
      <c r="G27" s="292">
        <v>0.25</v>
      </c>
      <c r="H27" s="293"/>
      <c r="I27" s="292">
        <v>0.25</v>
      </c>
      <c r="J27" s="293"/>
      <c r="K27" s="292">
        <v>0.25</v>
      </c>
      <c r="L27" s="293"/>
      <c r="M27" s="292">
        <v>0.25</v>
      </c>
      <c r="N27" s="293"/>
      <c r="O27" s="312"/>
      <c r="P27" s="313"/>
      <c r="Q27" s="312"/>
      <c r="R27" s="313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5">
      <c r="A28" s="6"/>
      <c r="B28" s="6"/>
      <c r="C28" s="6"/>
      <c r="D28" s="10"/>
      <c r="E28" s="292"/>
      <c r="F28" s="293"/>
      <c r="G28" s="292"/>
      <c r="H28" s="293"/>
      <c r="I28" s="292"/>
      <c r="J28" s="293"/>
      <c r="K28" s="292"/>
      <c r="L28" s="293"/>
      <c r="M28" s="292"/>
      <c r="N28" s="293"/>
      <c r="O28" s="312"/>
      <c r="P28" s="313"/>
      <c r="Q28" s="312"/>
      <c r="R28" s="31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5">
      <c r="A29" s="76" t="s">
        <v>35</v>
      </c>
      <c r="B29" s="76"/>
      <c r="C29" s="76"/>
      <c r="D29" s="76"/>
      <c r="E29" s="292"/>
      <c r="F29" s="293"/>
      <c r="G29" s="292"/>
      <c r="H29" s="293"/>
      <c r="I29" s="292"/>
      <c r="J29" s="293"/>
      <c r="K29" s="292"/>
      <c r="L29" s="293"/>
      <c r="M29" s="292"/>
      <c r="N29" s="293"/>
      <c r="O29" s="312"/>
      <c r="P29" s="313"/>
      <c r="Q29" s="312"/>
      <c r="R29" s="313"/>
      <c r="S29" s="79">
        <f>E29+G29+I29+K29+M29+O29+Q29</f>
        <v>0</v>
      </c>
      <c r="T29" s="79"/>
      <c r="U29" s="84"/>
      <c r="V29" s="83"/>
    </row>
    <row r="30" spans="1:22" x14ac:dyDescent="0.35">
      <c r="A30" s="76" t="s">
        <v>36</v>
      </c>
      <c r="B30" s="76"/>
      <c r="C30" s="76"/>
      <c r="D30" s="76"/>
      <c r="E30" s="292"/>
      <c r="F30" s="293"/>
      <c r="G30" s="292"/>
      <c r="H30" s="293"/>
      <c r="I30" s="292"/>
      <c r="J30" s="293"/>
      <c r="K30" s="292"/>
      <c r="L30" s="293"/>
      <c r="M30" s="292"/>
      <c r="N30" s="293"/>
      <c r="O30" s="312"/>
      <c r="P30" s="313"/>
      <c r="Q30" s="312"/>
      <c r="R30" s="313"/>
      <c r="S30" s="79">
        <f>E30+G30+I30+K30+M30+O30+Q30</f>
        <v>0</v>
      </c>
      <c r="T30" s="79"/>
      <c r="U30" s="84"/>
      <c r="V30" s="83"/>
    </row>
    <row r="31" spans="1:22" x14ac:dyDescent="0.35">
      <c r="A31" s="84" t="s">
        <v>6</v>
      </c>
      <c r="B31" s="84"/>
      <c r="C31" s="84"/>
      <c r="D31" s="84"/>
      <c r="E31" s="314">
        <f>SUM(E4:E30)</f>
        <v>8.5</v>
      </c>
      <c r="F31" s="315"/>
      <c r="G31" s="314">
        <f>SUM(G4:G30)</f>
        <v>8.5</v>
      </c>
      <c r="H31" s="315"/>
      <c r="I31" s="314">
        <f>SUM(I4:I30)</f>
        <v>8.5</v>
      </c>
      <c r="J31" s="315"/>
      <c r="K31" s="314">
        <f>SUM(K4:K30)</f>
        <v>8.5</v>
      </c>
      <c r="L31" s="315"/>
      <c r="M31" s="314">
        <f t="shared" ref="M31" si="9">SUM(M4:M30)</f>
        <v>8.5</v>
      </c>
      <c r="N31" s="315"/>
      <c r="O31" s="314">
        <f>SUM(O4:O30)</f>
        <v>0</v>
      </c>
      <c r="P31" s="315"/>
      <c r="Q31" s="314">
        <f>SUM(Q4:Q30)</f>
        <v>0</v>
      </c>
      <c r="R31" s="315"/>
      <c r="S31" s="79">
        <f>SUM(S4:S30)</f>
        <v>42.5</v>
      </c>
      <c r="T31" s="79"/>
      <c r="U31" s="84"/>
      <c r="V31" s="83"/>
    </row>
    <row r="32" spans="1:22" x14ac:dyDescent="0.3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5">
      <c r="A35" s="69" t="s">
        <v>23</v>
      </c>
      <c r="B35" s="70"/>
    </row>
    <row r="36" spans="1:22" x14ac:dyDescent="0.35">
      <c r="A36" s="71" t="s">
        <v>2</v>
      </c>
      <c r="C36" s="86">
        <f>SUM(T32)</f>
        <v>40</v>
      </c>
      <c r="I36" s="69">
        <v>3600</v>
      </c>
    </row>
    <row r="37" spans="1:22" x14ac:dyDescent="0.35">
      <c r="A37" s="71" t="s">
        <v>24</v>
      </c>
      <c r="C37" s="86">
        <f>U33</f>
        <v>2.5</v>
      </c>
      <c r="D37" s="86"/>
      <c r="I37" s="87">
        <v>37.25</v>
      </c>
    </row>
    <row r="38" spans="1:22" x14ac:dyDescent="0.35">
      <c r="A38" s="71" t="s">
        <v>25</v>
      </c>
      <c r="C38" s="86">
        <f>V33</f>
        <v>0</v>
      </c>
    </row>
    <row r="39" spans="1:22" x14ac:dyDescent="0.35">
      <c r="A39" s="71" t="s">
        <v>26</v>
      </c>
      <c r="C39" s="86">
        <f>S29</f>
        <v>0</v>
      </c>
      <c r="I39" s="86"/>
    </row>
    <row r="40" spans="1:22" x14ac:dyDescent="0.35">
      <c r="A40" s="71" t="s">
        <v>4</v>
      </c>
      <c r="C40" s="86">
        <f>S30</f>
        <v>0</v>
      </c>
    </row>
    <row r="41" spans="1:22" ht="16" thickBot="1" x14ac:dyDescent="0.4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" thickTop="1" x14ac:dyDescent="0.35">
      <c r="A42" s="71" t="s">
        <v>27</v>
      </c>
      <c r="C42" s="90">
        <v>0</v>
      </c>
      <c r="D42" s="90"/>
    </row>
    <row r="43" spans="1:22" x14ac:dyDescent="0.35">
      <c r="A43" s="71" t="s">
        <v>34</v>
      </c>
      <c r="C43" s="90">
        <v>0</v>
      </c>
      <c r="D43" s="90"/>
    </row>
    <row r="44" spans="1:22" ht="13.5" customHeight="1" x14ac:dyDescent="0.3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6" sqref="B6:C21"/>
    </sheetView>
  </sheetViews>
  <sheetFormatPr defaultRowHeight="12.5" x14ac:dyDescent="0.25"/>
  <sheetData/>
  <pageMargins left="0.7" right="0.7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6" sqref="B6:C21"/>
    </sheetView>
  </sheetViews>
  <sheetFormatPr defaultColWidth="9.08984375" defaultRowHeight="15.5" x14ac:dyDescent="0.35"/>
  <cols>
    <col min="1" max="1" width="10.36328125" style="3" customWidth="1"/>
    <col min="2" max="2" width="10.6328125" style="3" customWidth="1"/>
    <col min="3" max="3" width="12.6328125" style="3" customWidth="1"/>
    <col min="4" max="4" width="28.6328125" style="3" customWidth="1"/>
    <col min="5" max="5" width="6.90625" style="3" customWidth="1"/>
    <col min="6" max="6" width="7" style="3" customWidth="1"/>
    <col min="7" max="7" width="6.90625" style="3" customWidth="1"/>
    <col min="8" max="9" width="7" style="3" customWidth="1"/>
    <col min="10" max="10" width="7.08984375" style="3" customWidth="1"/>
    <col min="11" max="13" width="7" style="3" customWidth="1"/>
    <col min="14" max="14" width="6.90625" style="3" customWidth="1"/>
    <col min="15" max="17" width="7" style="3" customWidth="1"/>
    <col min="18" max="18" width="7.363281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56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5">
      <c r="A4" s="269">
        <v>6874</v>
      </c>
      <c r="B4" s="273" t="s">
        <v>116</v>
      </c>
      <c r="C4" s="269">
        <v>5</v>
      </c>
      <c r="D4" s="22" t="s">
        <v>88</v>
      </c>
      <c r="E4" s="292">
        <v>5</v>
      </c>
      <c r="F4" s="293"/>
      <c r="G4" s="292"/>
      <c r="H4" s="293"/>
      <c r="I4" s="292"/>
      <c r="J4" s="293"/>
      <c r="K4" s="292"/>
      <c r="L4" s="293"/>
      <c r="M4" s="292"/>
      <c r="N4" s="293"/>
      <c r="O4" s="311"/>
      <c r="P4" s="311"/>
      <c r="Q4" s="311"/>
      <c r="R4" s="311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35">
      <c r="A5" s="269">
        <v>6728</v>
      </c>
      <c r="B5" s="273" t="s">
        <v>115</v>
      </c>
      <c r="C5" s="269">
        <v>41</v>
      </c>
      <c r="D5" s="22" t="s">
        <v>100</v>
      </c>
      <c r="E5" s="292">
        <v>2</v>
      </c>
      <c r="F5" s="293"/>
      <c r="G5" s="292">
        <v>2</v>
      </c>
      <c r="H5" s="293"/>
      <c r="I5" s="292"/>
      <c r="J5" s="293"/>
      <c r="K5" s="292"/>
      <c r="L5" s="293"/>
      <c r="M5" s="292"/>
      <c r="N5" s="293"/>
      <c r="O5" s="311"/>
      <c r="P5" s="311"/>
      <c r="Q5" s="311"/>
      <c r="R5" s="311"/>
      <c r="S5" s="12">
        <f t="shared" si="0"/>
        <v>4</v>
      </c>
      <c r="T5" s="12">
        <f t="shared" si="1"/>
        <v>4</v>
      </c>
      <c r="U5" s="14"/>
      <c r="V5" s="14"/>
    </row>
    <row r="6" spans="1:22" x14ac:dyDescent="0.35">
      <c r="A6" s="270">
        <v>6874</v>
      </c>
      <c r="B6" s="273" t="s">
        <v>116</v>
      </c>
      <c r="C6" s="270">
        <v>9</v>
      </c>
      <c r="D6" s="22" t="s">
        <v>99</v>
      </c>
      <c r="E6" s="292"/>
      <c r="F6" s="293"/>
      <c r="G6" s="292">
        <v>5</v>
      </c>
      <c r="H6" s="293"/>
      <c r="I6" s="292">
        <v>5</v>
      </c>
      <c r="J6" s="293"/>
      <c r="K6" s="292">
        <v>7</v>
      </c>
      <c r="L6" s="293"/>
      <c r="M6" s="292">
        <v>7</v>
      </c>
      <c r="N6" s="293"/>
      <c r="O6" s="311"/>
      <c r="P6" s="311"/>
      <c r="Q6" s="311"/>
      <c r="R6" s="311"/>
      <c r="S6" s="12">
        <f t="shared" si="0"/>
        <v>24</v>
      </c>
      <c r="T6" s="12">
        <f t="shared" si="1"/>
        <v>24</v>
      </c>
      <c r="U6" s="14"/>
      <c r="V6" s="14"/>
    </row>
    <row r="7" spans="1:22" x14ac:dyDescent="0.35">
      <c r="A7" s="270">
        <v>6863</v>
      </c>
      <c r="B7" s="274" t="s">
        <v>119</v>
      </c>
      <c r="C7" s="270">
        <v>3</v>
      </c>
      <c r="D7" s="22" t="s">
        <v>88</v>
      </c>
      <c r="E7" s="292"/>
      <c r="F7" s="293"/>
      <c r="G7" s="292"/>
      <c r="H7" s="293"/>
      <c r="I7" s="292">
        <v>1</v>
      </c>
      <c r="J7" s="293"/>
      <c r="K7" s="292"/>
      <c r="L7" s="293"/>
      <c r="M7" s="292"/>
      <c r="N7" s="293"/>
      <c r="O7" s="311"/>
      <c r="P7" s="311"/>
      <c r="Q7" s="311"/>
      <c r="R7" s="311"/>
      <c r="S7" s="12">
        <f t="shared" si="0"/>
        <v>1</v>
      </c>
      <c r="T7" s="12">
        <f t="shared" si="1"/>
        <v>1</v>
      </c>
      <c r="U7" s="14"/>
      <c r="V7" s="14"/>
    </row>
    <row r="8" spans="1:22" x14ac:dyDescent="0.35">
      <c r="A8" s="270">
        <v>6728</v>
      </c>
      <c r="B8" s="273" t="s">
        <v>115</v>
      </c>
      <c r="C8" s="270">
        <v>54</v>
      </c>
      <c r="D8" s="22" t="s">
        <v>75</v>
      </c>
      <c r="E8" s="292"/>
      <c r="F8" s="293"/>
      <c r="G8" s="292"/>
      <c r="H8" s="293"/>
      <c r="I8" s="292">
        <v>0.5</v>
      </c>
      <c r="J8" s="293"/>
      <c r="K8" s="292"/>
      <c r="L8" s="293"/>
      <c r="M8" s="292"/>
      <c r="N8" s="293"/>
      <c r="O8" s="311"/>
      <c r="P8" s="311"/>
      <c r="Q8" s="311"/>
      <c r="R8" s="311"/>
      <c r="S8" s="12">
        <f t="shared" si="0"/>
        <v>0.5</v>
      </c>
      <c r="T8" s="12">
        <f t="shared" si="1"/>
        <v>0.5</v>
      </c>
      <c r="U8" s="14"/>
      <c r="V8" s="14"/>
    </row>
    <row r="9" spans="1:22" x14ac:dyDescent="0.35">
      <c r="A9" s="270">
        <v>6728</v>
      </c>
      <c r="B9" s="273" t="s">
        <v>115</v>
      </c>
      <c r="C9" s="270">
        <v>95</v>
      </c>
      <c r="D9" s="203" t="s">
        <v>89</v>
      </c>
      <c r="E9" s="292"/>
      <c r="F9" s="293"/>
      <c r="G9" s="292"/>
      <c r="H9" s="293"/>
      <c r="I9" s="292">
        <v>0.5</v>
      </c>
      <c r="J9" s="293"/>
      <c r="K9" s="292"/>
      <c r="L9" s="293"/>
      <c r="M9" s="292"/>
      <c r="N9" s="293"/>
      <c r="O9" s="289"/>
      <c r="P9" s="290"/>
      <c r="Q9" s="289"/>
      <c r="R9" s="290"/>
      <c r="S9" s="12">
        <f t="shared" si="0"/>
        <v>0.5</v>
      </c>
      <c r="T9" s="12">
        <f t="shared" si="1"/>
        <v>0.5</v>
      </c>
      <c r="U9" s="14"/>
      <c r="V9" s="14"/>
    </row>
    <row r="10" spans="1:22" x14ac:dyDescent="0.35">
      <c r="A10" s="230"/>
      <c r="B10" s="230"/>
      <c r="C10" s="230"/>
      <c r="D10" s="22"/>
      <c r="E10" s="292"/>
      <c r="F10" s="293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5">
      <c r="A11" s="205"/>
      <c r="B11" s="205"/>
      <c r="C11" s="205"/>
      <c r="D11" s="22"/>
      <c r="E11" s="292"/>
      <c r="F11" s="293"/>
      <c r="G11" s="292"/>
      <c r="H11" s="293"/>
      <c r="I11" s="292"/>
      <c r="J11" s="293"/>
      <c r="K11" s="292"/>
      <c r="L11" s="293"/>
      <c r="M11" s="292"/>
      <c r="N11" s="293"/>
      <c r="O11" s="289"/>
      <c r="P11" s="290"/>
      <c r="Q11" s="289"/>
      <c r="R11" s="29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5">
      <c r="A12" s="239"/>
      <c r="B12" s="239"/>
      <c r="C12" s="239"/>
      <c r="D12" s="22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89"/>
      <c r="P12" s="290"/>
      <c r="Q12" s="289"/>
      <c r="R12" s="29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5">
      <c r="A13" s="151"/>
      <c r="B13" s="151"/>
      <c r="C13" s="151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5">
      <c r="A14" s="151"/>
      <c r="B14" s="25"/>
      <c r="C14" s="151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5">
      <c r="A15" s="225"/>
      <c r="B15" s="225"/>
      <c r="C15" s="225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5">
      <c r="A16" s="205"/>
      <c r="B16" s="25"/>
      <c r="C16" s="205"/>
      <c r="D16" s="10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5">
      <c r="A17" s="243"/>
      <c r="B17" s="25"/>
      <c r="C17" s="156"/>
      <c r="D17" s="10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5">
      <c r="A18" s="239"/>
      <c r="B18" s="25"/>
      <c r="C18" s="239"/>
      <c r="D18" s="22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89"/>
      <c r="P18" s="290"/>
      <c r="Q18" s="289"/>
      <c r="R18" s="29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5">
      <c r="A19" s="220">
        <v>3600</v>
      </c>
      <c r="B19" s="273" t="s">
        <v>120</v>
      </c>
      <c r="C19" s="220"/>
      <c r="D19" s="10" t="s">
        <v>61</v>
      </c>
      <c r="E19" s="277">
        <v>1</v>
      </c>
      <c r="F19" s="278"/>
      <c r="G19" s="277">
        <v>1</v>
      </c>
      <c r="H19" s="278"/>
      <c r="I19" s="277">
        <v>1</v>
      </c>
      <c r="J19" s="278"/>
      <c r="K19" s="277">
        <v>1</v>
      </c>
      <c r="L19" s="278"/>
      <c r="M19" s="277">
        <v>1</v>
      </c>
      <c r="N19" s="278"/>
      <c r="O19" s="289"/>
      <c r="P19" s="290"/>
      <c r="Q19" s="289"/>
      <c r="R19" s="29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5">
      <c r="A20" s="6"/>
      <c r="B20" s="6"/>
      <c r="C20" s="6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5">
      <c r="A21" s="10" t="s">
        <v>35</v>
      </c>
      <c r="B21" s="10"/>
      <c r="C21" s="10"/>
      <c r="D21" s="10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2">
        <f t="shared" si="2"/>
        <v>0</v>
      </c>
      <c r="T21" s="12"/>
      <c r="U21" s="14"/>
      <c r="V21" s="14"/>
    </row>
    <row r="22" spans="1:22" x14ac:dyDescent="0.35">
      <c r="A22" s="10" t="s">
        <v>36</v>
      </c>
      <c r="B22" s="10"/>
      <c r="C22" s="10"/>
      <c r="D22" s="10"/>
      <c r="E22" s="292"/>
      <c r="F22" s="293"/>
      <c r="G22" s="292"/>
      <c r="H22" s="293"/>
      <c r="I22" s="292"/>
      <c r="J22" s="293"/>
      <c r="K22" s="292"/>
      <c r="L22" s="293"/>
      <c r="M22" s="292"/>
      <c r="N22" s="293"/>
      <c r="O22" s="289"/>
      <c r="P22" s="290"/>
      <c r="Q22" s="289"/>
      <c r="R22" s="290"/>
      <c r="S22" s="12">
        <f t="shared" si="2"/>
        <v>0</v>
      </c>
      <c r="T22" s="12"/>
      <c r="U22" s="14"/>
      <c r="V22" s="14"/>
    </row>
    <row r="23" spans="1:22" x14ac:dyDescent="0.35">
      <c r="A23" s="15" t="s">
        <v>6</v>
      </c>
      <c r="B23" s="15"/>
      <c r="C23" s="15"/>
      <c r="D23" s="15"/>
      <c r="E23" s="294">
        <f>SUM(E4:E22)</f>
        <v>8</v>
      </c>
      <c r="F23" s="295"/>
      <c r="G23" s="294">
        <f>SUM(G4:G22)</f>
        <v>8</v>
      </c>
      <c r="H23" s="295"/>
      <c r="I23" s="294">
        <f>SUM(I4:I22)</f>
        <v>8</v>
      </c>
      <c r="J23" s="295"/>
      <c r="K23" s="294">
        <f>SUM(K4:K22)</f>
        <v>8</v>
      </c>
      <c r="L23" s="295"/>
      <c r="M23" s="294">
        <f>SUM(M4:M22)</f>
        <v>8</v>
      </c>
      <c r="N23" s="295"/>
      <c r="O23" s="294">
        <f>SUM(O4:O22)</f>
        <v>0</v>
      </c>
      <c r="P23" s="295"/>
      <c r="Q23" s="294">
        <f>SUM(Q4:Q22)</f>
        <v>0</v>
      </c>
      <c r="R23" s="295"/>
      <c r="S23" s="12">
        <f>SUM(S4:S22)</f>
        <v>40</v>
      </c>
      <c r="T23" s="12"/>
      <c r="U23" s="15"/>
      <c r="V23" s="14"/>
    </row>
    <row r="24" spans="1:22" x14ac:dyDescent="0.3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5">
      <c r="A27" s="1" t="s">
        <v>23</v>
      </c>
      <c r="B27" s="2"/>
    </row>
    <row r="28" spans="1:22" x14ac:dyDescent="0.35">
      <c r="A28" s="3" t="s">
        <v>2</v>
      </c>
      <c r="C28" s="17">
        <f>SUM(T24)</f>
        <v>40</v>
      </c>
      <c r="I28" s="1">
        <v>3600</v>
      </c>
    </row>
    <row r="29" spans="1:22" x14ac:dyDescent="0.35">
      <c r="A29" s="3" t="s">
        <v>24</v>
      </c>
      <c r="C29" s="17">
        <f>U25</f>
        <v>0</v>
      </c>
      <c r="D29" s="17"/>
      <c r="I29" s="24">
        <v>5</v>
      </c>
    </row>
    <row r="30" spans="1:22" x14ac:dyDescent="0.35">
      <c r="A30" s="3" t="s">
        <v>25</v>
      </c>
      <c r="C30" s="17">
        <f>V25</f>
        <v>0</v>
      </c>
      <c r="I30" s="17"/>
    </row>
    <row r="31" spans="1:22" x14ac:dyDescent="0.35">
      <c r="A31" s="18" t="s">
        <v>26</v>
      </c>
      <c r="B31" s="18"/>
      <c r="C31" s="21">
        <f>S21</f>
        <v>0</v>
      </c>
      <c r="D31" s="18"/>
    </row>
    <row r="32" spans="1:22" x14ac:dyDescent="0.35">
      <c r="A32" s="3" t="s">
        <v>4</v>
      </c>
      <c r="C32" s="17">
        <f>S22</f>
        <v>0</v>
      </c>
    </row>
    <row r="33" spans="1:7" ht="16" thickBot="1" x14ac:dyDescent="0.4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" thickTop="1" x14ac:dyDescent="0.35">
      <c r="A34" s="3" t="s">
        <v>27</v>
      </c>
      <c r="C34" s="20">
        <v>0</v>
      </c>
      <c r="D34" s="20"/>
    </row>
    <row r="35" spans="1:7" x14ac:dyDescent="0.3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6" sqref="B6:C21"/>
    </sheetView>
  </sheetViews>
  <sheetFormatPr defaultColWidth="9.08984375" defaultRowHeight="15.5" x14ac:dyDescent="0.35"/>
  <cols>
    <col min="1" max="1" width="11" style="50" customWidth="1"/>
    <col min="2" max="2" width="10.6328125" style="50" customWidth="1"/>
    <col min="3" max="3" width="13" style="50" customWidth="1"/>
    <col min="4" max="4" width="28.6328125" style="50" customWidth="1"/>
    <col min="5" max="17" width="7" style="50" customWidth="1"/>
    <col min="18" max="18" width="6.90625" style="51" customWidth="1"/>
    <col min="19" max="19" width="7.6328125" style="50" customWidth="1"/>
    <col min="20" max="21" width="7.90625" style="50" customWidth="1"/>
    <col min="22" max="22" width="7.6328125" style="50" customWidth="1"/>
    <col min="23" max="16384" width="9.08984375" style="50"/>
  </cols>
  <sheetData>
    <row r="1" spans="1:22" x14ac:dyDescent="0.35">
      <c r="A1" s="1" t="s">
        <v>53</v>
      </c>
      <c r="B1" s="49"/>
      <c r="C1" s="49"/>
    </row>
    <row r="2" spans="1:22" s="54" customFormat="1" x14ac:dyDescent="0.35">
      <c r="A2" s="5" t="s">
        <v>78</v>
      </c>
      <c r="B2" s="110"/>
      <c r="C2" s="231" t="s">
        <v>97</v>
      </c>
      <c r="D2" s="110"/>
      <c r="E2" s="285" t="s">
        <v>13</v>
      </c>
      <c r="F2" s="285"/>
      <c r="G2" s="285" t="s">
        <v>14</v>
      </c>
      <c r="H2" s="285"/>
      <c r="I2" s="285" t="s">
        <v>15</v>
      </c>
      <c r="J2" s="285"/>
      <c r="K2" s="285" t="s">
        <v>16</v>
      </c>
      <c r="L2" s="285"/>
      <c r="M2" s="285" t="s">
        <v>17</v>
      </c>
      <c r="N2" s="285"/>
      <c r="O2" s="285" t="s">
        <v>18</v>
      </c>
      <c r="P2" s="285"/>
      <c r="Q2" s="285" t="s">
        <v>19</v>
      </c>
      <c r="R2" s="2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5">
        <v>6728</v>
      </c>
      <c r="B4" s="273" t="s">
        <v>115</v>
      </c>
      <c r="C4" s="265">
        <v>54</v>
      </c>
      <c r="D4" s="22" t="s">
        <v>75</v>
      </c>
      <c r="E4" s="281">
        <v>8</v>
      </c>
      <c r="F4" s="281"/>
      <c r="G4" s="281">
        <v>7</v>
      </c>
      <c r="H4" s="281"/>
      <c r="I4" s="281">
        <v>6</v>
      </c>
      <c r="J4" s="281"/>
      <c r="K4" s="281">
        <v>1</v>
      </c>
      <c r="L4" s="281"/>
      <c r="M4" s="281"/>
      <c r="N4" s="281"/>
      <c r="O4" s="279"/>
      <c r="P4" s="280"/>
      <c r="Q4" s="279"/>
      <c r="R4" s="280"/>
      <c r="S4" s="58">
        <f t="shared" ref="S4:S25" si="0">E4+G4+I4+K4+M4+O4+Q4</f>
        <v>22</v>
      </c>
      <c r="T4" s="58">
        <f t="shared" ref="T4:T11" si="1">SUM(S4-U4-V4)</f>
        <v>22</v>
      </c>
      <c r="U4" s="60"/>
      <c r="V4" s="60"/>
    </row>
    <row r="5" spans="1:22" x14ac:dyDescent="0.35">
      <c r="A5" s="265">
        <v>6728</v>
      </c>
      <c r="B5" s="273" t="s">
        <v>115</v>
      </c>
      <c r="C5" s="265">
        <v>39</v>
      </c>
      <c r="D5" s="22" t="s">
        <v>102</v>
      </c>
      <c r="E5" s="282"/>
      <c r="F5" s="281"/>
      <c r="G5" s="282">
        <v>1</v>
      </c>
      <c r="H5" s="281"/>
      <c r="I5" s="282">
        <v>1</v>
      </c>
      <c r="J5" s="281"/>
      <c r="K5" s="282"/>
      <c r="L5" s="281"/>
      <c r="M5" s="282"/>
      <c r="N5" s="281"/>
      <c r="O5" s="279"/>
      <c r="P5" s="280"/>
      <c r="Q5" s="279"/>
      <c r="R5" s="280"/>
      <c r="S5" s="58">
        <f t="shared" si="0"/>
        <v>2</v>
      </c>
      <c r="T5" s="58">
        <f t="shared" si="1"/>
        <v>2</v>
      </c>
      <c r="U5" s="60"/>
      <c r="V5" s="60"/>
    </row>
    <row r="6" spans="1:22" x14ac:dyDescent="0.35">
      <c r="A6" s="265">
        <v>6728</v>
      </c>
      <c r="B6" s="273" t="s">
        <v>115</v>
      </c>
      <c r="C6" s="265">
        <v>75</v>
      </c>
      <c r="D6" s="22" t="s">
        <v>86</v>
      </c>
      <c r="E6" s="281"/>
      <c r="F6" s="281"/>
      <c r="G6" s="281"/>
      <c r="H6" s="281"/>
      <c r="I6" s="281">
        <v>1</v>
      </c>
      <c r="J6" s="281"/>
      <c r="K6" s="281">
        <v>0.25</v>
      </c>
      <c r="L6" s="281"/>
      <c r="M6" s="281"/>
      <c r="N6" s="281"/>
      <c r="O6" s="279"/>
      <c r="P6" s="280"/>
      <c r="Q6" s="279"/>
      <c r="R6" s="280"/>
      <c r="S6" s="58">
        <f t="shared" si="0"/>
        <v>1.25</v>
      </c>
      <c r="T6" s="58">
        <f t="shared" si="1"/>
        <v>1.25</v>
      </c>
      <c r="U6" s="60"/>
      <c r="V6" s="60"/>
    </row>
    <row r="7" spans="1:22" x14ac:dyDescent="0.35">
      <c r="A7" s="270">
        <v>6728</v>
      </c>
      <c r="B7" s="273" t="s">
        <v>115</v>
      </c>
      <c r="C7" s="249">
        <v>76</v>
      </c>
      <c r="D7" s="22" t="s">
        <v>86</v>
      </c>
      <c r="E7" s="277"/>
      <c r="F7" s="278"/>
      <c r="G7" s="277"/>
      <c r="H7" s="278"/>
      <c r="I7" s="277"/>
      <c r="J7" s="278"/>
      <c r="K7" s="277">
        <v>1.25</v>
      </c>
      <c r="L7" s="278"/>
      <c r="M7" s="277"/>
      <c r="N7" s="278"/>
      <c r="O7" s="279"/>
      <c r="P7" s="280"/>
      <c r="Q7" s="279"/>
      <c r="R7" s="280"/>
      <c r="S7" s="58">
        <f>E7+G7+I7+K7+M7+O7+Q7</f>
        <v>1.25</v>
      </c>
      <c r="T7" s="58">
        <f t="shared" si="1"/>
        <v>1.25</v>
      </c>
      <c r="U7" s="60"/>
      <c r="V7" s="60"/>
    </row>
    <row r="8" spans="1:22" x14ac:dyDescent="0.35">
      <c r="A8" s="270">
        <v>6728</v>
      </c>
      <c r="B8" s="273" t="s">
        <v>115</v>
      </c>
      <c r="C8" s="257">
        <v>35</v>
      </c>
      <c r="D8" s="22" t="s">
        <v>86</v>
      </c>
      <c r="E8" s="277"/>
      <c r="F8" s="278"/>
      <c r="G8" s="277"/>
      <c r="H8" s="278"/>
      <c r="I8" s="277"/>
      <c r="J8" s="278"/>
      <c r="K8" s="277">
        <v>5.5</v>
      </c>
      <c r="L8" s="278"/>
      <c r="M8" s="277">
        <v>5.5</v>
      </c>
      <c r="N8" s="278"/>
      <c r="O8" s="279"/>
      <c r="P8" s="280"/>
      <c r="Q8" s="279"/>
      <c r="R8" s="280"/>
      <c r="S8" s="58">
        <f>E8+G8+I8+K8+M8+O8+Q8</f>
        <v>11</v>
      </c>
      <c r="T8" s="58">
        <f t="shared" si="1"/>
        <v>11</v>
      </c>
      <c r="U8" s="60"/>
      <c r="V8" s="60"/>
    </row>
    <row r="9" spans="1:22" x14ac:dyDescent="0.35">
      <c r="A9" s="257">
        <v>6728</v>
      </c>
      <c r="B9" s="273" t="s">
        <v>115</v>
      </c>
      <c r="C9" s="248">
        <v>55</v>
      </c>
      <c r="D9" s="22" t="s">
        <v>91</v>
      </c>
      <c r="E9" s="277"/>
      <c r="F9" s="278"/>
      <c r="G9" s="277"/>
      <c r="H9" s="278"/>
      <c r="I9" s="277"/>
      <c r="J9" s="278"/>
      <c r="K9" s="277"/>
      <c r="L9" s="278"/>
      <c r="M9" s="277">
        <v>2.5</v>
      </c>
      <c r="N9" s="278"/>
      <c r="O9" s="279"/>
      <c r="P9" s="280"/>
      <c r="Q9" s="279"/>
      <c r="R9" s="280"/>
      <c r="S9" s="58">
        <f t="shared" si="0"/>
        <v>2.5</v>
      </c>
      <c r="T9" s="58">
        <f t="shared" si="1"/>
        <v>2.5</v>
      </c>
      <c r="U9" s="60"/>
      <c r="V9" s="60"/>
    </row>
    <row r="10" spans="1:22" x14ac:dyDescent="0.35">
      <c r="A10" s="260"/>
      <c r="B10" s="260"/>
      <c r="C10" s="260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5">
      <c r="A11" s="260"/>
      <c r="B11" s="260"/>
      <c r="C11" s="260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5">
      <c r="A12" s="250"/>
      <c r="B12" s="221"/>
      <c r="C12" s="221"/>
      <c r="D12" s="22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9"/>
      <c r="P12" s="280"/>
      <c r="Q12" s="279"/>
      <c r="R12" s="28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5">
      <c r="A13" s="207"/>
      <c r="B13" s="207"/>
      <c r="C13" s="207"/>
      <c r="D13" s="22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9"/>
      <c r="P13" s="280"/>
      <c r="Q13" s="279"/>
      <c r="R13" s="28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5">
      <c r="A14" s="207"/>
      <c r="B14" s="207"/>
      <c r="C14" s="207"/>
      <c r="D14" s="22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9"/>
      <c r="P14" s="280"/>
      <c r="Q14" s="279"/>
      <c r="R14" s="280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5">
      <c r="A15" s="207"/>
      <c r="B15" s="207"/>
      <c r="C15" s="207"/>
      <c r="D15" s="22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9"/>
      <c r="P15" s="280"/>
      <c r="Q15" s="279"/>
      <c r="R15" s="28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5">
      <c r="A16" s="219"/>
      <c r="B16" s="219"/>
      <c r="C16" s="219"/>
      <c r="D16" s="22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9"/>
      <c r="P16" s="280"/>
      <c r="Q16" s="279"/>
      <c r="R16" s="280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5">
      <c r="A17" s="223"/>
      <c r="B17" s="223"/>
      <c r="C17" s="223"/>
      <c r="D17" s="22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9"/>
      <c r="P17" s="280"/>
      <c r="Q17" s="279"/>
      <c r="R17" s="28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5">
      <c r="A18" s="185"/>
      <c r="B18" s="185"/>
      <c r="C18" s="185"/>
      <c r="D18" s="22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9"/>
      <c r="P18" s="280"/>
      <c r="Q18" s="279"/>
      <c r="R18" s="28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5">
      <c r="A19" s="239"/>
      <c r="B19" s="239"/>
      <c r="C19" s="239"/>
      <c r="D19" s="22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9"/>
      <c r="P19" s="280"/>
      <c r="Q19" s="279"/>
      <c r="R19" s="28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5">
      <c r="A20" s="250"/>
      <c r="B20" s="250"/>
      <c r="C20" s="250"/>
      <c r="D20" s="22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184">
        <f t="shared" ref="S20:S21" si="9">E20+G20+I20+K20+M20+O20+Q20</f>
        <v>0</v>
      </c>
      <c r="T20" s="184">
        <f t="shared" si="3"/>
        <v>0</v>
      </c>
      <c r="U20" s="60"/>
      <c r="V20" s="60"/>
    </row>
    <row r="21" spans="1:22" ht="15.75" customHeight="1" x14ac:dyDescent="0.35">
      <c r="A21" s="261"/>
      <c r="B21" s="261"/>
      <c r="C21" s="261"/>
      <c r="D21" s="22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84">
        <f t="shared" si="9"/>
        <v>0</v>
      </c>
      <c r="T21" s="184">
        <f t="shared" si="3"/>
        <v>0</v>
      </c>
      <c r="U21" s="60"/>
      <c r="V21" s="60"/>
    </row>
    <row r="22" spans="1:22" x14ac:dyDescent="0.35">
      <c r="A22" s="244"/>
      <c r="B22" s="25"/>
      <c r="C22" s="244"/>
      <c r="D22" s="22"/>
      <c r="E22" s="277"/>
      <c r="F22" s="278"/>
      <c r="G22" s="277"/>
      <c r="H22" s="278"/>
      <c r="I22" s="277"/>
      <c r="J22" s="278"/>
      <c r="K22" s="277"/>
      <c r="L22" s="278"/>
      <c r="M22" s="277"/>
      <c r="N22" s="278"/>
      <c r="O22" s="279"/>
      <c r="P22" s="280"/>
      <c r="Q22" s="279"/>
      <c r="R22" s="28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5">
      <c r="A23" s="257"/>
      <c r="B23" s="257"/>
      <c r="C23" s="257"/>
      <c r="D23" s="2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79"/>
      <c r="P23" s="280"/>
      <c r="Q23" s="279"/>
      <c r="R23" s="28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5">
      <c r="A24" s="81"/>
      <c r="B24" s="81"/>
      <c r="C24" s="81"/>
      <c r="D24" s="22"/>
      <c r="E24" s="277"/>
      <c r="F24" s="278"/>
      <c r="G24" s="277"/>
      <c r="H24" s="278"/>
      <c r="I24" s="277"/>
      <c r="J24" s="278"/>
      <c r="K24" s="277"/>
      <c r="L24" s="278"/>
      <c r="M24" s="277"/>
      <c r="N24" s="278"/>
      <c r="O24" s="279"/>
      <c r="P24" s="280"/>
      <c r="Q24" s="279"/>
      <c r="R24" s="28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5">
      <c r="A25" s="55" t="s">
        <v>35</v>
      </c>
      <c r="B25" s="55"/>
      <c r="C25" s="55"/>
      <c r="D25" s="55"/>
      <c r="E25" s="277"/>
      <c r="F25" s="278"/>
      <c r="G25" s="277"/>
      <c r="H25" s="278"/>
      <c r="I25" s="277"/>
      <c r="J25" s="278"/>
      <c r="K25" s="277"/>
      <c r="L25" s="278"/>
      <c r="M25" s="277"/>
      <c r="N25" s="278"/>
      <c r="O25" s="279"/>
      <c r="P25" s="280"/>
      <c r="Q25" s="279"/>
      <c r="R25" s="280"/>
      <c r="S25" s="58">
        <f t="shared" si="0"/>
        <v>0</v>
      </c>
      <c r="T25" s="58"/>
      <c r="U25" s="62"/>
      <c r="V25" s="60"/>
    </row>
    <row r="26" spans="1:22" x14ac:dyDescent="0.35">
      <c r="A26" s="55" t="s">
        <v>36</v>
      </c>
      <c r="B26" s="55"/>
      <c r="C26" s="55"/>
      <c r="D26" s="55"/>
      <c r="E26" s="277"/>
      <c r="F26" s="278"/>
      <c r="G26" s="277"/>
      <c r="H26" s="278"/>
      <c r="I26" s="277"/>
      <c r="J26" s="278"/>
      <c r="K26" s="277"/>
      <c r="L26" s="278"/>
      <c r="M26" s="277"/>
      <c r="N26" s="278"/>
      <c r="O26" s="279"/>
      <c r="P26" s="280"/>
      <c r="Q26" s="279"/>
      <c r="R26" s="280"/>
      <c r="S26" s="58">
        <f t="shared" ref="S26:S27" si="11">E26+G26+I26+K26+M26+O26+Q26</f>
        <v>0</v>
      </c>
      <c r="T26" s="58"/>
      <c r="U26" s="62"/>
      <c r="V26" s="60"/>
    </row>
    <row r="27" spans="1:22" x14ac:dyDescent="0.35">
      <c r="A27" s="62" t="s">
        <v>6</v>
      </c>
      <c r="B27" s="62"/>
      <c r="C27" s="62"/>
      <c r="D27" s="62"/>
      <c r="E27" s="283">
        <f>SUM(E4:E26)</f>
        <v>8</v>
      </c>
      <c r="F27" s="284"/>
      <c r="G27" s="283">
        <f>SUM(G4:G26)</f>
        <v>8</v>
      </c>
      <c r="H27" s="284"/>
      <c r="I27" s="283">
        <f>SUM(I4:I26)</f>
        <v>8</v>
      </c>
      <c r="J27" s="284"/>
      <c r="K27" s="283">
        <f>SUM(K4:K26)</f>
        <v>8</v>
      </c>
      <c r="L27" s="284"/>
      <c r="M27" s="283">
        <f>SUM(M4:M26)</f>
        <v>8</v>
      </c>
      <c r="N27" s="284"/>
      <c r="O27" s="283">
        <f>SUM(O4:O26)</f>
        <v>0</v>
      </c>
      <c r="P27" s="284"/>
      <c r="Q27" s="283">
        <f>SUM(Q4:Q26)</f>
        <v>0</v>
      </c>
      <c r="R27" s="284"/>
      <c r="S27" s="58">
        <f t="shared" si="11"/>
        <v>40</v>
      </c>
      <c r="T27" s="58"/>
      <c r="U27" s="62"/>
      <c r="V27" s="60"/>
    </row>
    <row r="28" spans="1:22" x14ac:dyDescent="0.3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5">
      <c r="A31" s="48" t="s">
        <v>23</v>
      </c>
      <c r="B31" s="49"/>
    </row>
    <row r="32" spans="1:22" x14ac:dyDescent="0.35">
      <c r="A32" s="50" t="s">
        <v>2</v>
      </c>
      <c r="C32" s="63">
        <f>SUM(T28)</f>
        <v>40</v>
      </c>
      <c r="I32" s="48">
        <v>3600</v>
      </c>
    </row>
    <row r="33" spans="1:9" x14ac:dyDescent="0.35">
      <c r="A33" s="50" t="s">
        <v>24</v>
      </c>
      <c r="C33" s="63">
        <f>U29</f>
        <v>0</v>
      </c>
      <c r="D33" s="63"/>
      <c r="I33" s="64"/>
    </row>
    <row r="34" spans="1:9" x14ac:dyDescent="0.35">
      <c r="A34" s="50" t="s">
        <v>25</v>
      </c>
      <c r="C34" s="63">
        <f>V29</f>
        <v>0</v>
      </c>
    </row>
    <row r="35" spans="1:9" x14ac:dyDescent="0.35">
      <c r="A35" s="50" t="s">
        <v>26</v>
      </c>
      <c r="C35" s="63">
        <f>S25</f>
        <v>0</v>
      </c>
      <c r="I35" s="63"/>
    </row>
    <row r="36" spans="1:9" x14ac:dyDescent="0.35">
      <c r="A36" s="50" t="s">
        <v>4</v>
      </c>
      <c r="C36" s="63">
        <f>S26</f>
        <v>0</v>
      </c>
    </row>
    <row r="37" spans="1:9" ht="16" thickBot="1" x14ac:dyDescent="0.4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" thickTop="1" x14ac:dyDescent="0.35">
      <c r="A38" s="50" t="s">
        <v>27</v>
      </c>
      <c r="C38" s="67">
        <v>0</v>
      </c>
      <c r="D38" s="67"/>
    </row>
    <row r="39" spans="1:9" x14ac:dyDescent="0.3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6" sqref="B6:C21"/>
    </sheetView>
  </sheetViews>
  <sheetFormatPr defaultColWidth="9.08984375" defaultRowHeight="15.5" x14ac:dyDescent="0.35"/>
  <cols>
    <col min="1" max="1" width="11" style="50" customWidth="1"/>
    <col min="2" max="2" width="10.6328125" style="50" customWidth="1"/>
    <col min="3" max="3" width="12.90625" style="50" customWidth="1"/>
    <col min="4" max="4" width="28.6328125" style="50" customWidth="1"/>
    <col min="5" max="17" width="7" style="50" customWidth="1"/>
    <col min="18" max="18" width="6.90625" style="51" customWidth="1"/>
    <col min="19" max="19" width="7.6328125" style="50" customWidth="1"/>
    <col min="20" max="21" width="7.90625" style="50" customWidth="1"/>
    <col min="22" max="22" width="7.6328125" style="50" customWidth="1"/>
    <col min="23" max="16384" width="9.08984375" style="50"/>
  </cols>
  <sheetData>
    <row r="1" spans="1:22" x14ac:dyDescent="0.35">
      <c r="A1" s="1" t="s">
        <v>59</v>
      </c>
      <c r="B1" s="49"/>
      <c r="C1" s="49"/>
    </row>
    <row r="2" spans="1:22" s="54" customFormat="1" x14ac:dyDescent="0.35">
      <c r="A2" s="5" t="s">
        <v>78</v>
      </c>
      <c r="B2" s="228"/>
      <c r="C2" s="228" t="str">
        <f>Buckingham!C2</f>
        <v>14.02.21</v>
      </c>
      <c r="D2" s="110"/>
      <c r="E2" s="285" t="s">
        <v>13</v>
      </c>
      <c r="F2" s="285"/>
      <c r="G2" s="285" t="s">
        <v>14</v>
      </c>
      <c r="H2" s="285"/>
      <c r="I2" s="285" t="s">
        <v>15</v>
      </c>
      <c r="J2" s="285"/>
      <c r="K2" s="285" t="s">
        <v>16</v>
      </c>
      <c r="L2" s="285"/>
      <c r="M2" s="285" t="s">
        <v>17</v>
      </c>
      <c r="N2" s="285"/>
      <c r="O2" s="285" t="s">
        <v>18</v>
      </c>
      <c r="P2" s="285"/>
      <c r="Q2" s="285" t="s">
        <v>19</v>
      </c>
      <c r="R2" s="2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53">
        <v>6874</v>
      </c>
      <c r="B4" s="273" t="s">
        <v>116</v>
      </c>
      <c r="C4" s="253">
        <v>5</v>
      </c>
      <c r="D4" s="22" t="s">
        <v>83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79"/>
      <c r="P4" s="280"/>
      <c r="Q4" s="279"/>
      <c r="R4" s="280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5">
      <c r="A5" s="250"/>
      <c r="B5" s="237"/>
      <c r="C5" s="237"/>
      <c r="D5" s="22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79"/>
      <c r="P5" s="280"/>
      <c r="Q5" s="279"/>
      <c r="R5" s="28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5">
      <c r="A6" s="272" t="s">
        <v>121</v>
      </c>
      <c r="B6" s="275">
        <v>320</v>
      </c>
      <c r="C6" s="224"/>
      <c r="D6" s="22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79"/>
      <c r="P6" s="280"/>
      <c r="Q6" s="279"/>
      <c r="R6" s="28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5">
      <c r="A7" s="227"/>
      <c r="B7" s="224"/>
      <c r="C7" s="224"/>
      <c r="D7" s="22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79"/>
      <c r="P7" s="280"/>
      <c r="Q7" s="279"/>
      <c r="R7" s="28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5">
      <c r="A8" s="219"/>
      <c r="B8" s="165"/>
      <c r="C8" s="165"/>
      <c r="D8" s="22"/>
      <c r="E8" s="286"/>
      <c r="F8" s="287"/>
      <c r="G8" s="286"/>
      <c r="H8" s="287"/>
      <c r="I8" s="286"/>
      <c r="J8" s="287"/>
      <c r="K8" s="286"/>
      <c r="L8" s="287"/>
      <c r="M8" s="286"/>
      <c r="N8" s="287"/>
      <c r="O8" s="279"/>
      <c r="P8" s="280"/>
      <c r="Q8" s="279"/>
      <c r="R8" s="2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37"/>
      <c r="B9" s="237"/>
      <c r="C9" s="237"/>
      <c r="D9" s="22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79"/>
      <c r="P9" s="280"/>
      <c r="Q9" s="279"/>
      <c r="R9" s="2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238"/>
      <c r="B10" s="238"/>
      <c r="C10" s="238"/>
      <c r="D10" s="22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79"/>
      <c r="P10" s="280"/>
      <c r="Q10" s="279"/>
      <c r="R10" s="2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217"/>
      <c r="B11" s="174"/>
      <c r="C11" s="174"/>
      <c r="D11" s="22"/>
      <c r="E11" s="286"/>
      <c r="F11" s="287"/>
      <c r="G11" s="286"/>
      <c r="H11" s="287"/>
      <c r="I11" s="286"/>
      <c r="J11" s="287"/>
      <c r="K11" s="286"/>
      <c r="L11" s="287"/>
      <c r="M11" s="286"/>
      <c r="N11" s="287"/>
      <c r="O11" s="279"/>
      <c r="P11" s="280"/>
      <c r="Q11" s="279"/>
      <c r="R11" s="2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74"/>
      <c r="B12" s="174"/>
      <c r="C12" s="174"/>
      <c r="D12" s="22"/>
      <c r="E12" s="286"/>
      <c r="F12" s="287"/>
      <c r="G12" s="286"/>
      <c r="H12" s="287"/>
      <c r="I12" s="286"/>
      <c r="J12" s="287"/>
      <c r="K12" s="286"/>
      <c r="L12" s="287"/>
      <c r="M12" s="286"/>
      <c r="N12" s="287"/>
      <c r="O12" s="279"/>
      <c r="P12" s="280"/>
      <c r="Q12" s="279"/>
      <c r="R12" s="2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74"/>
      <c r="B13" s="174"/>
      <c r="C13" s="174"/>
      <c r="D13" s="22"/>
      <c r="E13" s="286"/>
      <c r="F13" s="287"/>
      <c r="G13" s="286"/>
      <c r="H13" s="287"/>
      <c r="I13" s="286"/>
      <c r="J13" s="287"/>
      <c r="K13" s="286"/>
      <c r="L13" s="287"/>
      <c r="M13" s="286"/>
      <c r="N13" s="287"/>
      <c r="O13" s="279"/>
      <c r="P13" s="280"/>
      <c r="Q13" s="279"/>
      <c r="R13" s="28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5">
      <c r="A14" s="236"/>
      <c r="B14" s="236"/>
      <c r="C14" s="236"/>
      <c r="D14" s="22"/>
      <c r="E14" s="286"/>
      <c r="F14" s="287"/>
      <c r="G14" s="286"/>
      <c r="H14" s="287"/>
      <c r="I14" s="286"/>
      <c r="J14" s="287"/>
      <c r="K14" s="286"/>
      <c r="L14" s="287"/>
      <c r="M14" s="286"/>
      <c r="N14" s="287"/>
      <c r="O14" s="279"/>
      <c r="P14" s="280"/>
      <c r="Q14" s="279"/>
      <c r="R14" s="28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5">
      <c r="A15" s="144"/>
      <c r="B15" s="142"/>
      <c r="C15" s="142"/>
      <c r="D15" s="22"/>
      <c r="E15" s="286"/>
      <c r="F15" s="287"/>
      <c r="G15" s="286"/>
      <c r="H15" s="287"/>
      <c r="I15" s="286"/>
      <c r="J15" s="287"/>
      <c r="K15" s="286"/>
      <c r="L15" s="287"/>
      <c r="M15" s="286"/>
      <c r="N15" s="287"/>
      <c r="O15" s="279"/>
      <c r="P15" s="280"/>
      <c r="Q15" s="279"/>
      <c r="R15" s="28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5">
      <c r="A16" s="235"/>
      <c r="B16" s="235"/>
      <c r="C16" s="235"/>
      <c r="D16" s="22"/>
      <c r="E16" s="286"/>
      <c r="F16" s="287"/>
      <c r="G16" s="286"/>
      <c r="H16" s="287"/>
      <c r="I16" s="286"/>
      <c r="J16" s="287"/>
      <c r="K16" s="286"/>
      <c r="L16" s="287"/>
      <c r="M16" s="286"/>
      <c r="N16" s="287"/>
      <c r="O16" s="279"/>
      <c r="P16" s="280"/>
      <c r="Q16" s="279"/>
      <c r="R16" s="28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5">
      <c r="A17" s="160"/>
      <c r="B17" s="160"/>
      <c r="C17" s="160"/>
      <c r="D17" s="22"/>
      <c r="E17" s="286"/>
      <c r="F17" s="287"/>
      <c r="G17" s="286"/>
      <c r="H17" s="287"/>
      <c r="I17" s="286"/>
      <c r="J17" s="287"/>
      <c r="K17" s="286"/>
      <c r="L17" s="287"/>
      <c r="M17" s="286"/>
      <c r="N17" s="287"/>
      <c r="O17" s="279"/>
      <c r="P17" s="280"/>
      <c r="Q17" s="279"/>
      <c r="R17" s="28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5">
      <c r="A18" s="236"/>
      <c r="B18" s="236"/>
      <c r="C18" s="236"/>
      <c r="D18" s="22"/>
      <c r="E18" s="286"/>
      <c r="F18" s="287"/>
      <c r="G18" s="286"/>
      <c r="H18" s="287"/>
      <c r="I18" s="286"/>
      <c r="J18" s="287"/>
      <c r="K18" s="286"/>
      <c r="L18" s="287"/>
      <c r="M18" s="286"/>
      <c r="N18" s="287"/>
      <c r="O18" s="279"/>
      <c r="P18" s="280"/>
      <c r="Q18" s="279"/>
      <c r="R18" s="28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5">
      <c r="A19" s="160"/>
      <c r="B19" s="160"/>
      <c r="C19" s="160"/>
      <c r="D19" s="10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79"/>
      <c r="P19" s="280"/>
      <c r="Q19" s="279"/>
      <c r="R19" s="28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5">
      <c r="A20" s="239"/>
      <c r="B20" s="25"/>
      <c r="C20" s="239"/>
      <c r="D20" s="22"/>
      <c r="E20" s="286"/>
      <c r="F20" s="287"/>
      <c r="G20" s="286"/>
      <c r="H20" s="287"/>
      <c r="I20" s="286"/>
      <c r="J20" s="287"/>
      <c r="K20" s="286"/>
      <c r="L20" s="287"/>
      <c r="M20" s="286"/>
      <c r="N20" s="287"/>
      <c r="O20" s="279"/>
      <c r="P20" s="280"/>
      <c r="Q20" s="279"/>
      <c r="R20" s="28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5">
      <c r="A21" s="162">
        <v>3600</v>
      </c>
      <c r="B21" s="273" t="s">
        <v>120</v>
      </c>
      <c r="C21" s="162"/>
      <c r="D21" s="22" t="s">
        <v>81</v>
      </c>
      <c r="E21" s="286"/>
      <c r="F21" s="287"/>
      <c r="G21" s="286"/>
      <c r="H21" s="287"/>
      <c r="I21" s="286"/>
      <c r="J21" s="287"/>
      <c r="K21" s="286"/>
      <c r="L21" s="287"/>
      <c r="M21" s="286"/>
      <c r="N21" s="287"/>
      <c r="O21" s="279"/>
      <c r="P21" s="280"/>
      <c r="Q21" s="279"/>
      <c r="R21" s="28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5">
      <c r="A22" s="160"/>
      <c r="B22" s="25"/>
      <c r="C22" s="160"/>
      <c r="D22" s="22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79"/>
      <c r="P22" s="280"/>
      <c r="Q22" s="279"/>
      <c r="R22" s="28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5">
      <c r="A23" s="81"/>
      <c r="B23" s="81"/>
      <c r="C23" s="81"/>
      <c r="D23" s="22"/>
      <c r="E23" s="286"/>
      <c r="F23" s="287"/>
      <c r="G23" s="286"/>
      <c r="H23" s="287"/>
      <c r="I23" s="286"/>
      <c r="J23" s="287"/>
      <c r="K23" s="286"/>
      <c r="L23" s="287"/>
      <c r="M23" s="286"/>
      <c r="N23" s="287"/>
      <c r="O23" s="279"/>
      <c r="P23" s="280"/>
      <c r="Q23" s="279"/>
      <c r="R23" s="28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5">
      <c r="A24" s="55" t="s">
        <v>35</v>
      </c>
      <c r="B24" s="55"/>
      <c r="C24" s="55"/>
      <c r="D24" s="55"/>
      <c r="E24" s="286"/>
      <c r="F24" s="287"/>
      <c r="G24" s="286"/>
      <c r="H24" s="287"/>
      <c r="I24" s="286"/>
      <c r="J24" s="287"/>
      <c r="K24" s="286"/>
      <c r="L24" s="287"/>
      <c r="M24" s="286"/>
      <c r="N24" s="287"/>
      <c r="O24" s="279"/>
      <c r="P24" s="280"/>
      <c r="Q24" s="279"/>
      <c r="R24" s="280"/>
      <c r="S24" s="58">
        <f t="shared" si="1"/>
        <v>0</v>
      </c>
      <c r="T24" s="58"/>
      <c r="U24" s="62"/>
      <c r="V24" s="60"/>
    </row>
    <row r="25" spans="1:22" x14ac:dyDescent="0.35">
      <c r="A25" s="55" t="s">
        <v>36</v>
      </c>
      <c r="B25" s="55"/>
      <c r="C25" s="55"/>
      <c r="D25" s="55"/>
      <c r="E25" s="277"/>
      <c r="F25" s="278"/>
      <c r="G25" s="277"/>
      <c r="H25" s="278"/>
      <c r="I25" s="277"/>
      <c r="J25" s="278"/>
      <c r="K25" s="277"/>
      <c r="L25" s="278"/>
      <c r="M25" s="277"/>
      <c r="N25" s="278"/>
      <c r="O25" s="279"/>
      <c r="P25" s="280"/>
      <c r="Q25" s="279"/>
      <c r="R25" s="280"/>
      <c r="S25" s="58">
        <f t="shared" si="1"/>
        <v>0</v>
      </c>
      <c r="T25" s="58"/>
      <c r="U25" s="62"/>
      <c r="V25" s="60"/>
    </row>
    <row r="26" spans="1:22" x14ac:dyDescent="0.35">
      <c r="A26" s="62" t="s">
        <v>6</v>
      </c>
      <c r="B26" s="62"/>
      <c r="C26" s="62"/>
      <c r="D26" s="62"/>
      <c r="E26" s="283">
        <f>SUM(E4:E25)</f>
        <v>0</v>
      </c>
      <c r="F26" s="284"/>
      <c r="G26" s="283">
        <f>SUM(G4:G25)</f>
        <v>0</v>
      </c>
      <c r="H26" s="284"/>
      <c r="I26" s="283">
        <f>SUM(I4:I25)</f>
        <v>0</v>
      </c>
      <c r="J26" s="284"/>
      <c r="K26" s="283">
        <f>SUM(K4:K25)</f>
        <v>0</v>
      </c>
      <c r="L26" s="284"/>
      <c r="M26" s="283">
        <f>SUM(M4:M25)</f>
        <v>0</v>
      </c>
      <c r="N26" s="284"/>
      <c r="O26" s="283">
        <f>SUM(O4:O25)</f>
        <v>0</v>
      </c>
      <c r="P26" s="284"/>
      <c r="Q26" s="283">
        <f>SUM(Q4:Q25)</f>
        <v>0</v>
      </c>
      <c r="R26" s="284"/>
      <c r="S26" s="58">
        <f t="shared" si="1"/>
        <v>0</v>
      </c>
      <c r="T26" s="58"/>
      <c r="U26" s="62"/>
      <c r="V26" s="60"/>
    </row>
    <row r="27" spans="1:22" x14ac:dyDescent="0.3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5">
      <c r="A30" s="48" t="s">
        <v>23</v>
      </c>
      <c r="B30" s="49"/>
    </row>
    <row r="31" spans="1:22" x14ac:dyDescent="0.35">
      <c r="A31" s="50" t="s">
        <v>2</v>
      </c>
      <c r="C31" s="63">
        <f>SUM(T27)</f>
        <v>0</v>
      </c>
      <c r="I31" s="48">
        <v>3600</v>
      </c>
    </row>
    <row r="32" spans="1:22" x14ac:dyDescent="0.35">
      <c r="A32" s="50" t="s">
        <v>24</v>
      </c>
      <c r="C32" s="63">
        <f>U28</f>
        <v>0</v>
      </c>
      <c r="D32" s="63"/>
      <c r="I32" s="64"/>
    </row>
    <row r="33" spans="1:9" x14ac:dyDescent="0.35">
      <c r="A33" s="50" t="s">
        <v>25</v>
      </c>
      <c r="C33" s="63">
        <f>V28</f>
        <v>0</v>
      </c>
    </row>
    <row r="34" spans="1:9" x14ac:dyDescent="0.35">
      <c r="A34" s="50" t="s">
        <v>26</v>
      </c>
      <c r="C34" s="63">
        <f>S24</f>
        <v>0</v>
      </c>
      <c r="I34" s="63"/>
    </row>
    <row r="35" spans="1:9" x14ac:dyDescent="0.35">
      <c r="A35" s="50" t="s">
        <v>4</v>
      </c>
      <c r="C35" s="63">
        <f>S25</f>
        <v>0</v>
      </c>
    </row>
    <row r="36" spans="1:9" ht="16" thickBot="1" x14ac:dyDescent="0.4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" thickTop="1" x14ac:dyDescent="0.35">
      <c r="A37" s="50" t="s">
        <v>27</v>
      </c>
      <c r="C37" s="67">
        <v>0</v>
      </c>
      <c r="D37" s="67"/>
    </row>
    <row r="38" spans="1:9" x14ac:dyDescent="0.3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6" sqref="B6:C21"/>
    </sheetView>
  </sheetViews>
  <sheetFormatPr defaultColWidth="9.08984375" defaultRowHeight="15.5" x14ac:dyDescent="0.35"/>
  <cols>
    <col min="1" max="1" width="11" style="50" customWidth="1"/>
    <col min="2" max="2" width="10.6328125" style="50" customWidth="1"/>
    <col min="3" max="3" width="12.90625" style="50" customWidth="1"/>
    <col min="4" max="4" width="28.6328125" style="50" customWidth="1"/>
    <col min="5" max="17" width="7" style="50" customWidth="1"/>
    <col min="18" max="18" width="6.90625" style="51" customWidth="1"/>
    <col min="19" max="19" width="7.6328125" style="50" customWidth="1"/>
    <col min="20" max="21" width="7.90625" style="50" customWidth="1"/>
    <col min="22" max="22" width="7.6328125" style="50" customWidth="1"/>
    <col min="23" max="16384" width="9.08984375" style="50"/>
  </cols>
  <sheetData>
    <row r="1" spans="1:22" x14ac:dyDescent="0.35">
      <c r="A1" s="1" t="s">
        <v>54</v>
      </c>
      <c r="B1" s="49"/>
      <c r="C1" s="49"/>
    </row>
    <row r="2" spans="1:22" s="54" customFormat="1" x14ac:dyDescent="0.35">
      <c r="A2" s="5" t="s">
        <v>78</v>
      </c>
      <c r="B2" s="228"/>
      <c r="C2" s="228" t="str">
        <f>Buckingham!C2</f>
        <v>14.02.21</v>
      </c>
      <c r="D2" s="110"/>
      <c r="E2" s="285" t="s">
        <v>13</v>
      </c>
      <c r="F2" s="285"/>
      <c r="G2" s="285" t="s">
        <v>14</v>
      </c>
      <c r="H2" s="285"/>
      <c r="I2" s="285" t="s">
        <v>15</v>
      </c>
      <c r="J2" s="285"/>
      <c r="K2" s="285" t="s">
        <v>16</v>
      </c>
      <c r="L2" s="285"/>
      <c r="M2" s="285" t="s">
        <v>17</v>
      </c>
      <c r="N2" s="285"/>
      <c r="O2" s="285" t="s">
        <v>18</v>
      </c>
      <c r="P2" s="285"/>
      <c r="Q2" s="285" t="s">
        <v>19</v>
      </c>
      <c r="R2" s="2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5">
        <v>6874</v>
      </c>
      <c r="B4" s="273" t="s">
        <v>116</v>
      </c>
      <c r="C4" s="265">
        <v>11</v>
      </c>
      <c r="D4" s="22" t="s">
        <v>75</v>
      </c>
      <c r="E4" s="277">
        <v>2</v>
      </c>
      <c r="F4" s="278"/>
      <c r="G4" s="277">
        <v>0.5</v>
      </c>
      <c r="H4" s="278"/>
      <c r="I4" s="277"/>
      <c r="J4" s="278"/>
      <c r="K4" s="277"/>
      <c r="L4" s="278"/>
      <c r="M4" s="277"/>
      <c r="N4" s="278"/>
      <c r="O4" s="279"/>
      <c r="P4" s="280"/>
      <c r="Q4" s="279"/>
      <c r="R4" s="280"/>
      <c r="S4" s="58">
        <f>E4+G4+I4+K4+M4+O4+Q4</f>
        <v>2.5</v>
      </c>
      <c r="T4" s="58">
        <f t="shared" ref="T4:T12" si="0">SUM(S4-U4-V4)</f>
        <v>2.5</v>
      </c>
      <c r="U4" s="60"/>
      <c r="V4" s="60"/>
    </row>
    <row r="5" spans="1:22" x14ac:dyDescent="0.35">
      <c r="A5" s="265">
        <v>6874</v>
      </c>
      <c r="B5" s="273" t="s">
        <v>116</v>
      </c>
      <c r="C5" s="265">
        <v>12</v>
      </c>
      <c r="D5" s="22" t="s">
        <v>75</v>
      </c>
      <c r="E5" s="277">
        <v>6</v>
      </c>
      <c r="F5" s="278"/>
      <c r="G5" s="277">
        <v>0.5</v>
      </c>
      <c r="H5" s="278"/>
      <c r="I5" s="277"/>
      <c r="J5" s="278"/>
      <c r="K5" s="277"/>
      <c r="L5" s="278"/>
      <c r="M5" s="277"/>
      <c r="N5" s="278"/>
      <c r="O5" s="279"/>
      <c r="P5" s="280"/>
      <c r="Q5" s="279"/>
      <c r="R5" s="280"/>
      <c r="S5" s="58">
        <f t="shared" ref="S5:S22" si="1">E5+G5+I5+K5+M5+O5+Q5</f>
        <v>6.5</v>
      </c>
      <c r="T5" s="58">
        <f t="shared" si="0"/>
        <v>6.5</v>
      </c>
      <c r="U5" s="60"/>
      <c r="V5" s="60"/>
    </row>
    <row r="6" spans="1:22" x14ac:dyDescent="0.35">
      <c r="A6" s="270">
        <v>6874</v>
      </c>
      <c r="B6" s="273" t="s">
        <v>116</v>
      </c>
      <c r="C6" s="233">
        <v>14</v>
      </c>
      <c r="D6" s="22" t="s">
        <v>104</v>
      </c>
      <c r="E6" s="277"/>
      <c r="F6" s="278"/>
      <c r="G6" s="277">
        <v>6</v>
      </c>
      <c r="H6" s="278"/>
      <c r="I6" s="277">
        <v>8</v>
      </c>
      <c r="J6" s="278"/>
      <c r="K6" s="277">
        <v>8</v>
      </c>
      <c r="L6" s="278"/>
      <c r="M6" s="277">
        <v>8</v>
      </c>
      <c r="N6" s="278"/>
      <c r="O6" s="279"/>
      <c r="P6" s="280"/>
      <c r="Q6" s="279"/>
      <c r="R6" s="280"/>
      <c r="S6" s="58">
        <f t="shared" si="1"/>
        <v>30</v>
      </c>
      <c r="T6" s="58">
        <f t="shared" si="0"/>
        <v>30</v>
      </c>
      <c r="U6" s="60"/>
      <c r="V6" s="60"/>
    </row>
    <row r="7" spans="1:22" x14ac:dyDescent="0.35">
      <c r="A7" s="270">
        <v>6874</v>
      </c>
      <c r="B7" s="273" t="s">
        <v>116</v>
      </c>
      <c r="C7" s="233">
        <v>5</v>
      </c>
      <c r="D7" s="22" t="s">
        <v>103</v>
      </c>
      <c r="E7" s="277"/>
      <c r="F7" s="278"/>
      <c r="G7" s="277">
        <v>0.5</v>
      </c>
      <c r="H7" s="278"/>
      <c r="I7" s="277"/>
      <c r="J7" s="278"/>
      <c r="K7" s="277"/>
      <c r="L7" s="278"/>
      <c r="M7" s="277"/>
      <c r="N7" s="278"/>
      <c r="O7" s="279"/>
      <c r="P7" s="280"/>
      <c r="Q7" s="279"/>
      <c r="R7" s="280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5">
      <c r="A8" s="200"/>
      <c r="B8" s="200"/>
      <c r="C8" s="200"/>
      <c r="D8" s="22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9"/>
      <c r="P8" s="280"/>
      <c r="Q8" s="279"/>
      <c r="R8" s="2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00"/>
      <c r="B9" s="200"/>
      <c r="C9" s="200"/>
      <c r="D9" s="22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9"/>
      <c r="P9" s="280"/>
      <c r="Q9" s="279"/>
      <c r="R9" s="2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175"/>
      <c r="B10" s="175"/>
      <c r="C10" s="175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172"/>
      <c r="B11" s="172"/>
      <c r="C11" s="172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69"/>
      <c r="B12" s="169"/>
      <c r="C12" s="169"/>
      <c r="D12" s="22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9"/>
      <c r="P12" s="280"/>
      <c r="Q12" s="279"/>
      <c r="R12" s="2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27"/>
      <c r="B13" s="127"/>
      <c r="C13" s="127"/>
      <c r="D13" s="22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9"/>
      <c r="P13" s="280"/>
      <c r="Q13" s="279"/>
      <c r="R13" s="28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5">
      <c r="A14" s="6"/>
      <c r="B14" s="61"/>
      <c r="C14" s="110"/>
      <c r="D14" s="22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9"/>
      <c r="P14" s="280"/>
      <c r="Q14" s="279"/>
      <c r="R14" s="28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5">
      <c r="A15" s="205"/>
      <c r="B15" s="25"/>
      <c r="C15" s="205"/>
      <c r="D15" s="10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9"/>
      <c r="P15" s="280"/>
      <c r="Q15" s="279"/>
      <c r="R15" s="28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5">
      <c r="A16" s="133"/>
      <c r="B16" s="25"/>
      <c r="C16" s="133"/>
      <c r="D16" s="22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9"/>
      <c r="P16" s="280"/>
      <c r="Q16" s="279"/>
      <c r="R16" s="28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5">
      <c r="A17" s="244"/>
      <c r="B17" s="25"/>
      <c r="C17" s="244"/>
      <c r="D17" s="22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9"/>
      <c r="P17" s="280"/>
      <c r="Q17" s="279"/>
      <c r="R17" s="28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5">
      <c r="A18" s="158">
        <v>3600</v>
      </c>
      <c r="B18" s="273" t="s">
        <v>120</v>
      </c>
      <c r="C18" s="158"/>
      <c r="D18" s="22" t="s">
        <v>84</v>
      </c>
      <c r="E18" s="277"/>
      <c r="F18" s="278"/>
      <c r="G18" s="277">
        <v>0.5</v>
      </c>
      <c r="H18" s="278"/>
      <c r="I18" s="277"/>
      <c r="J18" s="278"/>
      <c r="K18" s="277"/>
      <c r="L18" s="278"/>
      <c r="M18" s="277"/>
      <c r="N18" s="278"/>
      <c r="O18" s="279"/>
      <c r="P18" s="280"/>
      <c r="Q18" s="279"/>
      <c r="R18" s="28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5">
      <c r="A19" s="6"/>
      <c r="B19" s="25"/>
      <c r="C19" s="6"/>
      <c r="D19" s="22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9"/>
      <c r="P19" s="280"/>
      <c r="Q19" s="279"/>
      <c r="R19" s="28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5">
      <c r="A20" s="55" t="s">
        <v>35</v>
      </c>
      <c r="B20" s="55"/>
      <c r="C20" s="55"/>
      <c r="D20" s="55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58">
        <f t="shared" si="1"/>
        <v>0</v>
      </c>
      <c r="T20" s="58"/>
      <c r="U20" s="62"/>
      <c r="V20" s="60"/>
    </row>
    <row r="21" spans="1:22" x14ac:dyDescent="0.35">
      <c r="A21" s="55" t="s">
        <v>36</v>
      </c>
      <c r="B21" s="55"/>
      <c r="C21" s="55"/>
      <c r="D21" s="55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58">
        <f t="shared" si="1"/>
        <v>0</v>
      </c>
      <c r="T21" s="58"/>
      <c r="U21" s="62"/>
      <c r="V21" s="60"/>
    </row>
    <row r="22" spans="1:22" x14ac:dyDescent="0.35">
      <c r="A22" s="62" t="s">
        <v>6</v>
      </c>
      <c r="B22" s="62"/>
      <c r="C22" s="62"/>
      <c r="D22" s="62"/>
      <c r="E22" s="283">
        <f>SUM(E4:E21)</f>
        <v>8</v>
      </c>
      <c r="F22" s="284"/>
      <c r="G22" s="283">
        <f>SUM(G4:G21)</f>
        <v>8</v>
      </c>
      <c r="H22" s="284"/>
      <c r="I22" s="283">
        <f>SUM(I4:I21)</f>
        <v>8</v>
      </c>
      <c r="J22" s="284"/>
      <c r="K22" s="283">
        <f>SUM(K4:K21)</f>
        <v>8</v>
      </c>
      <c r="L22" s="284"/>
      <c r="M22" s="283">
        <f>SUM(M4:M21)</f>
        <v>8</v>
      </c>
      <c r="N22" s="284"/>
      <c r="O22" s="283">
        <f>SUM(O4:O21)</f>
        <v>0</v>
      </c>
      <c r="P22" s="284"/>
      <c r="Q22" s="283">
        <f>SUM(Q4:Q21)</f>
        <v>0</v>
      </c>
      <c r="R22" s="284"/>
      <c r="S22" s="58">
        <f t="shared" si="1"/>
        <v>40</v>
      </c>
      <c r="T22" s="58"/>
      <c r="U22" s="62"/>
      <c r="V22" s="60"/>
    </row>
    <row r="23" spans="1:22" x14ac:dyDescent="0.3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5">
      <c r="A26" s="48" t="s">
        <v>23</v>
      </c>
      <c r="B26" s="49"/>
    </row>
    <row r="27" spans="1:22" x14ac:dyDescent="0.35">
      <c r="A27" s="50" t="s">
        <v>2</v>
      </c>
      <c r="C27" s="63">
        <f>SUM(T23)</f>
        <v>40</v>
      </c>
      <c r="I27" s="48">
        <v>3600</v>
      </c>
    </row>
    <row r="28" spans="1:22" x14ac:dyDescent="0.35">
      <c r="A28" s="50" t="s">
        <v>24</v>
      </c>
      <c r="C28" s="63">
        <f>U24</f>
        <v>0</v>
      </c>
      <c r="D28" s="63"/>
      <c r="I28" s="64">
        <v>0.5</v>
      </c>
    </row>
    <row r="29" spans="1:22" x14ac:dyDescent="0.35">
      <c r="A29" s="50" t="s">
        <v>25</v>
      </c>
      <c r="C29" s="63">
        <f>V24</f>
        <v>0</v>
      </c>
    </row>
    <row r="30" spans="1:22" x14ac:dyDescent="0.35">
      <c r="A30" s="50" t="s">
        <v>26</v>
      </c>
      <c r="C30" s="63">
        <f>S20</f>
        <v>0</v>
      </c>
      <c r="I30" s="63"/>
    </row>
    <row r="31" spans="1:22" x14ac:dyDescent="0.35">
      <c r="A31" s="50" t="s">
        <v>4</v>
      </c>
      <c r="C31" s="63">
        <f>S21</f>
        <v>0</v>
      </c>
    </row>
    <row r="32" spans="1:22" ht="16" thickBot="1" x14ac:dyDescent="0.4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" thickTop="1" x14ac:dyDescent="0.35">
      <c r="A33" s="50" t="s">
        <v>27</v>
      </c>
      <c r="C33" s="67">
        <v>0</v>
      </c>
      <c r="D33" s="67"/>
    </row>
    <row r="34" spans="1:4" x14ac:dyDescent="0.3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ColWidth="9.08984375" defaultRowHeight="15.5" x14ac:dyDescent="0.35"/>
  <cols>
    <col min="1" max="1" width="10.54296875" style="3" customWidth="1"/>
    <col min="2" max="2" width="10.6328125" style="3" customWidth="1"/>
    <col min="3" max="3" width="12.90625" style="3" customWidth="1"/>
    <col min="4" max="4" width="28.6328125" style="3" customWidth="1"/>
    <col min="5" max="5" width="6.90625" style="3" customWidth="1"/>
    <col min="6" max="13" width="7" style="3" customWidth="1"/>
    <col min="14" max="14" width="6.90625" style="3" customWidth="1"/>
    <col min="1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7</v>
      </c>
      <c r="B1" s="2"/>
      <c r="C1" s="2" t="str">
        <f>Buckingham!C2</f>
        <v>14.02.21</v>
      </c>
    </row>
    <row r="2" spans="1:22" s="9" customFormat="1" x14ac:dyDescent="0.35">
      <c r="A2" s="5" t="s">
        <v>78</v>
      </c>
      <c r="B2" s="228"/>
      <c r="C2" s="232"/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5">
      <c r="A4" s="270">
        <v>6728</v>
      </c>
      <c r="B4" s="273" t="s">
        <v>115</v>
      </c>
      <c r="C4" s="265">
        <v>44</v>
      </c>
      <c r="D4" s="22" t="s">
        <v>111</v>
      </c>
      <c r="E4" s="282">
        <v>3.75</v>
      </c>
      <c r="F4" s="282"/>
      <c r="G4" s="282"/>
      <c r="H4" s="282"/>
      <c r="I4" s="282"/>
      <c r="J4" s="282"/>
      <c r="K4" s="282"/>
      <c r="L4" s="282"/>
      <c r="M4" s="282"/>
      <c r="N4" s="282"/>
      <c r="O4" s="289"/>
      <c r="P4" s="290"/>
      <c r="Q4" s="289"/>
      <c r="R4" s="290"/>
      <c r="S4" s="12">
        <f>E4+G4+I4+K4+M4+O4+Q4</f>
        <v>3.75</v>
      </c>
      <c r="T4" s="12">
        <f t="shared" ref="T4:T18" si="0">SUM(S4-U4-V4)</f>
        <v>3.75</v>
      </c>
      <c r="U4" s="14"/>
      <c r="V4" s="14"/>
    </row>
    <row r="5" spans="1:22" x14ac:dyDescent="0.35">
      <c r="A5" s="270">
        <v>6728</v>
      </c>
      <c r="B5" s="273" t="s">
        <v>115</v>
      </c>
      <c r="C5" s="263">
        <v>92</v>
      </c>
      <c r="D5" s="22" t="s">
        <v>110</v>
      </c>
      <c r="E5" s="282">
        <v>2.25</v>
      </c>
      <c r="F5" s="282"/>
      <c r="G5" s="282">
        <v>0.75</v>
      </c>
      <c r="H5" s="282"/>
      <c r="I5" s="282"/>
      <c r="J5" s="282"/>
      <c r="K5" s="282"/>
      <c r="L5" s="282"/>
      <c r="M5" s="282"/>
      <c r="N5" s="282"/>
      <c r="O5" s="289"/>
      <c r="P5" s="290"/>
      <c r="Q5" s="289"/>
      <c r="R5" s="290"/>
      <c r="S5" s="12">
        <f t="shared" ref="S5:S26" si="1">E5+G5+I5+K5+M5+O5+Q5</f>
        <v>3</v>
      </c>
      <c r="T5" s="12">
        <f t="shared" si="0"/>
        <v>3</v>
      </c>
      <c r="U5" s="14"/>
      <c r="V5" s="14"/>
    </row>
    <row r="6" spans="1:22" x14ac:dyDescent="0.35">
      <c r="A6" s="259">
        <v>6728</v>
      </c>
      <c r="B6" s="273" t="s">
        <v>115</v>
      </c>
      <c r="C6" s="259">
        <v>96</v>
      </c>
      <c r="D6" s="22" t="s">
        <v>110</v>
      </c>
      <c r="E6" s="282">
        <v>2</v>
      </c>
      <c r="F6" s="282"/>
      <c r="G6" s="282">
        <v>2</v>
      </c>
      <c r="H6" s="282"/>
      <c r="I6" s="282"/>
      <c r="J6" s="282"/>
      <c r="K6" s="282"/>
      <c r="L6" s="282"/>
      <c r="M6" s="282"/>
      <c r="N6" s="282"/>
      <c r="O6" s="289"/>
      <c r="P6" s="290"/>
      <c r="Q6" s="289"/>
      <c r="R6" s="290"/>
      <c r="S6" s="12">
        <f t="shared" si="1"/>
        <v>4</v>
      </c>
      <c r="T6" s="12">
        <f t="shared" si="0"/>
        <v>4</v>
      </c>
      <c r="U6" s="14"/>
      <c r="V6" s="14"/>
    </row>
    <row r="7" spans="1:22" x14ac:dyDescent="0.35">
      <c r="A7" s="270">
        <v>6728</v>
      </c>
      <c r="B7" s="273" t="s">
        <v>115</v>
      </c>
      <c r="C7" s="270">
        <v>39</v>
      </c>
      <c r="D7" s="22" t="s">
        <v>106</v>
      </c>
      <c r="E7" s="282"/>
      <c r="F7" s="282"/>
      <c r="G7" s="282">
        <v>2</v>
      </c>
      <c r="H7" s="282"/>
      <c r="I7" s="282"/>
      <c r="J7" s="282"/>
      <c r="K7" s="282"/>
      <c r="L7" s="282"/>
      <c r="M7" s="282"/>
      <c r="N7" s="282"/>
      <c r="O7" s="289"/>
      <c r="P7" s="290"/>
      <c r="Q7" s="289"/>
      <c r="R7" s="290"/>
      <c r="S7" s="12">
        <f t="shared" si="1"/>
        <v>2</v>
      </c>
      <c r="T7" s="12">
        <f t="shared" si="0"/>
        <v>2</v>
      </c>
      <c r="U7" s="14"/>
      <c r="V7" s="14"/>
    </row>
    <row r="8" spans="1:22" x14ac:dyDescent="0.35">
      <c r="A8" s="257"/>
      <c r="B8" s="224"/>
      <c r="C8" s="224"/>
      <c r="D8" s="2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5">
      <c r="A9" s="272" t="s">
        <v>121</v>
      </c>
      <c r="B9" s="276">
        <v>272.44</v>
      </c>
      <c r="C9" s="224" t="s">
        <v>122</v>
      </c>
      <c r="D9" s="2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5">
      <c r="A10" s="261"/>
      <c r="B10" s="224"/>
      <c r="C10" s="224"/>
      <c r="D10" s="2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5">
      <c r="A11" s="245"/>
      <c r="B11" s="245"/>
      <c r="C11" s="245"/>
      <c r="D11" s="2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5">
      <c r="A12" s="224"/>
      <c r="B12" s="224"/>
      <c r="C12" s="224"/>
      <c r="D12" s="2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5">
      <c r="A13" s="195"/>
      <c r="B13" s="187"/>
      <c r="C13" s="187"/>
      <c r="D13" s="2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9"/>
      <c r="P13" s="290"/>
      <c r="Q13" s="289"/>
      <c r="R13" s="29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5">
      <c r="A14" s="195"/>
      <c r="B14" s="188"/>
      <c r="C14" s="188"/>
      <c r="D14" s="2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5">
      <c r="A15" s="238"/>
      <c r="B15" s="238"/>
      <c r="C15" s="238"/>
      <c r="D15" s="2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9"/>
      <c r="P15" s="290"/>
      <c r="Q15" s="289"/>
      <c r="R15" s="29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5">
      <c r="A16" s="195"/>
      <c r="B16" s="126"/>
      <c r="C16" s="126"/>
      <c r="D16" s="2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5">
      <c r="A17" s="195"/>
      <c r="B17" s="195"/>
      <c r="C17" s="195"/>
      <c r="D17" s="2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9"/>
      <c r="P17" s="290"/>
      <c r="Q17" s="289"/>
      <c r="R17" s="290"/>
      <c r="S17" s="196">
        <f t="shared" si="1"/>
        <v>0</v>
      </c>
      <c r="T17" s="196">
        <f t="shared" si="0"/>
        <v>0</v>
      </c>
      <c r="U17" s="14"/>
      <c r="V17" s="14"/>
    </row>
    <row r="18" spans="1:22" x14ac:dyDescent="0.35">
      <c r="A18" s="195"/>
      <c r="B18" s="195"/>
      <c r="C18" s="195"/>
      <c r="D18" s="2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9"/>
      <c r="P18" s="290"/>
      <c r="Q18" s="289"/>
      <c r="R18" s="290"/>
      <c r="S18" s="196">
        <f t="shared" si="1"/>
        <v>0</v>
      </c>
      <c r="T18" s="196">
        <f t="shared" si="0"/>
        <v>0</v>
      </c>
      <c r="U18" s="14"/>
      <c r="V18" s="14"/>
    </row>
    <row r="19" spans="1:22" x14ac:dyDescent="0.35">
      <c r="A19" s="156"/>
      <c r="B19" s="25"/>
      <c r="C19" s="156"/>
      <c r="D19" s="10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9"/>
      <c r="P19" s="290"/>
      <c r="Q19" s="289"/>
      <c r="R19" s="29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5">
      <c r="A20" s="244"/>
      <c r="B20" s="25"/>
      <c r="C20" s="244"/>
      <c r="D20" s="2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9"/>
      <c r="P20" s="290"/>
      <c r="Q20" s="289"/>
      <c r="R20" s="29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5">
      <c r="A21" s="143">
        <v>3600</v>
      </c>
      <c r="B21" s="273" t="s">
        <v>120</v>
      </c>
      <c r="C21" s="143"/>
      <c r="D21" s="22" t="s">
        <v>70</v>
      </c>
      <c r="E21" s="282"/>
      <c r="F21" s="282"/>
      <c r="G21" s="282">
        <v>3.25</v>
      </c>
      <c r="H21" s="282"/>
      <c r="I21" s="282"/>
      <c r="J21" s="282"/>
      <c r="K21" s="282"/>
      <c r="L21" s="282"/>
      <c r="M21" s="282"/>
      <c r="N21" s="282"/>
      <c r="O21" s="289"/>
      <c r="P21" s="290"/>
      <c r="Q21" s="289"/>
      <c r="R21" s="290"/>
      <c r="S21" s="12">
        <f t="shared" si="2"/>
        <v>3.25</v>
      </c>
      <c r="T21" s="12">
        <f t="shared" si="3"/>
        <v>3.25</v>
      </c>
      <c r="U21" s="14"/>
      <c r="V21" s="14"/>
    </row>
    <row r="22" spans="1:22" ht="15.75" customHeight="1" x14ac:dyDescent="0.35">
      <c r="A22" s="112"/>
      <c r="B22" s="25"/>
      <c r="C22" s="112"/>
      <c r="D22" s="2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9"/>
      <c r="P22" s="290"/>
      <c r="Q22" s="289"/>
      <c r="R22" s="29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5">
      <c r="A23" s="6"/>
      <c r="B23" s="25"/>
      <c r="C23" s="6"/>
      <c r="D23" s="2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9"/>
      <c r="P23" s="290"/>
      <c r="Q23" s="289"/>
      <c r="R23" s="29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5">
      <c r="A24" s="55" t="s">
        <v>35</v>
      </c>
      <c r="B24" s="55"/>
      <c r="C24" s="10"/>
      <c r="D24" s="10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35">
      <c r="A25" s="55" t="s">
        <v>36</v>
      </c>
      <c r="B25" s="55"/>
      <c r="C25" s="10"/>
      <c r="D25" s="10"/>
      <c r="E25" s="292"/>
      <c r="F25" s="293"/>
      <c r="G25" s="292"/>
      <c r="H25" s="293"/>
      <c r="I25" s="292"/>
      <c r="J25" s="293"/>
      <c r="K25" s="292"/>
      <c r="L25" s="293"/>
      <c r="M25" s="292"/>
      <c r="N25" s="293"/>
      <c r="O25" s="289"/>
      <c r="P25" s="290"/>
      <c r="Q25" s="289"/>
      <c r="R25" s="290"/>
      <c r="S25" s="12">
        <f t="shared" si="1"/>
        <v>0</v>
      </c>
      <c r="T25" s="12"/>
      <c r="U25" s="15"/>
      <c r="V25" s="14"/>
    </row>
    <row r="26" spans="1:22" x14ac:dyDescent="0.35">
      <c r="A26" s="15" t="s">
        <v>6</v>
      </c>
      <c r="B26" s="15"/>
      <c r="C26" s="15"/>
      <c r="D26" s="15"/>
      <c r="E26" s="294">
        <f>SUM(E4:E25)</f>
        <v>8</v>
      </c>
      <c r="F26" s="295"/>
      <c r="G26" s="294">
        <f>SUM(G4:G25)</f>
        <v>8</v>
      </c>
      <c r="H26" s="295"/>
      <c r="I26" s="294">
        <f>SUM(I4:I25)</f>
        <v>0</v>
      </c>
      <c r="J26" s="295"/>
      <c r="K26" s="294">
        <f>SUM(K4:K25)</f>
        <v>0</v>
      </c>
      <c r="L26" s="295"/>
      <c r="M26" s="294">
        <f>SUM(M4:M25)</f>
        <v>0</v>
      </c>
      <c r="N26" s="295"/>
      <c r="O26" s="294">
        <f>SUM(O4:O25)</f>
        <v>0</v>
      </c>
      <c r="P26" s="295"/>
      <c r="Q26" s="294">
        <f>SUM(Q4:Q25)</f>
        <v>0</v>
      </c>
      <c r="R26" s="295"/>
      <c r="S26" s="12">
        <f t="shared" si="1"/>
        <v>16</v>
      </c>
      <c r="T26" s="12"/>
      <c r="U26" s="15"/>
      <c r="V26" s="14"/>
    </row>
    <row r="27" spans="1:22" x14ac:dyDescent="0.3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-24</v>
      </c>
      <c r="T28" s="14"/>
      <c r="U28" s="14">
        <f>SUM(U4:U27)</f>
        <v>0</v>
      </c>
      <c r="V28" s="14">
        <f>SUM(V4:V27)</f>
        <v>0</v>
      </c>
    </row>
    <row r="30" spans="1:22" x14ac:dyDescent="0.35">
      <c r="A30" s="1" t="s">
        <v>23</v>
      </c>
      <c r="B30" s="2"/>
    </row>
    <row r="31" spans="1:22" x14ac:dyDescent="0.35">
      <c r="A31" s="3" t="s">
        <v>2</v>
      </c>
      <c r="C31" s="17">
        <f>SUM(T27)</f>
        <v>16</v>
      </c>
      <c r="I31" s="1">
        <v>3600</v>
      </c>
    </row>
    <row r="32" spans="1:22" x14ac:dyDescent="0.35">
      <c r="A32" s="3" t="s">
        <v>24</v>
      </c>
      <c r="C32" s="17">
        <f>U28</f>
        <v>0</v>
      </c>
      <c r="D32" s="17"/>
      <c r="I32" s="24">
        <v>3.25</v>
      </c>
    </row>
    <row r="33" spans="1:9" x14ac:dyDescent="0.35">
      <c r="A33" s="3" t="s">
        <v>25</v>
      </c>
      <c r="C33" s="17">
        <f>V28</f>
        <v>0</v>
      </c>
    </row>
    <row r="34" spans="1:9" x14ac:dyDescent="0.35">
      <c r="A34" s="3" t="s">
        <v>26</v>
      </c>
      <c r="C34" s="17">
        <f>S24</f>
        <v>0</v>
      </c>
      <c r="I34" s="17"/>
    </row>
    <row r="35" spans="1:9" x14ac:dyDescent="0.35">
      <c r="A35" s="3" t="s">
        <v>4</v>
      </c>
      <c r="C35" s="17">
        <f>S25</f>
        <v>0</v>
      </c>
    </row>
    <row r="36" spans="1:9" ht="16" thickBot="1" x14ac:dyDescent="0.4">
      <c r="A36" s="4" t="s">
        <v>6</v>
      </c>
      <c r="C36" s="23">
        <f>SUM(C31:C35)</f>
        <v>16</v>
      </c>
      <c r="E36" s="4" t="s">
        <v>40</v>
      </c>
      <c r="F36" s="4"/>
      <c r="G36" s="19">
        <f>S26-C36</f>
        <v>0</v>
      </c>
    </row>
    <row r="37" spans="1:9" ht="16" thickTop="1" x14ac:dyDescent="0.35">
      <c r="A37" s="3" t="s">
        <v>27</v>
      </c>
      <c r="C37" s="20">
        <v>0</v>
      </c>
      <c r="D37" s="20"/>
    </row>
    <row r="38" spans="1:9" x14ac:dyDescent="0.3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6" sqref="B6:C21"/>
    </sheetView>
  </sheetViews>
  <sheetFormatPr defaultColWidth="9.08984375" defaultRowHeight="15.5" x14ac:dyDescent="0.35"/>
  <cols>
    <col min="1" max="1" width="11" style="50" customWidth="1"/>
    <col min="2" max="2" width="10.6328125" style="50" customWidth="1"/>
    <col min="3" max="3" width="12.90625" style="50" customWidth="1"/>
    <col min="4" max="4" width="28.6328125" style="50" customWidth="1"/>
    <col min="5" max="17" width="7" style="50" customWidth="1"/>
    <col min="18" max="18" width="6.90625" style="51" customWidth="1"/>
    <col min="19" max="19" width="7.6328125" style="50" customWidth="1"/>
    <col min="20" max="21" width="7.90625" style="50" customWidth="1"/>
    <col min="22" max="22" width="7.6328125" style="50" customWidth="1"/>
    <col min="23" max="16384" width="9.08984375" style="50"/>
  </cols>
  <sheetData>
    <row r="1" spans="1:22" x14ac:dyDescent="0.35">
      <c r="A1" s="1" t="s">
        <v>50</v>
      </c>
      <c r="B1" s="49"/>
      <c r="C1" s="49"/>
    </row>
    <row r="2" spans="1:22" s="54" customFormat="1" x14ac:dyDescent="0.35">
      <c r="A2" s="5" t="s">
        <v>78</v>
      </c>
      <c r="B2" s="228"/>
      <c r="C2" s="228" t="str">
        <f>Buckingham!C2</f>
        <v>14.02.21</v>
      </c>
      <c r="D2" s="152"/>
      <c r="E2" s="285" t="s">
        <v>13</v>
      </c>
      <c r="F2" s="285"/>
      <c r="G2" s="285" t="s">
        <v>14</v>
      </c>
      <c r="H2" s="285"/>
      <c r="I2" s="285" t="s">
        <v>15</v>
      </c>
      <c r="J2" s="285"/>
      <c r="K2" s="285" t="s">
        <v>16</v>
      </c>
      <c r="L2" s="285"/>
      <c r="M2" s="285" t="s">
        <v>17</v>
      </c>
      <c r="N2" s="285"/>
      <c r="O2" s="285" t="s">
        <v>18</v>
      </c>
      <c r="P2" s="285"/>
      <c r="Q2" s="285" t="s">
        <v>19</v>
      </c>
      <c r="R2" s="2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3"/>
      <c r="T3" s="153"/>
      <c r="U3" s="59"/>
      <c r="V3" s="59"/>
    </row>
    <row r="4" spans="1:22" x14ac:dyDescent="0.35">
      <c r="A4" s="265">
        <v>6728</v>
      </c>
      <c r="B4" s="273" t="s">
        <v>115</v>
      </c>
      <c r="C4" s="265">
        <v>54</v>
      </c>
      <c r="D4" s="22" t="s">
        <v>75</v>
      </c>
      <c r="E4" s="281">
        <v>4.5</v>
      </c>
      <c r="F4" s="281"/>
      <c r="G4" s="281"/>
      <c r="H4" s="281"/>
      <c r="I4" s="281">
        <v>1</v>
      </c>
      <c r="J4" s="281"/>
      <c r="K4" s="281"/>
      <c r="L4" s="281"/>
      <c r="M4" s="281"/>
      <c r="N4" s="281"/>
      <c r="O4" s="279"/>
      <c r="P4" s="280"/>
      <c r="Q4" s="279"/>
      <c r="R4" s="280"/>
      <c r="S4" s="153">
        <f>E4+G4+I4+K4+M4+O4+Q4</f>
        <v>5.5</v>
      </c>
      <c r="T4" s="153">
        <f t="shared" ref="T4:T14" si="0">SUM(S4-U4-V4)</f>
        <v>5.5</v>
      </c>
      <c r="U4" s="60"/>
      <c r="V4" s="60"/>
    </row>
    <row r="5" spans="1:22" x14ac:dyDescent="0.35">
      <c r="A5" s="266">
        <v>6728</v>
      </c>
      <c r="B5" s="273" t="s">
        <v>115</v>
      </c>
      <c r="C5" s="266">
        <v>44</v>
      </c>
      <c r="D5" s="22" t="s">
        <v>98</v>
      </c>
      <c r="E5" s="281">
        <v>3.5</v>
      </c>
      <c r="F5" s="281"/>
      <c r="G5" s="281">
        <v>8</v>
      </c>
      <c r="H5" s="281"/>
      <c r="I5" s="281">
        <v>5.5</v>
      </c>
      <c r="J5" s="281"/>
      <c r="K5" s="281">
        <v>8</v>
      </c>
      <c r="L5" s="281"/>
      <c r="M5" s="281">
        <v>8</v>
      </c>
      <c r="N5" s="281"/>
      <c r="O5" s="279"/>
      <c r="P5" s="280"/>
      <c r="Q5" s="279"/>
      <c r="R5" s="280"/>
      <c r="S5" s="153">
        <f t="shared" ref="S5:S26" si="1">E5+G5+I5+K5+M5+O5+Q5</f>
        <v>33</v>
      </c>
      <c r="T5" s="153">
        <f t="shared" si="0"/>
        <v>33</v>
      </c>
      <c r="U5" s="60"/>
      <c r="V5" s="60"/>
    </row>
    <row r="6" spans="1:22" x14ac:dyDescent="0.35">
      <c r="A6" s="260"/>
      <c r="B6" s="254"/>
      <c r="C6" s="254"/>
      <c r="D6" s="22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79"/>
      <c r="P6" s="280"/>
      <c r="Q6" s="279"/>
      <c r="R6" s="280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35">
      <c r="A7" s="254"/>
      <c r="B7" s="254"/>
      <c r="C7" s="254"/>
      <c r="D7" s="22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79"/>
      <c r="P7" s="280"/>
      <c r="Q7" s="279"/>
      <c r="R7" s="280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35">
      <c r="A8" s="209"/>
      <c r="B8" s="209"/>
      <c r="C8" s="209"/>
      <c r="D8" s="22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9"/>
      <c r="P8" s="280"/>
      <c r="Q8" s="279"/>
      <c r="R8" s="280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5">
      <c r="A9" s="205"/>
      <c r="B9" s="202"/>
      <c r="C9" s="202"/>
      <c r="D9" s="22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9"/>
      <c r="P9" s="280"/>
      <c r="Q9" s="279"/>
      <c r="R9" s="280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5">
      <c r="A10" s="210"/>
      <c r="B10" s="210"/>
      <c r="C10" s="210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5">
      <c r="A11" s="247"/>
      <c r="B11" s="247"/>
      <c r="C11" s="247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5">
      <c r="A12" s="210"/>
      <c r="B12" s="195"/>
      <c r="C12" s="195"/>
      <c r="D12" s="22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9"/>
      <c r="P12" s="280"/>
      <c r="Q12" s="279"/>
      <c r="R12" s="280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5">
      <c r="A13" s="210"/>
      <c r="B13" s="195"/>
      <c r="C13" s="195"/>
      <c r="D13" s="22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9"/>
      <c r="P13" s="280"/>
      <c r="Q13" s="279"/>
      <c r="R13" s="280"/>
      <c r="S13" s="170">
        <f t="shared" si="1"/>
        <v>0</v>
      </c>
      <c r="T13" s="170">
        <f t="shared" si="0"/>
        <v>0</v>
      </c>
      <c r="U13" s="60"/>
      <c r="V13" s="60"/>
    </row>
    <row r="14" spans="1:22" x14ac:dyDescent="0.35">
      <c r="A14" s="210"/>
      <c r="B14" s="182"/>
      <c r="C14" s="182"/>
      <c r="D14" s="22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9"/>
      <c r="P14" s="280"/>
      <c r="Q14" s="279"/>
      <c r="R14" s="280"/>
      <c r="S14" s="170">
        <f t="shared" si="1"/>
        <v>0</v>
      </c>
      <c r="T14" s="170">
        <f t="shared" si="0"/>
        <v>0</v>
      </c>
      <c r="U14" s="60"/>
      <c r="V14" s="60"/>
    </row>
    <row r="15" spans="1:22" x14ac:dyDescent="0.35">
      <c r="A15" s="210"/>
      <c r="B15" s="210"/>
      <c r="C15" s="210"/>
      <c r="D15" s="22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9"/>
      <c r="P15" s="280"/>
      <c r="Q15" s="279"/>
      <c r="R15" s="280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5">
      <c r="A16" s="200"/>
      <c r="B16" s="200"/>
      <c r="C16" s="200"/>
      <c r="D16" s="22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9"/>
      <c r="P16" s="280"/>
      <c r="Q16" s="279"/>
      <c r="R16" s="280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5">
      <c r="A17" s="200">
        <v>3600</v>
      </c>
      <c r="B17" s="273" t="s">
        <v>120</v>
      </c>
      <c r="C17" s="200"/>
      <c r="D17" s="22" t="s">
        <v>87</v>
      </c>
      <c r="E17" s="277"/>
      <c r="F17" s="278"/>
      <c r="G17" s="277"/>
      <c r="H17" s="278"/>
      <c r="I17" s="277">
        <v>1.5</v>
      </c>
      <c r="J17" s="278"/>
      <c r="K17" s="277"/>
      <c r="L17" s="278"/>
      <c r="M17" s="277"/>
      <c r="N17" s="278"/>
      <c r="O17" s="279"/>
      <c r="P17" s="280"/>
      <c r="Q17" s="279"/>
      <c r="R17" s="280"/>
      <c r="S17" s="153">
        <f t="shared" ref="S17:S21" si="2">E17+G17+I17+K17+M17+O17+Q17</f>
        <v>1.5</v>
      </c>
      <c r="T17" s="153">
        <f t="shared" ref="T17:T21" si="3">SUM(S17-U17-V17)</f>
        <v>1.5</v>
      </c>
      <c r="U17" s="60"/>
      <c r="V17" s="60"/>
    </row>
    <row r="18" spans="1:22" ht="15.75" customHeight="1" x14ac:dyDescent="0.35">
      <c r="A18" s="263"/>
      <c r="B18" s="263"/>
      <c r="C18" s="263"/>
      <c r="D18" s="22"/>
      <c r="E18" s="282"/>
      <c r="F18" s="282"/>
      <c r="G18" s="282"/>
      <c r="H18" s="282"/>
      <c r="I18" s="277"/>
      <c r="J18" s="278"/>
      <c r="K18" s="277"/>
      <c r="L18" s="278"/>
      <c r="M18" s="277"/>
      <c r="N18" s="278"/>
      <c r="O18" s="279"/>
      <c r="P18" s="280"/>
      <c r="Q18" s="279"/>
      <c r="R18" s="280"/>
      <c r="S18" s="199">
        <f t="shared" ref="S18:S19" si="4">E18+G18+I18+K18+M18+O18+Q18</f>
        <v>0</v>
      </c>
      <c r="T18" s="199">
        <f t="shared" ref="T18:T19" si="5">SUM(S18-U18-V18)</f>
        <v>0</v>
      </c>
      <c r="U18" s="60"/>
      <c r="V18" s="60"/>
    </row>
    <row r="19" spans="1:22" ht="15.75" customHeight="1" x14ac:dyDescent="0.35">
      <c r="A19" s="264"/>
      <c r="B19" s="264"/>
      <c r="C19" s="264"/>
      <c r="D19" s="22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9"/>
      <c r="P19" s="280"/>
      <c r="Q19" s="279"/>
      <c r="R19" s="280"/>
      <c r="S19" s="199">
        <f t="shared" si="4"/>
        <v>0</v>
      </c>
      <c r="T19" s="199">
        <f t="shared" si="5"/>
        <v>0</v>
      </c>
      <c r="U19" s="60"/>
      <c r="V19" s="60"/>
    </row>
    <row r="20" spans="1:22" ht="15.75" customHeight="1" x14ac:dyDescent="0.35">
      <c r="A20" s="262"/>
      <c r="B20" s="262"/>
      <c r="C20" s="262"/>
      <c r="D20" s="22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5">
      <c r="A21" s="253"/>
      <c r="B21" s="253"/>
      <c r="C21" s="253"/>
      <c r="D21" s="22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5">
      <c r="A22" s="257"/>
      <c r="B22" s="257"/>
      <c r="C22" s="257"/>
      <c r="D22" s="22"/>
      <c r="E22" s="277"/>
      <c r="F22" s="278"/>
      <c r="G22" s="277"/>
      <c r="H22" s="278"/>
      <c r="I22" s="277"/>
      <c r="J22" s="278"/>
      <c r="K22" s="277"/>
      <c r="L22" s="278"/>
      <c r="M22" s="277"/>
      <c r="N22" s="278"/>
      <c r="O22" s="279"/>
      <c r="P22" s="280"/>
      <c r="Q22" s="279"/>
      <c r="R22" s="280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5">
      <c r="A23" s="155"/>
      <c r="B23" s="25"/>
      <c r="C23" s="155"/>
      <c r="D23" s="22"/>
      <c r="E23" s="277"/>
      <c r="F23" s="278"/>
      <c r="G23" s="277"/>
      <c r="H23" s="278"/>
      <c r="I23" s="277"/>
      <c r="J23" s="278"/>
      <c r="K23" s="277"/>
      <c r="L23" s="278"/>
      <c r="M23" s="277"/>
      <c r="N23" s="278"/>
      <c r="O23" s="279"/>
      <c r="P23" s="280"/>
      <c r="Q23" s="279"/>
      <c r="R23" s="280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5">
      <c r="A24" s="55" t="s">
        <v>35</v>
      </c>
      <c r="B24" s="55"/>
      <c r="C24" s="55"/>
      <c r="D24" s="55"/>
      <c r="E24" s="277"/>
      <c r="F24" s="278"/>
      <c r="G24" s="277"/>
      <c r="H24" s="278"/>
      <c r="I24" s="277"/>
      <c r="J24" s="278"/>
      <c r="K24" s="277"/>
      <c r="L24" s="278"/>
      <c r="M24" s="277"/>
      <c r="N24" s="278"/>
      <c r="O24" s="279"/>
      <c r="P24" s="280"/>
      <c r="Q24" s="279"/>
      <c r="R24" s="280"/>
      <c r="S24" s="153">
        <f t="shared" si="1"/>
        <v>0</v>
      </c>
      <c r="T24" s="153"/>
      <c r="U24" s="62"/>
      <c r="V24" s="60"/>
    </row>
    <row r="25" spans="1:22" x14ac:dyDescent="0.35">
      <c r="A25" s="55" t="s">
        <v>36</v>
      </c>
      <c r="B25" s="55"/>
      <c r="C25" s="55"/>
      <c r="D25" s="55"/>
      <c r="E25" s="277"/>
      <c r="F25" s="278"/>
      <c r="G25" s="277"/>
      <c r="H25" s="278"/>
      <c r="I25" s="277"/>
      <c r="J25" s="278"/>
      <c r="K25" s="277"/>
      <c r="L25" s="278"/>
      <c r="M25" s="277"/>
      <c r="N25" s="278"/>
      <c r="O25" s="279"/>
      <c r="P25" s="280"/>
      <c r="Q25" s="279"/>
      <c r="R25" s="280"/>
      <c r="S25" s="153">
        <f t="shared" si="1"/>
        <v>0</v>
      </c>
      <c r="T25" s="153"/>
      <c r="U25" s="62"/>
      <c r="V25" s="60"/>
    </row>
    <row r="26" spans="1:22" x14ac:dyDescent="0.35">
      <c r="A26" s="62" t="s">
        <v>6</v>
      </c>
      <c r="B26" s="62"/>
      <c r="C26" s="62"/>
      <c r="D26" s="62"/>
      <c r="E26" s="283">
        <f>SUM(E4:E25)</f>
        <v>8</v>
      </c>
      <c r="F26" s="284"/>
      <c r="G26" s="283">
        <f>SUM(G4:G25)</f>
        <v>8</v>
      </c>
      <c r="H26" s="284"/>
      <c r="I26" s="283">
        <f>SUM(I4:I25)</f>
        <v>8</v>
      </c>
      <c r="J26" s="284"/>
      <c r="K26" s="283">
        <f>SUM(K4:K25)</f>
        <v>8</v>
      </c>
      <c r="L26" s="284"/>
      <c r="M26" s="283">
        <f>SUM(M4:M25)</f>
        <v>8</v>
      </c>
      <c r="N26" s="284"/>
      <c r="O26" s="283">
        <f>SUM(O4:O25)</f>
        <v>0</v>
      </c>
      <c r="P26" s="284"/>
      <c r="Q26" s="283">
        <f>SUM(Q4:Q25)</f>
        <v>0</v>
      </c>
      <c r="R26" s="284"/>
      <c r="S26" s="153">
        <f t="shared" si="1"/>
        <v>40</v>
      </c>
      <c r="T26" s="153"/>
      <c r="U26" s="62"/>
      <c r="V26" s="60"/>
    </row>
    <row r="27" spans="1:22" x14ac:dyDescent="0.3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40</v>
      </c>
      <c r="U27" s="60"/>
      <c r="V27" s="60"/>
    </row>
    <row r="28" spans="1:22" x14ac:dyDescent="0.3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5">
      <c r="A30" s="48" t="s">
        <v>23</v>
      </c>
      <c r="B30" s="49"/>
    </row>
    <row r="31" spans="1:22" x14ac:dyDescent="0.35">
      <c r="A31" s="50" t="s">
        <v>2</v>
      </c>
      <c r="C31" s="63">
        <f>SUM(T27)</f>
        <v>40</v>
      </c>
      <c r="I31" s="48">
        <v>3600</v>
      </c>
    </row>
    <row r="32" spans="1:22" x14ac:dyDescent="0.35">
      <c r="A32" s="50" t="s">
        <v>24</v>
      </c>
      <c r="C32" s="63">
        <f>U28</f>
        <v>0</v>
      </c>
      <c r="D32" s="63"/>
      <c r="I32" s="64">
        <v>1.5</v>
      </c>
    </row>
    <row r="33" spans="1:9" x14ac:dyDescent="0.35">
      <c r="A33" s="50" t="s">
        <v>25</v>
      </c>
      <c r="C33" s="63">
        <f>V28</f>
        <v>0</v>
      </c>
    </row>
    <row r="34" spans="1:9" x14ac:dyDescent="0.35">
      <c r="A34" s="50" t="s">
        <v>26</v>
      </c>
      <c r="C34" s="63">
        <f>S24</f>
        <v>0</v>
      </c>
      <c r="I34" s="63"/>
    </row>
    <row r="35" spans="1:9" x14ac:dyDescent="0.35">
      <c r="A35" s="50" t="s">
        <v>4</v>
      </c>
      <c r="C35" s="63">
        <f>S25</f>
        <v>0</v>
      </c>
    </row>
    <row r="36" spans="1:9" ht="16" thickBot="1" x14ac:dyDescent="0.4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" thickTop="1" x14ac:dyDescent="0.35">
      <c r="A37" s="50" t="s">
        <v>27</v>
      </c>
      <c r="C37" s="67">
        <v>0</v>
      </c>
      <c r="D37" s="67"/>
    </row>
    <row r="38" spans="1:9" x14ac:dyDescent="0.35">
      <c r="A38" s="50" t="s">
        <v>34</v>
      </c>
      <c r="C38" s="67">
        <v>0</v>
      </c>
      <c r="D38" s="67"/>
    </row>
    <row r="44" spans="1:9" x14ac:dyDescent="0.3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D19" sqref="D19"/>
    </sheetView>
  </sheetViews>
  <sheetFormatPr defaultColWidth="9.08984375" defaultRowHeight="15.5" x14ac:dyDescent="0.35"/>
  <cols>
    <col min="1" max="1" width="11" style="50" customWidth="1"/>
    <col min="2" max="2" width="10.6328125" style="50" customWidth="1"/>
    <col min="3" max="3" width="12.90625" style="50" customWidth="1"/>
    <col min="4" max="4" width="28.6328125" style="50" customWidth="1"/>
    <col min="5" max="17" width="7" style="50" customWidth="1"/>
    <col min="18" max="18" width="6.90625" style="51" customWidth="1"/>
    <col min="19" max="19" width="7.6328125" style="50" customWidth="1"/>
    <col min="20" max="21" width="7.90625" style="50" customWidth="1"/>
    <col min="22" max="22" width="7.6328125" style="50" customWidth="1"/>
    <col min="23" max="16384" width="9.08984375" style="50"/>
  </cols>
  <sheetData>
    <row r="1" spans="1:22" x14ac:dyDescent="0.35">
      <c r="A1" s="1" t="s">
        <v>52</v>
      </c>
      <c r="B1" s="49"/>
      <c r="C1" s="49"/>
    </row>
    <row r="2" spans="1:22" s="54" customFormat="1" x14ac:dyDescent="0.35">
      <c r="A2" s="5" t="s">
        <v>78</v>
      </c>
      <c r="B2" s="228"/>
      <c r="C2" s="228" t="str">
        <f>Buckingham!C2</f>
        <v>14.02.21</v>
      </c>
      <c r="D2" s="110"/>
      <c r="E2" s="285" t="s">
        <v>13</v>
      </c>
      <c r="F2" s="285"/>
      <c r="G2" s="285" t="s">
        <v>14</v>
      </c>
      <c r="H2" s="285"/>
      <c r="I2" s="285" t="s">
        <v>15</v>
      </c>
      <c r="J2" s="285"/>
      <c r="K2" s="285" t="s">
        <v>16</v>
      </c>
      <c r="L2" s="285"/>
      <c r="M2" s="285" t="s">
        <v>17</v>
      </c>
      <c r="N2" s="285"/>
      <c r="O2" s="285" t="s">
        <v>18</v>
      </c>
      <c r="P2" s="285"/>
      <c r="Q2" s="285" t="s">
        <v>19</v>
      </c>
      <c r="R2" s="28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5">
      <c r="A4" s="269">
        <v>6728</v>
      </c>
      <c r="B4" s="273" t="s">
        <v>115</v>
      </c>
      <c r="C4" s="269">
        <v>88</v>
      </c>
      <c r="D4" s="22" t="s">
        <v>85</v>
      </c>
      <c r="E4" s="281">
        <v>8</v>
      </c>
      <c r="F4" s="281"/>
      <c r="G4" s="281">
        <v>8</v>
      </c>
      <c r="H4" s="281"/>
      <c r="I4" s="281">
        <v>8</v>
      </c>
      <c r="J4" s="281"/>
      <c r="K4" s="281"/>
      <c r="L4" s="281"/>
      <c r="M4" s="281"/>
      <c r="N4" s="281"/>
      <c r="O4" s="279"/>
      <c r="P4" s="280"/>
      <c r="Q4" s="279"/>
      <c r="R4" s="280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35">
      <c r="A5" s="262">
        <v>6874</v>
      </c>
      <c r="B5" s="273" t="s">
        <v>116</v>
      </c>
      <c r="C5" s="262">
        <v>19</v>
      </c>
      <c r="D5" s="22" t="s">
        <v>105</v>
      </c>
      <c r="E5" s="281"/>
      <c r="F5" s="281"/>
      <c r="G5" s="281"/>
      <c r="H5" s="281"/>
      <c r="I5" s="281"/>
      <c r="J5" s="281"/>
      <c r="K5" s="281">
        <v>8</v>
      </c>
      <c r="L5" s="281"/>
      <c r="M5" s="281">
        <v>5</v>
      </c>
      <c r="N5" s="281"/>
      <c r="O5" s="279"/>
      <c r="P5" s="280"/>
      <c r="Q5" s="279"/>
      <c r="R5" s="280"/>
      <c r="S5" s="58">
        <f t="shared" ref="S5:S22" si="1">E5+G5+I5+K5+M5+O5+Q5</f>
        <v>13</v>
      </c>
      <c r="T5" s="58">
        <f t="shared" si="0"/>
        <v>13</v>
      </c>
      <c r="U5" s="60"/>
      <c r="V5" s="60"/>
    </row>
    <row r="6" spans="1:22" x14ac:dyDescent="0.35">
      <c r="A6" s="265"/>
      <c r="B6" s="252"/>
      <c r="C6" s="252"/>
      <c r="D6" s="22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79"/>
      <c r="P6" s="280"/>
      <c r="Q6" s="279"/>
      <c r="R6" s="280"/>
      <c r="S6" s="58">
        <f t="shared" si="1"/>
        <v>0</v>
      </c>
      <c r="T6" s="58">
        <f t="shared" si="0"/>
        <v>0</v>
      </c>
      <c r="U6" s="60"/>
      <c r="V6" s="60"/>
    </row>
    <row r="7" spans="1:22" x14ac:dyDescent="0.35">
      <c r="A7" s="260"/>
      <c r="B7" s="219"/>
      <c r="C7" s="219"/>
      <c r="D7" s="22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79"/>
      <c r="P7" s="280"/>
      <c r="Q7" s="279"/>
      <c r="R7" s="28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5">
      <c r="A8" s="260"/>
      <c r="B8" s="260"/>
      <c r="C8" s="260"/>
      <c r="D8" s="22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9"/>
      <c r="P8" s="280"/>
      <c r="Q8" s="279"/>
      <c r="R8" s="28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5">
      <c r="A9" s="200"/>
      <c r="B9" s="200"/>
      <c r="C9" s="200"/>
      <c r="D9" s="22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9"/>
      <c r="P9" s="280"/>
      <c r="Q9" s="279"/>
      <c r="R9" s="28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5">
      <c r="A10" s="172"/>
      <c r="B10" s="172"/>
      <c r="C10" s="172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5">
      <c r="A11" s="169"/>
      <c r="B11" s="169"/>
      <c r="C11" s="169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5">
      <c r="A12" s="171"/>
      <c r="B12" s="171"/>
      <c r="C12" s="171"/>
      <c r="D12" s="22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9"/>
      <c r="P12" s="280"/>
      <c r="Q12" s="279"/>
      <c r="R12" s="28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5">
      <c r="A13" s="171"/>
      <c r="B13" s="171"/>
      <c r="C13" s="171"/>
      <c r="D13" s="22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9"/>
      <c r="P13" s="280"/>
      <c r="Q13" s="279"/>
      <c r="R13" s="28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5">
      <c r="A14" s="6"/>
      <c r="B14" s="6"/>
      <c r="C14" s="6"/>
      <c r="D14" s="22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9"/>
      <c r="P14" s="280"/>
      <c r="Q14" s="279"/>
      <c r="R14" s="28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5">
      <c r="A15" s="6"/>
      <c r="B15" s="25"/>
      <c r="C15" s="6"/>
      <c r="D15" s="10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9"/>
      <c r="P15" s="280"/>
      <c r="Q15" s="279"/>
      <c r="R15" s="28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5">
      <c r="A16" s="156"/>
      <c r="B16" s="25"/>
      <c r="C16" s="156"/>
      <c r="D16" s="10"/>
      <c r="E16" s="277"/>
      <c r="F16" s="278"/>
      <c r="G16" s="277"/>
      <c r="H16" s="278"/>
      <c r="I16" s="281"/>
      <c r="J16" s="281"/>
      <c r="K16" s="281"/>
      <c r="L16" s="281"/>
      <c r="M16" s="281"/>
      <c r="N16" s="281"/>
      <c r="O16" s="279"/>
      <c r="P16" s="280"/>
      <c r="Q16" s="279"/>
      <c r="R16" s="28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5">
      <c r="A17" s="244"/>
      <c r="B17" s="25"/>
      <c r="C17" s="244"/>
      <c r="D17" s="22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9"/>
      <c r="P17" s="280"/>
      <c r="Q17" s="279"/>
      <c r="R17" s="28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5">
      <c r="A18" s="239"/>
      <c r="B18" s="25"/>
      <c r="C18" s="239"/>
      <c r="D18" s="22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9"/>
      <c r="P18" s="280"/>
      <c r="Q18" s="279"/>
      <c r="R18" s="28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5">
      <c r="A19" s="6"/>
      <c r="B19" s="25"/>
      <c r="C19" s="6"/>
      <c r="D19" s="22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9"/>
      <c r="P19" s="280"/>
      <c r="Q19" s="279"/>
      <c r="R19" s="28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5">
      <c r="A20" s="55" t="s">
        <v>35</v>
      </c>
      <c r="B20" s="55"/>
      <c r="C20" s="55"/>
      <c r="D20" s="55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9"/>
      <c r="P20" s="280"/>
      <c r="Q20" s="279"/>
      <c r="R20" s="280"/>
      <c r="S20" s="58">
        <f t="shared" si="1"/>
        <v>0</v>
      </c>
      <c r="T20" s="58"/>
      <c r="U20" s="62"/>
      <c r="V20" s="60"/>
    </row>
    <row r="21" spans="1:22" x14ac:dyDescent="0.35">
      <c r="A21" s="55" t="s">
        <v>36</v>
      </c>
      <c r="B21" s="55"/>
      <c r="C21" s="55"/>
      <c r="D21" s="55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9"/>
      <c r="P21" s="280"/>
      <c r="Q21" s="279"/>
      <c r="R21" s="280"/>
      <c r="S21" s="58">
        <f t="shared" si="1"/>
        <v>0</v>
      </c>
      <c r="T21" s="58"/>
      <c r="U21" s="62"/>
      <c r="V21" s="60"/>
    </row>
    <row r="22" spans="1:22" x14ac:dyDescent="0.35">
      <c r="A22" s="62" t="s">
        <v>6</v>
      </c>
      <c r="B22" s="62"/>
      <c r="C22" s="62"/>
      <c r="D22" s="62"/>
      <c r="E22" s="283">
        <f>SUM(E4:E21)</f>
        <v>8</v>
      </c>
      <c r="F22" s="284"/>
      <c r="G22" s="283">
        <f>SUM(G4:G21)</f>
        <v>8</v>
      </c>
      <c r="H22" s="284"/>
      <c r="I22" s="283">
        <f>SUM(I4:I21)</f>
        <v>8</v>
      </c>
      <c r="J22" s="284"/>
      <c r="K22" s="283">
        <f>SUM(K4:K21)</f>
        <v>8</v>
      </c>
      <c r="L22" s="284"/>
      <c r="M22" s="283">
        <f>SUM(M4:M21)</f>
        <v>5</v>
      </c>
      <c r="N22" s="284"/>
      <c r="O22" s="283">
        <f>SUM(O4:O21)</f>
        <v>0</v>
      </c>
      <c r="P22" s="284"/>
      <c r="Q22" s="283">
        <f>SUM(Q4:Q21)</f>
        <v>0</v>
      </c>
      <c r="R22" s="284"/>
      <c r="S22" s="58">
        <f t="shared" si="1"/>
        <v>37</v>
      </c>
      <c r="T22" s="58"/>
      <c r="U22" s="62"/>
      <c r="V22" s="60"/>
    </row>
    <row r="23" spans="1:22" x14ac:dyDescent="0.3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5">
      <c r="A26" s="48" t="s">
        <v>23</v>
      </c>
      <c r="B26" s="49"/>
    </row>
    <row r="27" spans="1:22" x14ac:dyDescent="0.35">
      <c r="A27" s="50" t="s">
        <v>2</v>
      </c>
      <c r="C27" s="63">
        <f>SUM(T23)</f>
        <v>37</v>
      </c>
      <c r="I27" s="48">
        <v>3600</v>
      </c>
    </row>
    <row r="28" spans="1:22" x14ac:dyDescent="0.35">
      <c r="A28" s="50" t="s">
        <v>24</v>
      </c>
      <c r="C28" s="63">
        <f>U24</f>
        <v>0</v>
      </c>
      <c r="D28" s="63"/>
      <c r="I28" s="64"/>
    </row>
    <row r="29" spans="1:22" x14ac:dyDescent="0.35">
      <c r="A29" s="50" t="s">
        <v>25</v>
      </c>
      <c r="C29" s="63">
        <f>V24</f>
        <v>0</v>
      </c>
    </row>
    <row r="30" spans="1:22" x14ac:dyDescent="0.35">
      <c r="A30" s="50" t="s">
        <v>26</v>
      </c>
      <c r="C30" s="63">
        <f>S20</f>
        <v>0</v>
      </c>
      <c r="I30" s="63"/>
    </row>
    <row r="31" spans="1:22" x14ac:dyDescent="0.35">
      <c r="A31" s="50" t="s">
        <v>4</v>
      </c>
      <c r="C31" s="63">
        <f>S21</f>
        <v>0</v>
      </c>
    </row>
    <row r="32" spans="1:22" ht="16" thickBot="1" x14ac:dyDescent="0.4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" thickTop="1" x14ac:dyDescent="0.35">
      <c r="A33" s="50" t="s">
        <v>27</v>
      </c>
      <c r="C33" s="67">
        <v>0</v>
      </c>
      <c r="D33" s="67"/>
    </row>
    <row r="34" spans="1:7" x14ac:dyDescent="0.35">
      <c r="A34" s="50" t="s">
        <v>34</v>
      </c>
      <c r="C34" s="67">
        <v>0</v>
      </c>
      <c r="D34" s="67"/>
    </row>
    <row r="40" spans="1:7" x14ac:dyDescent="0.3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6" sqref="B6:C21"/>
    </sheetView>
  </sheetViews>
  <sheetFormatPr defaultColWidth="9.08984375" defaultRowHeight="15.5" x14ac:dyDescent="0.35"/>
  <cols>
    <col min="1" max="1" width="10" style="3" customWidth="1"/>
    <col min="2" max="2" width="10.6328125" style="3" customWidth="1"/>
    <col min="3" max="3" width="12.90625" style="3" customWidth="1"/>
    <col min="4" max="4" width="28.6328125" style="3" customWidth="1"/>
    <col min="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73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110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5">
      <c r="A4" s="166">
        <v>3600</v>
      </c>
      <c r="B4" s="273" t="s">
        <v>120</v>
      </c>
      <c r="C4" s="166"/>
      <c r="D4" s="22" t="s">
        <v>74</v>
      </c>
      <c r="E4" s="292">
        <v>8</v>
      </c>
      <c r="F4" s="293"/>
      <c r="G4" s="292">
        <v>8</v>
      </c>
      <c r="H4" s="293"/>
      <c r="I4" s="292">
        <v>8</v>
      </c>
      <c r="J4" s="293"/>
      <c r="K4" s="292"/>
      <c r="L4" s="293"/>
      <c r="M4" s="292"/>
      <c r="N4" s="293"/>
      <c r="O4" s="289"/>
      <c r="P4" s="290"/>
      <c r="Q4" s="289"/>
      <c r="R4" s="290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5">
      <c r="A5" s="167"/>
      <c r="B5" s="167"/>
      <c r="C5" s="167"/>
      <c r="D5" s="22"/>
      <c r="E5" s="292"/>
      <c r="F5" s="293"/>
      <c r="G5" s="292"/>
      <c r="H5" s="293"/>
      <c r="I5" s="292"/>
      <c r="J5" s="293"/>
      <c r="K5" s="292"/>
      <c r="L5" s="293"/>
      <c r="M5" s="292"/>
      <c r="N5" s="293"/>
      <c r="O5" s="289"/>
      <c r="P5" s="290"/>
      <c r="Q5" s="289"/>
      <c r="R5" s="29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5">
      <c r="A6" s="167"/>
      <c r="B6" s="167"/>
      <c r="C6" s="167"/>
      <c r="D6" s="22"/>
      <c r="E6" s="292"/>
      <c r="F6" s="293"/>
      <c r="G6" s="292"/>
      <c r="H6" s="293"/>
      <c r="I6" s="292"/>
      <c r="J6" s="293"/>
      <c r="K6" s="292"/>
      <c r="L6" s="293"/>
      <c r="M6" s="292"/>
      <c r="N6" s="293"/>
      <c r="O6" s="289"/>
      <c r="P6" s="290"/>
      <c r="Q6" s="289"/>
      <c r="R6" s="290"/>
      <c r="S6" s="12">
        <f t="shared" si="1"/>
        <v>0</v>
      </c>
      <c r="T6" s="12">
        <f t="shared" si="0"/>
        <v>0</v>
      </c>
      <c r="U6" s="14"/>
      <c r="V6" s="14"/>
    </row>
    <row r="7" spans="1:22" x14ac:dyDescent="0.35">
      <c r="A7" s="172"/>
      <c r="B7" s="172"/>
      <c r="C7" s="172"/>
      <c r="D7" s="22"/>
      <c r="E7" s="292"/>
      <c r="F7" s="293"/>
      <c r="G7" s="292"/>
      <c r="H7" s="293"/>
      <c r="I7" s="292"/>
      <c r="J7" s="293"/>
      <c r="K7" s="292"/>
      <c r="L7" s="293"/>
      <c r="M7" s="292"/>
      <c r="N7" s="293"/>
      <c r="O7" s="289"/>
      <c r="P7" s="290"/>
      <c r="Q7" s="289"/>
      <c r="R7" s="290"/>
      <c r="S7" s="12">
        <f t="shared" si="1"/>
        <v>0</v>
      </c>
      <c r="T7" s="12">
        <f t="shared" si="0"/>
        <v>0</v>
      </c>
      <c r="U7" s="14"/>
      <c r="V7" s="14"/>
    </row>
    <row r="8" spans="1:22" x14ac:dyDescent="0.35">
      <c r="A8" s="172"/>
      <c r="B8" s="172"/>
      <c r="C8" s="172"/>
      <c r="D8" s="22"/>
      <c r="E8" s="292"/>
      <c r="F8" s="293"/>
      <c r="G8" s="292"/>
      <c r="H8" s="293"/>
      <c r="I8" s="292"/>
      <c r="J8" s="293"/>
      <c r="K8" s="292"/>
      <c r="L8" s="293"/>
      <c r="M8" s="292"/>
      <c r="N8" s="293"/>
      <c r="O8" s="289"/>
      <c r="P8" s="290"/>
      <c r="Q8" s="289"/>
      <c r="R8" s="29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5">
      <c r="A9" s="172"/>
      <c r="B9" s="172"/>
      <c r="C9" s="172"/>
      <c r="D9" s="22"/>
      <c r="E9" s="292"/>
      <c r="F9" s="293"/>
      <c r="G9" s="292"/>
      <c r="H9" s="293"/>
      <c r="I9" s="292"/>
      <c r="J9" s="293"/>
      <c r="K9" s="292"/>
      <c r="L9" s="293"/>
      <c r="M9" s="292"/>
      <c r="N9" s="293"/>
      <c r="O9" s="289"/>
      <c r="P9" s="290"/>
      <c r="Q9" s="289"/>
      <c r="R9" s="29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5">
      <c r="A10" s="168"/>
      <c r="B10" s="168"/>
      <c r="C10" s="168"/>
      <c r="D10" s="22"/>
      <c r="E10" s="292"/>
      <c r="F10" s="293"/>
      <c r="G10" s="292"/>
      <c r="H10" s="293"/>
      <c r="I10" s="292"/>
      <c r="J10" s="293"/>
      <c r="K10" s="292"/>
      <c r="L10" s="293"/>
      <c r="M10" s="292"/>
      <c r="N10" s="293"/>
      <c r="O10" s="289"/>
      <c r="P10" s="290"/>
      <c r="Q10" s="289"/>
      <c r="R10" s="29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5">
      <c r="A11" s="168"/>
      <c r="B11" s="168"/>
      <c r="C11" s="168"/>
      <c r="D11" s="22"/>
      <c r="E11" s="292"/>
      <c r="F11" s="293"/>
      <c r="G11" s="292"/>
      <c r="H11" s="293"/>
      <c r="I11" s="292"/>
      <c r="J11" s="293"/>
      <c r="K11" s="292"/>
      <c r="L11" s="293"/>
      <c r="M11" s="292"/>
      <c r="N11" s="293"/>
      <c r="O11" s="289"/>
      <c r="P11" s="290"/>
      <c r="Q11" s="289"/>
      <c r="R11" s="29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5">
      <c r="A12" s="168"/>
      <c r="B12" s="168"/>
      <c r="C12" s="168"/>
      <c r="D12" s="22"/>
      <c r="E12" s="292"/>
      <c r="F12" s="293"/>
      <c r="G12" s="292"/>
      <c r="H12" s="293"/>
      <c r="I12" s="292"/>
      <c r="J12" s="293"/>
      <c r="K12" s="292"/>
      <c r="L12" s="293"/>
      <c r="M12" s="292"/>
      <c r="N12" s="293"/>
      <c r="O12" s="289"/>
      <c r="P12" s="290"/>
      <c r="Q12" s="289"/>
      <c r="R12" s="29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5">
      <c r="A13" s="168"/>
      <c r="B13" s="168"/>
      <c r="C13" s="168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5">
      <c r="A14" s="169"/>
      <c r="B14" s="169"/>
      <c r="C14" s="169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5">
      <c r="A15" s="158"/>
      <c r="B15" s="25"/>
      <c r="C15" s="156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5">
      <c r="A16" s="171"/>
      <c r="B16" s="171"/>
      <c r="C16" s="171"/>
      <c r="D16" s="22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5">
      <c r="A17" s="160"/>
      <c r="B17" s="25"/>
      <c r="C17" s="160"/>
      <c r="D17" s="22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5">
      <c r="A18" s="239"/>
      <c r="B18" s="25"/>
      <c r="C18" s="239"/>
      <c r="D18" s="22"/>
      <c r="E18" s="292"/>
      <c r="F18" s="293"/>
      <c r="G18" s="292"/>
      <c r="H18" s="293"/>
      <c r="I18" s="292"/>
      <c r="J18" s="293"/>
      <c r="K18" s="292"/>
      <c r="L18" s="293"/>
      <c r="M18" s="292"/>
      <c r="N18" s="293"/>
      <c r="O18" s="289"/>
      <c r="P18" s="290"/>
      <c r="Q18" s="289"/>
      <c r="R18" s="29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5">
      <c r="A19" s="160"/>
      <c r="B19" s="160"/>
      <c r="C19" s="160"/>
      <c r="D19" s="10"/>
      <c r="E19" s="292"/>
      <c r="F19" s="293"/>
      <c r="G19" s="292"/>
      <c r="H19" s="293"/>
      <c r="I19" s="292"/>
      <c r="J19" s="293"/>
      <c r="K19" s="292"/>
      <c r="L19" s="293"/>
      <c r="M19" s="292"/>
      <c r="N19" s="293"/>
      <c r="O19" s="289"/>
      <c r="P19" s="290"/>
      <c r="Q19" s="289"/>
      <c r="R19" s="290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5">
      <c r="A20" s="6"/>
      <c r="B20" s="6"/>
      <c r="C20" s="6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89"/>
      <c r="P20" s="290"/>
      <c r="Q20" s="289"/>
      <c r="R20" s="29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5">
      <c r="A21" s="10" t="s">
        <v>35</v>
      </c>
      <c r="B21" s="10"/>
      <c r="C21" s="10"/>
      <c r="D21" s="10"/>
      <c r="E21" s="292"/>
      <c r="F21" s="293"/>
      <c r="G21" s="292"/>
      <c r="H21" s="293"/>
      <c r="I21" s="292"/>
      <c r="J21" s="293"/>
      <c r="K21" s="292"/>
      <c r="L21" s="293"/>
      <c r="M21" s="292"/>
      <c r="N21" s="293"/>
      <c r="O21" s="289"/>
      <c r="P21" s="290"/>
      <c r="Q21" s="289"/>
      <c r="R21" s="290"/>
      <c r="S21" s="12">
        <f t="shared" si="1"/>
        <v>0</v>
      </c>
      <c r="T21" s="12"/>
      <c r="U21" s="15"/>
      <c r="V21" s="14"/>
    </row>
    <row r="22" spans="1:22" x14ac:dyDescent="0.35">
      <c r="A22" s="10" t="s">
        <v>36</v>
      </c>
      <c r="B22" s="10"/>
      <c r="C22" s="10"/>
      <c r="D22" s="10"/>
      <c r="E22" s="292"/>
      <c r="F22" s="293"/>
      <c r="G22" s="292"/>
      <c r="H22" s="293"/>
      <c r="I22" s="292"/>
      <c r="J22" s="293"/>
      <c r="K22" s="292"/>
      <c r="L22" s="293"/>
      <c r="M22" s="292"/>
      <c r="N22" s="293"/>
      <c r="O22" s="289"/>
      <c r="P22" s="290"/>
      <c r="Q22" s="289"/>
      <c r="R22" s="290"/>
      <c r="S22" s="12">
        <f t="shared" si="1"/>
        <v>0</v>
      </c>
      <c r="T22" s="12"/>
      <c r="U22" s="15"/>
      <c r="V22" s="14"/>
    </row>
    <row r="23" spans="1:22" x14ac:dyDescent="0.35">
      <c r="A23" s="15" t="s">
        <v>6</v>
      </c>
      <c r="B23" s="15"/>
      <c r="C23" s="15"/>
      <c r="D23" s="15"/>
      <c r="E23" s="294">
        <f>SUM(E4:E22)</f>
        <v>8</v>
      </c>
      <c r="F23" s="295"/>
      <c r="G23" s="294">
        <f>SUM(G4:G22)</f>
        <v>8</v>
      </c>
      <c r="H23" s="295"/>
      <c r="I23" s="294">
        <f>SUM(I4:I22)</f>
        <v>8</v>
      </c>
      <c r="J23" s="295"/>
      <c r="K23" s="294">
        <f>SUM(K4:K22)</f>
        <v>0</v>
      </c>
      <c r="L23" s="295"/>
      <c r="M23" s="294">
        <f>SUM(M4:M22)</f>
        <v>0</v>
      </c>
      <c r="N23" s="295"/>
      <c r="O23" s="294">
        <f>SUM(O4:O22)</f>
        <v>0</v>
      </c>
      <c r="P23" s="295"/>
      <c r="Q23" s="294">
        <f>SUM(Q4:Q22)</f>
        <v>0</v>
      </c>
      <c r="R23" s="295"/>
      <c r="S23" s="12">
        <f t="shared" si="1"/>
        <v>24</v>
      </c>
      <c r="T23" s="12"/>
      <c r="U23" s="15"/>
      <c r="V23" s="14"/>
    </row>
    <row r="24" spans="1:22" x14ac:dyDescent="0.3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5">
      <c r="A27" s="1" t="s">
        <v>23</v>
      </c>
      <c r="B27" s="2"/>
    </row>
    <row r="28" spans="1:22" x14ac:dyDescent="0.35">
      <c r="A28" s="3" t="s">
        <v>2</v>
      </c>
      <c r="C28" s="17">
        <f>SUM(T24)</f>
        <v>24</v>
      </c>
      <c r="I28" s="1">
        <v>3600</v>
      </c>
    </row>
    <row r="29" spans="1:22" x14ac:dyDescent="0.35">
      <c r="A29" s="3" t="s">
        <v>24</v>
      </c>
      <c r="C29" s="17">
        <f>U25</f>
        <v>0</v>
      </c>
      <c r="D29" s="17"/>
      <c r="I29" s="24">
        <v>24</v>
      </c>
    </row>
    <row r="30" spans="1:22" x14ac:dyDescent="0.35">
      <c r="A30" s="3" t="s">
        <v>25</v>
      </c>
      <c r="C30" s="17">
        <f>V25</f>
        <v>0</v>
      </c>
    </row>
    <row r="31" spans="1:22" x14ac:dyDescent="0.35">
      <c r="A31" s="3" t="s">
        <v>26</v>
      </c>
      <c r="C31" s="17">
        <f>S21</f>
        <v>0</v>
      </c>
      <c r="I31" s="17"/>
    </row>
    <row r="32" spans="1:22" x14ac:dyDescent="0.35">
      <c r="A32" s="3" t="s">
        <v>4</v>
      </c>
      <c r="C32" s="17">
        <f>S22</f>
        <v>0</v>
      </c>
    </row>
    <row r="33" spans="1:7" ht="16" thickBot="1" x14ac:dyDescent="0.4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" thickTop="1" x14ac:dyDescent="0.35">
      <c r="A34" s="3" t="s">
        <v>27</v>
      </c>
      <c r="C34" s="20">
        <v>0</v>
      </c>
      <c r="D34" s="20"/>
    </row>
    <row r="35" spans="1:7" x14ac:dyDescent="0.3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21" sqref="E21:N21"/>
    </sheetView>
  </sheetViews>
  <sheetFormatPr defaultColWidth="9.08984375" defaultRowHeight="15.5" x14ac:dyDescent="0.35"/>
  <cols>
    <col min="1" max="1" width="10" style="3" customWidth="1"/>
    <col min="2" max="2" width="10.6328125" style="3" customWidth="1"/>
    <col min="3" max="3" width="12.6328125" style="3" customWidth="1"/>
    <col min="4" max="4" width="28.6328125" style="3" customWidth="1"/>
    <col min="5" max="17" width="7" style="3" customWidth="1"/>
    <col min="18" max="18" width="6.90625" style="4" customWidth="1"/>
    <col min="19" max="19" width="7.6328125" style="3" customWidth="1"/>
    <col min="20" max="21" width="7.90625" style="3" customWidth="1"/>
    <col min="22" max="22" width="7.6328125" style="3" customWidth="1"/>
    <col min="23" max="16384" width="9.08984375" style="3"/>
  </cols>
  <sheetData>
    <row r="1" spans="1:22" x14ac:dyDescent="0.35">
      <c r="A1" s="1" t="s">
        <v>64</v>
      </c>
      <c r="B1" s="2"/>
      <c r="C1" s="2"/>
    </row>
    <row r="2" spans="1:22" s="9" customFormat="1" x14ac:dyDescent="0.35">
      <c r="A2" s="5" t="s">
        <v>78</v>
      </c>
      <c r="B2" s="228"/>
      <c r="C2" s="228" t="str">
        <f>Buckingham!C2</f>
        <v>14.02.21</v>
      </c>
      <c r="D2" s="113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12.3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5">
      <c r="A4" s="265">
        <v>6728</v>
      </c>
      <c r="B4" s="273" t="s">
        <v>115</v>
      </c>
      <c r="C4" s="258">
        <v>96</v>
      </c>
      <c r="D4" s="22" t="s">
        <v>89</v>
      </c>
      <c r="E4" s="292">
        <v>3</v>
      </c>
      <c r="F4" s="293"/>
      <c r="G4" s="292"/>
      <c r="H4" s="293"/>
      <c r="I4" s="292"/>
      <c r="J4" s="293"/>
      <c r="K4" s="292"/>
      <c r="L4" s="293"/>
      <c r="M4" s="292"/>
      <c r="N4" s="293"/>
      <c r="O4" s="289"/>
      <c r="P4" s="290"/>
      <c r="Q4" s="289"/>
      <c r="R4" s="290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35">
      <c r="A5" s="258">
        <v>6874</v>
      </c>
      <c r="B5" s="273" t="s">
        <v>116</v>
      </c>
      <c r="C5" s="257">
        <v>9</v>
      </c>
      <c r="D5" s="22" t="s">
        <v>75</v>
      </c>
      <c r="E5" s="292">
        <v>1.5</v>
      </c>
      <c r="F5" s="293"/>
      <c r="G5" s="292"/>
      <c r="H5" s="293"/>
      <c r="I5" s="292"/>
      <c r="J5" s="293"/>
      <c r="K5" s="292"/>
      <c r="L5" s="293"/>
      <c r="M5" s="292"/>
      <c r="N5" s="293"/>
      <c r="O5" s="289"/>
      <c r="P5" s="290"/>
      <c r="Q5" s="289"/>
      <c r="R5" s="290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35">
      <c r="A6" s="270">
        <v>6728</v>
      </c>
      <c r="B6" s="273" t="s">
        <v>115</v>
      </c>
      <c r="C6" s="253">
        <v>95</v>
      </c>
      <c r="D6" s="22" t="s">
        <v>89</v>
      </c>
      <c r="E6" s="292"/>
      <c r="F6" s="293"/>
      <c r="G6" s="292">
        <v>3</v>
      </c>
      <c r="H6" s="293"/>
      <c r="I6" s="292"/>
      <c r="J6" s="293"/>
      <c r="K6" s="292"/>
      <c r="L6" s="293"/>
      <c r="M6" s="292"/>
      <c r="N6" s="293"/>
      <c r="O6" s="289"/>
      <c r="P6" s="290"/>
      <c r="Q6" s="289"/>
      <c r="R6" s="290"/>
      <c r="S6" s="12">
        <f t="shared" si="1"/>
        <v>3</v>
      </c>
      <c r="T6" s="12">
        <f t="shared" si="0"/>
        <v>3</v>
      </c>
      <c r="U6" s="14"/>
      <c r="V6" s="14"/>
    </row>
    <row r="7" spans="1:22" x14ac:dyDescent="0.35">
      <c r="A7" s="270">
        <v>6728</v>
      </c>
      <c r="B7" s="273" t="s">
        <v>115</v>
      </c>
      <c r="C7" s="261">
        <v>39</v>
      </c>
      <c r="D7" s="22" t="s">
        <v>106</v>
      </c>
      <c r="E7" s="292"/>
      <c r="F7" s="293"/>
      <c r="G7" s="292">
        <v>3</v>
      </c>
      <c r="H7" s="293"/>
      <c r="I7" s="292"/>
      <c r="J7" s="293"/>
      <c r="K7" s="292"/>
      <c r="L7" s="293"/>
      <c r="M7" s="292"/>
      <c r="N7" s="293"/>
      <c r="O7" s="289"/>
      <c r="P7" s="290"/>
      <c r="Q7" s="289"/>
      <c r="R7" s="290"/>
      <c r="S7" s="12">
        <f t="shared" si="1"/>
        <v>3</v>
      </c>
      <c r="T7" s="12">
        <f t="shared" si="0"/>
        <v>3</v>
      </c>
      <c r="U7" s="14"/>
      <c r="V7" s="14"/>
    </row>
    <row r="8" spans="1:22" x14ac:dyDescent="0.35">
      <c r="A8" s="270">
        <v>6874</v>
      </c>
      <c r="B8" s="273" t="s">
        <v>116</v>
      </c>
      <c r="C8" s="261">
        <v>10</v>
      </c>
      <c r="D8" s="22" t="s">
        <v>75</v>
      </c>
      <c r="E8" s="292"/>
      <c r="F8" s="293"/>
      <c r="G8" s="292"/>
      <c r="H8" s="293"/>
      <c r="I8" s="292">
        <v>1.5</v>
      </c>
      <c r="J8" s="293"/>
      <c r="K8" s="292"/>
      <c r="L8" s="293"/>
      <c r="M8" s="292"/>
      <c r="N8" s="293"/>
      <c r="O8" s="289"/>
      <c r="P8" s="290"/>
      <c r="Q8" s="289"/>
      <c r="R8" s="29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35">
      <c r="A9" s="270">
        <v>6874</v>
      </c>
      <c r="B9" s="273" t="s">
        <v>116</v>
      </c>
      <c r="C9" s="212">
        <v>9</v>
      </c>
      <c r="D9" s="22" t="s">
        <v>106</v>
      </c>
      <c r="E9" s="292"/>
      <c r="F9" s="293"/>
      <c r="G9" s="292"/>
      <c r="H9" s="293"/>
      <c r="I9" s="292">
        <v>1</v>
      </c>
      <c r="J9" s="293"/>
      <c r="K9" s="292"/>
      <c r="L9" s="293"/>
      <c r="M9" s="292"/>
      <c r="N9" s="293"/>
      <c r="O9" s="289"/>
      <c r="P9" s="290"/>
      <c r="Q9" s="289"/>
      <c r="R9" s="290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5">
      <c r="A10" s="270">
        <v>6874</v>
      </c>
      <c r="B10" s="273" t="s">
        <v>116</v>
      </c>
      <c r="C10" s="213">
        <v>14</v>
      </c>
      <c r="D10" s="22" t="s">
        <v>104</v>
      </c>
      <c r="E10" s="292"/>
      <c r="F10" s="293"/>
      <c r="G10" s="292"/>
      <c r="H10" s="293"/>
      <c r="I10" s="292">
        <v>2.5</v>
      </c>
      <c r="J10" s="293"/>
      <c r="K10" s="292"/>
      <c r="L10" s="293"/>
      <c r="M10" s="292"/>
      <c r="N10" s="293"/>
      <c r="O10" s="289"/>
      <c r="P10" s="290"/>
      <c r="Q10" s="289"/>
      <c r="R10" s="290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35">
      <c r="A11" s="265">
        <v>6728</v>
      </c>
      <c r="B11" s="273" t="s">
        <v>115</v>
      </c>
      <c r="C11" s="226">
        <v>94</v>
      </c>
      <c r="D11" s="22" t="s">
        <v>75</v>
      </c>
      <c r="E11" s="292"/>
      <c r="F11" s="293"/>
      <c r="G11" s="292"/>
      <c r="H11" s="293"/>
      <c r="I11" s="292"/>
      <c r="J11" s="293"/>
      <c r="K11" s="292">
        <v>4</v>
      </c>
      <c r="L11" s="293"/>
      <c r="M11" s="292">
        <v>3</v>
      </c>
      <c r="N11" s="293"/>
      <c r="O11" s="289"/>
      <c r="P11" s="290"/>
      <c r="Q11" s="289"/>
      <c r="R11" s="290"/>
      <c r="S11" s="12">
        <f t="shared" si="1"/>
        <v>7</v>
      </c>
      <c r="T11" s="12">
        <f t="shared" si="0"/>
        <v>7</v>
      </c>
      <c r="U11" s="14"/>
      <c r="V11" s="14"/>
    </row>
    <row r="12" spans="1:22" x14ac:dyDescent="0.35">
      <c r="A12" s="265">
        <v>6728</v>
      </c>
      <c r="B12" s="273" t="s">
        <v>115</v>
      </c>
      <c r="C12" s="190">
        <v>53</v>
      </c>
      <c r="D12" s="22" t="s">
        <v>104</v>
      </c>
      <c r="E12" s="292"/>
      <c r="F12" s="293"/>
      <c r="G12" s="292"/>
      <c r="H12" s="293"/>
      <c r="I12" s="292"/>
      <c r="J12" s="293"/>
      <c r="K12" s="292"/>
      <c r="L12" s="293"/>
      <c r="M12" s="292">
        <v>2.5</v>
      </c>
      <c r="N12" s="293"/>
      <c r="O12" s="289"/>
      <c r="P12" s="290"/>
      <c r="Q12" s="289"/>
      <c r="R12" s="290"/>
      <c r="S12" s="12">
        <f t="shared" si="1"/>
        <v>2.5</v>
      </c>
      <c r="T12" s="12">
        <f t="shared" si="0"/>
        <v>2.5</v>
      </c>
      <c r="U12" s="14"/>
      <c r="V12" s="14"/>
    </row>
    <row r="13" spans="1:22" x14ac:dyDescent="0.35">
      <c r="A13" s="223"/>
      <c r="B13" s="223"/>
      <c r="C13" s="223"/>
      <c r="D13" s="22"/>
      <c r="E13" s="292"/>
      <c r="F13" s="293"/>
      <c r="G13" s="292"/>
      <c r="H13" s="293"/>
      <c r="I13" s="292"/>
      <c r="J13" s="293"/>
      <c r="K13" s="292"/>
      <c r="L13" s="293"/>
      <c r="M13" s="292"/>
      <c r="N13" s="293"/>
      <c r="O13" s="289"/>
      <c r="P13" s="290"/>
      <c r="Q13" s="289"/>
      <c r="R13" s="290"/>
      <c r="S13" s="181">
        <f t="shared" ref="S13:S16" si="2">E13+G13+I13+K13+M13+O13+Q13</f>
        <v>0</v>
      </c>
      <c r="T13" s="181">
        <f t="shared" ref="T13:T16" si="3">SUM(S13-U13-V13)</f>
        <v>0</v>
      </c>
      <c r="U13" s="14"/>
      <c r="V13" s="14"/>
    </row>
    <row r="14" spans="1:22" x14ac:dyDescent="0.35">
      <c r="A14" s="192"/>
      <c r="B14" s="192"/>
      <c r="C14" s="192"/>
      <c r="D14" s="22"/>
      <c r="E14" s="292"/>
      <c r="F14" s="293"/>
      <c r="G14" s="292"/>
      <c r="H14" s="293"/>
      <c r="I14" s="292"/>
      <c r="J14" s="293"/>
      <c r="K14" s="292"/>
      <c r="L14" s="293"/>
      <c r="M14" s="292"/>
      <c r="N14" s="293"/>
      <c r="O14" s="289"/>
      <c r="P14" s="290"/>
      <c r="Q14" s="289"/>
      <c r="R14" s="290"/>
      <c r="S14" s="181">
        <f t="shared" si="2"/>
        <v>0</v>
      </c>
      <c r="T14" s="181">
        <f t="shared" si="3"/>
        <v>0</v>
      </c>
      <c r="U14" s="14"/>
      <c r="V14" s="14"/>
    </row>
    <row r="15" spans="1:22" x14ac:dyDescent="0.35">
      <c r="A15" s="192"/>
      <c r="B15" s="192"/>
      <c r="C15" s="192"/>
      <c r="D15" s="22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89"/>
      <c r="P15" s="290"/>
      <c r="Q15" s="289"/>
      <c r="R15" s="290"/>
      <c r="S15" s="181">
        <f t="shared" si="2"/>
        <v>0</v>
      </c>
      <c r="T15" s="181">
        <f t="shared" si="3"/>
        <v>0</v>
      </c>
      <c r="U15" s="14"/>
      <c r="V15" s="14"/>
    </row>
    <row r="16" spans="1:22" x14ac:dyDescent="0.35">
      <c r="A16" s="208"/>
      <c r="B16" s="25"/>
      <c r="C16" s="208"/>
      <c r="D16" s="22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89"/>
      <c r="P16" s="290"/>
      <c r="Q16" s="289"/>
      <c r="R16" s="290"/>
      <c r="S16" s="181">
        <f t="shared" si="2"/>
        <v>0</v>
      </c>
      <c r="T16" s="181">
        <f t="shared" si="3"/>
        <v>0</v>
      </c>
      <c r="U16" s="14"/>
      <c r="V16" s="14"/>
    </row>
    <row r="17" spans="1:22" x14ac:dyDescent="0.35">
      <c r="A17" s="171"/>
      <c r="B17" s="171"/>
      <c r="C17" s="171"/>
      <c r="D17" s="22"/>
      <c r="E17" s="292"/>
      <c r="F17" s="293"/>
      <c r="G17" s="292"/>
      <c r="H17" s="293"/>
      <c r="I17" s="292"/>
      <c r="J17" s="293"/>
      <c r="K17" s="292"/>
      <c r="L17" s="293"/>
      <c r="M17" s="292"/>
      <c r="N17" s="293"/>
      <c r="O17" s="289"/>
      <c r="P17" s="290"/>
      <c r="Q17" s="289"/>
      <c r="R17" s="29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5">
      <c r="A18" s="234"/>
      <c r="B18" s="234"/>
      <c r="C18" s="234"/>
      <c r="D18" s="22"/>
      <c r="E18" s="292"/>
      <c r="F18" s="293"/>
      <c r="G18" s="292"/>
      <c r="H18" s="293"/>
      <c r="I18" s="292"/>
      <c r="J18" s="293"/>
      <c r="K18" s="292"/>
      <c r="L18" s="293"/>
      <c r="M18" s="292"/>
      <c r="N18" s="293"/>
      <c r="O18" s="289"/>
      <c r="P18" s="290"/>
      <c r="Q18" s="289"/>
      <c r="R18" s="29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5">
      <c r="A19" s="244"/>
      <c r="B19" s="25"/>
      <c r="C19" s="244"/>
      <c r="D19" s="22"/>
      <c r="E19" s="292"/>
      <c r="F19" s="293"/>
      <c r="G19" s="292"/>
      <c r="H19" s="293"/>
      <c r="I19" s="292"/>
      <c r="J19" s="293"/>
      <c r="K19" s="292"/>
      <c r="L19" s="293"/>
      <c r="M19" s="292"/>
      <c r="N19" s="293"/>
      <c r="O19" s="289"/>
      <c r="P19" s="290"/>
      <c r="Q19" s="289"/>
      <c r="R19" s="29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5">
      <c r="A20" s="239"/>
      <c r="B20" s="25"/>
      <c r="C20" s="239"/>
      <c r="D20" s="22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89"/>
      <c r="P20" s="290"/>
      <c r="Q20" s="289"/>
      <c r="R20" s="29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5">
      <c r="A21" s="173">
        <v>3600</v>
      </c>
      <c r="B21" s="273" t="s">
        <v>120</v>
      </c>
      <c r="C21" s="173"/>
      <c r="D21" s="10" t="s">
        <v>77</v>
      </c>
      <c r="E21" s="292">
        <v>3.5</v>
      </c>
      <c r="F21" s="293"/>
      <c r="G21" s="292">
        <v>2</v>
      </c>
      <c r="H21" s="293"/>
      <c r="I21" s="292">
        <v>3</v>
      </c>
      <c r="J21" s="293"/>
      <c r="K21" s="292">
        <v>0.5</v>
      </c>
      <c r="L21" s="293"/>
      <c r="M21" s="292">
        <v>2.5</v>
      </c>
      <c r="N21" s="293"/>
      <c r="O21" s="289"/>
      <c r="P21" s="290"/>
      <c r="Q21" s="289"/>
      <c r="R21" s="290"/>
      <c r="S21" s="12">
        <f t="shared" si="1"/>
        <v>11.5</v>
      </c>
      <c r="T21" s="12">
        <f t="shared" si="0"/>
        <v>11.5</v>
      </c>
      <c r="U21" s="14"/>
      <c r="V21" s="14"/>
    </row>
    <row r="22" spans="1:22" x14ac:dyDescent="0.35">
      <c r="A22" s="6"/>
      <c r="B22" s="6"/>
      <c r="C22" s="6"/>
      <c r="D22" s="10"/>
      <c r="E22" s="292"/>
      <c r="F22" s="293"/>
      <c r="G22" s="292"/>
      <c r="H22" s="293"/>
      <c r="I22" s="292"/>
      <c r="J22" s="293"/>
      <c r="K22" s="292"/>
      <c r="L22" s="293"/>
      <c r="M22" s="292"/>
      <c r="N22" s="293"/>
      <c r="O22" s="289"/>
      <c r="P22" s="290"/>
      <c r="Q22" s="289"/>
      <c r="R22" s="29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5">
      <c r="A23" s="55" t="s">
        <v>35</v>
      </c>
      <c r="B23" s="55"/>
      <c r="C23" s="10"/>
      <c r="D23" s="10"/>
      <c r="E23" s="292"/>
      <c r="F23" s="293"/>
      <c r="G23" s="292"/>
      <c r="H23" s="293"/>
      <c r="I23" s="292"/>
      <c r="J23" s="293"/>
      <c r="K23" s="292"/>
      <c r="L23" s="293"/>
      <c r="M23" s="292"/>
      <c r="N23" s="293"/>
      <c r="O23" s="289"/>
      <c r="P23" s="290"/>
      <c r="Q23" s="289"/>
      <c r="R23" s="290"/>
      <c r="S23" s="12">
        <f t="shared" si="1"/>
        <v>0</v>
      </c>
      <c r="T23" s="12"/>
      <c r="U23" s="15"/>
      <c r="V23" s="14"/>
    </row>
    <row r="24" spans="1:22" x14ac:dyDescent="0.35">
      <c r="A24" s="55" t="s">
        <v>36</v>
      </c>
      <c r="B24" s="55"/>
      <c r="C24" s="10"/>
      <c r="D24" s="10"/>
      <c r="E24" s="292"/>
      <c r="F24" s="293"/>
      <c r="G24" s="292"/>
      <c r="H24" s="293"/>
      <c r="I24" s="292"/>
      <c r="J24" s="293"/>
      <c r="K24" s="292"/>
      <c r="L24" s="293"/>
      <c r="M24" s="292"/>
      <c r="N24" s="293"/>
      <c r="O24" s="289"/>
      <c r="P24" s="290"/>
      <c r="Q24" s="289"/>
      <c r="R24" s="290"/>
      <c r="S24" s="12">
        <f t="shared" si="1"/>
        <v>0</v>
      </c>
      <c r="T24" s="12"/>
      <c r="U24" s="15"/>
      <c r="V24" s="14"/>
    </row>
    <row r="25" spans="1:22" x14ac:dyDescent="0.35">
      <c r="A25" s="15" t="s">
        <v>6</v>
      </c>
      <c r="B25" s="15"/>
      <c r="C25" s="15"/>
      <c r="D25" s="15"/>
      <c r="E25" s="294">
        <f>SUM(E4:E24)</f>
        <v>8</v>
      </c>
      <c r="F25" s="295"/>
      <c r="G25" s="294">
        <f>SUM(G4:G24)</f>
        <v>8</v>
      </c>
      <c r="H25" s="295"/>
      <c r="I25" s="294">
        <f>SUM(I4:I24)</f>
        <v>8</v>
      </c>
      <c r="J25" s="295"/>
      <c r="K25" s="294">
        <f>SUM(K4:K24)</f>
        <v>4.5</v>
      </c>
      <c r="L25" s="295"/>
      <c r="M25" s="294">
        <f>SUM(M4:M24)</f>
        <v>8</v>
      </c>
      <c r="N25" s="295"/>
      <c r="O25" s="294">
        <f>SUM(O4:O24)</f>
        <v>0</v>
      </c>
      <c r="P25" s="295"/>
      <c r="Q25" s="294">
        <f>SUM(Q4:Q24)</f>
        <v>0</v>
      </c>
      <c r="R25" s="295"/>
      <c r="S25" s="12">
        <f t="shared" si="1"/>
        <v>36.5</v>
      </c>
      <c r="T25" s="12"/>
      <c r="U25" s="15"/>
      <c r="V25" s="14"/>
    </row>
    <row r="26" spans="1:22" x14ac:dyDescent="0.3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36.5</v>
      </c>
      <c r="U26" s="14"/>
      <c r="V26" s="14"/>
    </row>
    <row r="27" spans="1:22" x14ac:dyDescent="0.3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-3.5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-3.5</v>
      </c>
      <c r="T27" s="14"/>
      <c r="U27" s="14">
        <f>SUM(U4:U26)</f>
        <v>0</v>
      </c>
      <c r="V27" s="14">
        <f>SUM(V4:V26)</f>
        <v>0</v>
      </c>
    </row>
    <row r="29" spans="1:22" x14ac:dyDescent="0.35">
      <c r="A29" s="1" t="s">
        <v>23</v>
      </c>
      <c r="B29" s="2"/>
    </row>
    <row r="30" spans="1:22" x14ac:dyDescent="0.35">
      <c r="A30" s="3" t="s">
        <v>2</v>
      </c>
      <c r="C30" s="17">
        <f>SUM(T26)</f>
        <v>36.5</v>
      </c>
      <c r="I30" s="1">
        <v>3600</v>
      </c>
    </row>
    <row r="31" spans="1:22" x14ac:dyDescent="0.35">
      <c r="A31" s="3" t="s">
        <v>24</v>
      </c>
      <c r="C31" s="17">
        <f>U27</f>
        <v>0</v>
      </c>
      <c r="D31" s="17" t="s">
        <v>82</v>
      </c>
      <c r="I31" s="24">
        <v>11.5</v>
      </c>
    </row>
    <row r="32" spans="1:22" x14ac:dyDescent="0.35">
      <c r="A32" s="3" t="s">
        <v>25</v>
      </c>
      <c r="C32" s="17">
        <f>V27</f>
        <v>0</v>
      </c>
    </row>
    <row r="33" spans="1:9" x14ac:dyDescent="0.35">
      <c r="A33" s="3" t="s">
        <v>26</v>
      </c>
      <c r="C33" s="17">
        <f>S23</f>
        <v>0</v>
      </c>
      <c r="I33" s="17"/>
    </row>
    <row r="34" spans="1:9" x14ac:dyDescent="0.35">
      <c r="A34" s="3" t="s">
        <v>4</v>
      </c>
      <c r="C34" s="17">
        <f>S24</f>
        <v>0</v>
      </c>
    </row>
    <row r="35" spans="1:9" ht="16" thickBot="1" x14ac:dyDescent="0.4">
      <c r="A35" s="4" t="s">
        <v>6</v>
      </c>
      <c r="C35" s="23">
        <f>SUM(C30:C34)</f>
        <v>36.5</v>
      </c>
      <c r="E35" s="4" t="s">
        <v>40</v>
      </c>
      <c r="F35" s="4"/>
      <c r="G35" s="19">
        <f>S25-C35</f>
        <v>0</v>
      </c>
    </row>
    <row r="36" spans="1:9" ht="16" thickTop="1" x14ac:dyDescent="0.35">
      <c r="A36" s="3" t="s">
        <v>27</v>
      </c>
      <c r="C36" s="20">
        <v>0</v>
      </c>
      <c r="D36" s="20"/>
    </row>
    <row r="37" spans="1:9" x14ac:dyDescent="0.3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Wright</vt:lpstr>
      <vt:lpstr>Sheet1</vt:lpstr>
      <vt:lpstr>T.Winterburn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2021-02-16T12:12:11Z</cp:lastPrinted>
  <dcterms:created xsi:type="dcterms:W3CDTF">2010-01-14T13:00:57Z</dcterms:created>
  <dcterms:modified xsi:type="dcterms:W3CDTF">2021-02-17T06:53:17Z</dcterms:modified>
</cp:coreProperties>
</file>