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ED6E9A6C-1EA8-4FF4-B8C2-39620DB3A55B}" xr6:coauthVersionLast="44" xr6:coauthVersionMax="44" xr10:uidLastSave="{00000000-0000-0000-0000-000000000000}"/>
  <bookViews>
    <workbookView xWindow="-108" yWindow="-108" windowWidth="23256" windowHeight="12576" tabRatio="967" activeTab="1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Hall!$A$1:$V$42</definedName>
    <definedName name="_xlnm.Print_Area" localSheetId="6">Hammond!$A$1:$V$42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'Reading-Jones'!$A$1:$V$40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T19" i="57"/>
  <c r="S19" i="57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6" i="56"/>
  <c r="C31" i="56" s="1"/>
  <c r="D11" i="1" s="1"/>
  <c r="U26" i="56"/>
  <c r="C30" i="56" s="1"/>
  <c r="C11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1" i="1" s="1"/>
  <c r="S22" i="56"/>
  <c r="C32" i="56" s="1"/>
  <c r="E11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B11" i="1"/>
  <c r="G11" i="1" s="1"/>
  <c r="S24" i="55"/>
  <c r="T23" i="55"/>
  <c r="C27" i="55" s="1"/>
  <c r="S22" i="55"/>
  <c r="G34" i="56" l="1"/>
  <c r="C32" i="55"/>
  <c r="B15" i="1"/>
  <c r="G15" i="1" s="1"/>
  <c r="G32" i="55" l="1"/>
  <c r="K16" i="1"/>
  <c r="I16" i="1"/>
  <c r="H16" i="1"/>
  <c r="V24" i="53"/>
  <c r="C29" i="53" s="1"/>
  <c r="D16" i="1" s="1"/>
  <c r="U24" i="53"/>
  <c r="C28" i="53" s="1"/>
  <c r="C16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6" i="1" s="1"/>
  <c r="S20" i="53"/>
  <c r="C30" i="53" s="1"/>
  <c r="E16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5" i="24"/>
  <c r="J27" i="24" s="1"/>
  <c r="C32" i="53" l="1"/>
  <c r="G32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18" i="14"/>
  <c r="T18" i="14" s="1"/>
  <c r="S13" i="16" l="1"/>
  <c r="T13" i="16" s="1"/>
  <c r="S18" i="5" l="1"/>
  <c r="T18" i="5" s="1"/>
  <c r="S17" i="5"/>
  <c r="T17" i="5" s="1"/>
  <c r="S16" i="5"/>
  <c r="T16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4" i="14"/>
  <c r="F26" i="14" s="1"/>
  <c r="G37" i="47" l="1"/>
  <c r="G30" i="5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22" i="1" s="1"/>
  <c r="C37" i="5"/>
  <c r="D22" i="1" s="1"/>
  <c r="H32" i="5"/>
  <c r="L32" i="5"/>
  <c r="O30" i="5"/>
  <c r="P32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8" i="5"/>
  <c r="E22" i="1" s="1"/>
  <c r="C39" i="5"/>
  <c r="Q30" i="5"/>
  <c r="R32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5" i="14"/>
  <c r="C29" i="14" s="1"/>
  <c r="B9" i="1" s="1"/>
  <c r="S25" i="24"/>
  <c r="F22" i="1"/>
  <c r="F21" i="1"/>
  <c r="S26" i="30"/>
  <c r="S24" i="30"/>
  <c r="S27" i="24"/>
  <c r="S24" i="14"/>
  <c r="F9" i="1"/>
  <c r="L26" i="14"/>
  <c r="S26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4" i="14"/>
  <c r="C34" i="30" l="1"/>
  <c r="G34" i="30" s="1"/>
  <c r="G34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0" i="5"/>
  <c r="N32" i="5" s="1"/>
  <c r="S24" i="5"/>
  <c r="T24" i="5" s="1"/>
  <c r="S30" i="5" l="1"/>
  <c r="K22" i="1"/>
  <c r="T31" i="5"/>
  <c r="C35" i="5" s="1"/>
  <c r="B22" i="1" s="1"/>
  <c r="G22" i="1" l="1"/>
  <c r="G23" i="1" s="1"/>
  <c r="K23" i="1"/>
  <c r="C27" i="1" s="1"/>
  <c r="C40" i="5"/>
  <c r="G40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<sst xmlns="http://schemas.openxmlformats.org/spreadsheetml/2006/main" count="883" uniqueCount="117">
  <si>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</si>
  <si>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</si>
  <si>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</si>
  <si>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</si>
  <si>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</si>
  <si>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</si>
  <si>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</si>
  <si>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</si>
  <si>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</si>
  <si>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</si>
  <si>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</si>
  <si>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</si>
  <si>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</si>
  <si>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</si>
  <si>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</si>
  <si>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</si>
  <si>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</si>
  <si>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</si>
  <si>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</si>
  <si>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</si>
  <si>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</si>
  <si>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</si>
  <si>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</si>
  <si>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</si>
  <si>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</si>
  <si>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</si>
  <si>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</si>
  <si>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</si>
  <si>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</si>
  <si>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</si>
  <si>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</si>
  <si>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</si>
  <si>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</si>
  <si>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</si>
  <si>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</si>
  <si>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</si>
  <si>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</si>
  <si>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</si>
  <si>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</si>
  <si>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</si>
  <si>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</si>
  <si>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</si>
  <si>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</si>
  <si>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</si>
  <si>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</si>
  <si>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</si>
  <si>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</si>
  <si>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</si>
  <si>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</si>
  <si>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</si>
  <si>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</si>
  <si>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</si>
  <si>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</si>
  <si>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</si>
  <si>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</si>
  <si>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</si>
  <si>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</si>
  <si>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</si>
  <si>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</si>
  <si>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</si>
  <si>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</si>
  <si>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</si>
  <si>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</si>
  <si>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</si>
  <si>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</si>
  <si>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</si>
  <si>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</si>
  <si>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</si>
  <si>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</si>
  <si>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</si>
  <si>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</si>
  <si>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 Reading-Jones</t>
  </si>
  <si>
    <t>machine maintenance</t>
  </si>
  <si>
    <t>tidy workshop</t>
  </si>
  <si>
    <t>frames</t>
  </si>
  <si>
    <t>cut firewood</t>
  </si>
  <si>
    <t xml:space="preserve">supervision /quality control </t>
  </si>
  <si>
    <t>6781(eg)</t>
  </si>
  <si>
    <t>wardrobe</t>
  </si>
  <si>
    <t>M Reading -Jones</t>
  </si>
  <si>
    <t>J Holdham</t>
  </si>
  <si>
    <t xml:space="preserve">labouring </t>
  </si>
  <si>
    <t>forklift</t>
  </si>
  <si>
    <t>6519wal</t>
  </si>
  <si>
    <t>load van</t>
  </si>
  <si>
    <t xml:space="preserve">column skirting </t>
  </si>
  <si>
    <t>W/E 14.06.2020</t>
  </si>
  <si>
    <t>week ending 14.06.2020</t>
  </si>
  <si>
    <t>D Hall</t>
  </si>
  <si>
    <t>D. Hall</t>
  </si>
  <si>
    <t>tool box talk</t>
  </si>
  <si>
    <t>pergola</t>
  </si>
  <si>
    <t>desk</t>
  </si>
  <si>
    <t>pergola samples</t>
  </si>
  <si>
    <t>skirting</t>
  </si>
  <si>
    <t>doors</t>
  </si>
  <si>
    <t>sort timber storage</t>
  </si>
  <si>
    <t>24-30</t>
  </si>
  <si>
    <t>weigh delivery</t>
  </si>
  <si>
    <t>maintenance</t>
  </si>
  <si>
    <t xml:space="preserve">tidy yard / outside </t>
  </si>
  <si>
    <t>skirtingboard</t>
  </si>
  <si>
    <t>sample desk</t>
  </si>
  <si>
    <t xml:space="preserve">from store </t>
  </si>
  <si>
    <t>check frames 6849</t>
  </si>
  <si>
    <t>induction</t>
  </si>
  <si>
    <t>check frames 6728</t>
  </si>
  <si>
    <t>KNIG01</t>
  </si>
  <si>
    <t>WOKI02</t>
  </si>
  <si>
    <t>SEBA01</t>
  </si>
  <si>
    <t>furloughed</t>
  </si>
  <si>
    <t>USEM01</t>
  </si>
  <si>
    <t>NEWE01</t>
  </si>
  <si>
    <t>OFFI01</t>
  </si>
  <si>
    <t>MLGH01</t>
  </si>
  <si>
    <t>WOKI01</t>
  </si>
  <si>
    <t>6849 (EF)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</si>
</sst>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zoomScale="89" zoomScaleNormal="89" workbookViewId="0">
      <selection activeCell="G27" sqref="G27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7" t="s">
        <v>86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6.5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1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2.25</v>
      </c>
    </row>
    <row r="10" spans="1:11" ht="17.25" customHeight="1" x14ac:dyDescent="0.3">
      <c r="A10" s="99" t="s">
        <v>89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1</v>
      </c>
    </row>
    <row r="11" spans="1:11" x14ac:dyDescent="0.3">
      <c r="A11" s="206" t="s">
        <v>50</v>
      </c>
      <c r="B11" s="207">
        <f>SUM(Hammond!C29)</f>
        <v>40</v>
      </c>
      <c r="C11" s="207">
        <f>SUM(Hammond!C30)</f>
        <v>0</v>
      </c>
      <c r="D11" s="207">
        <f>SUM(Hammond!C31)</f>
        <v>0</v>
      </c>
      <c r="E11" s="207">
        <f>SUM(Hammond!C32)</f>
        <v>0</v>
      </c>
      <c r="F11" s="207">
        <f>SUM(Hammond!C33)</f>
        <v>0</v>
      </c>
      <c r="G11" s="208">
        <f t="shared" si="1"/>
        <v>40</v>
      </c>
      <c r="H11" s="104">
        <f>SUM(Hammond!C35)</f>
        <v>0</v>
      </c>
      <c r="I11" s="104">
        <f>SUM(Hammond!C36)</f>
        <v>0</v>
      </c>
      <c r="K11" s="103">
        <f>SUM(Hammond!I30)</f>
        <v>19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80</v>
      </c>
      <c r="B13" s="100">
        <f>SUM(Holdham!C28)</f>
        <v>32</v>
      </c>
      <c r="C13" s="100">
        <f>SUM(Holdham!C29)</f>
        <v>0</v>
      </c>
      <c r="D13" s="100">
        <f>SUM(Holdham!C30)</f>
        <v>0</v>
      </c>
      <c r="E13" s="100">
        <f>SUM(Holdham!C31)</f>
        <v>8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32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11.5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71</v>
      </c>
      <c r="B16" s="100">
        <f>SUM('Reading-Jones'!C27)</f>
        <v>40</v>
      </c>
      <c r="C16" s="100">
        <f>SUM('Reading-Jones'!C28)</f>
        <v>0</v>
      </c>
      <c r="D16" s="100">
        <f>SUM('Reading-Jones'!C29)</f>
        <v>0</v>
      </c>
      <c r="E16" s="100">
        <f>SUM('Reading-Jones'!C30)</f>
        <v>0</v>
      </c>
      <c r="F16" s="100">
        <f>SUM('Reading-Jones'!C31)</f>
        <v>0</v>
      </c>
      <c r="G16" s="101">
        <f t="shared" si="1"/>
        <v>40</v>
      </c>
      <c r="H16" s="104">
        <f>SUM('Reading-Jones'!C33)</f>
        <v>0</v>
      </c>
      <c r="I16" s="104">
        <f>SUM('Reading-Jones'!C34)</f>
        <v>0</v>
      </c>
      <c r="K16" s="103">
        <f>SUM('Reading-Jones'!I28)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0.25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17.5</v>
      </c>
    </row>
    <row r="19" spans="1:11" x14ac:dyDescent="0.3">
      <c r="A19" s="99" t="s">
        <v>67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SUM(Wright!C35)</f>
        <v>40</v>
      </c>
      <c r="C22" s="100">
        <f>SUM(Wright!C36)</f>
        <v>2.5</v>
      </c>
      <c r="D22" s="100">
        <f>SUM(Wright!C37)</f>
        <v>0</v>
      </c>
      <c r="E22" s="100">
        <f>SUM(Wright!C38)</f>
        <v>0</v>
      </c>
      <c r="F22" s="100">
        <f>SUM(Wright!C39)</f>
        <v>0</v>
      </c>
      <c r="G22" s="101">
        <f>B22+C22+D22+E22+F22</f>
        <v>42.5</v>
      </c>
      <c r="H22" s="104">
        <f>SUM(Wright!C41)</f>
        <v>0</v>
      </c>
      <c r="I22" s="104">
        <f>SUM(Wright!C42)</f>
        <v>0</v>
      </c>
      <c r="K22" s="103">
        <f>SUM(Wright!I36)</f>
        <v>40</v>
      </c>
    </row>
    <row r="23" spans="1:11" ht="17.25" customHeight="1" x14ac:dyDescent="0.3">
      <c r="A23" s="105" t="s">
        <v>22</v>
      </c>
      <c r="B23" s="106">
        <f t="shared" ref="B23:I23" si="2">SUM(B6:B22)</f>
        <v>629</v>
      </c>
      <c r="C23" s="106">
        <f t="shared" si="2"/>
        <v>2.5</v>
      </c>
      <c r="D23" s="106">
        <f t="shared" si="2"/>
        <v>0</v>
      </c>
      <c r="E23" s="106">
        <f t="shared" si="2"/>
        <v>8</v>
      </c>
      <c r="F23" s="106">
        <f t="shared" si="2"/>
        <v>0</v>
      </c>
      <c r="G23" s="106">
        <f t="shared" si="2"/>
        <v>639.5</v>
      </c>
      <c r="H23" s="107">
        <f t="shared" si="2"/>
        <v>0</v>
      </c>
      <c r="I23" s="107">
        <f t="shared" si="2"/>
        <v>0</v>
      </c>
      <c r="J23" s="94"/>
      <c r="K23" s="106">
        <f>SUM(K6:K22)</f>
        <v>180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631.5</v>
      </c>
    </row>
    <row r="27" spans="1:11" x14ac:dyDescent="0.3">
      <c r="A27" s="92" t="s">
        <v>29</v>
      </c>
      <c r="C27" s="108">
        <f>K23</f>
        <v>180</v>
      </c>
    </row>
    <row r="28" spans="1:11" x14ac:dyDescent="0.3">
      <c r="A28" s="92" t="s">
        <v>33</v>
      </c>
      <c r="C28" s="109">
        <f>C27/C26</f>
        <v>0.28503562945368172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C9" sqref="C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87</v>
      </c>
      <c r="B2" s="214"/>
      <c r="C2" s="214"/>
      <c r="D2" s="113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6">
        <v>6728</v>
      </c>
      <c r="B4" s="232" t="s">
        <v>107</v>
      </c>
      <c r="C4" s="186">
        <v>17</v>
      </c>
      <c r="D4" s="22" t="s">
        <v>74</v>
      </c>
      <c r="E4" s="242">
        <v>1</v>
      </c>
      <c r="F4" s="246"/>
      <c r="G4" s="242"/>
      <c r="H4" s="246"/>
      <c r="I4" s="242"/>
      <c r="J4" s="246"/>
      <c r="K4" s="242"/>
      <c r="L4" s="246"/>
      <c r="M4" s="242">
        <v>1</v>
      </c>
      <c r="N4" s="246"/>
      <c r="O4" s="243"/>
      <c r="P4" s="244"/>
      <c r="Q4" s="243"/>
      <c r="R4" s="244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3">
      <c r="A5" s="220">
        <v>6728</v>
      </c>
      <c r="B5" s="232" t="s">
        <v>107</v>
      </c>
      <c r="C5" s="197">
        <v>18</v>
      </c>
      <c r="D5" s="22" t="s">
        <v>74</v>
      </c>
      <c r="E5" s="242">
        <v>0.5</v>
      </c>
      <c r="F5" s="246"/>
      <c r="G5" s="242"/>
      <c r="H5" s="246"/>
      <c r="I5" s="242"/>
      <c r="J5" s="246"/>
      <c r="K5" s="242"/>
      <c r="L5" s="246"/>
      <c r="M5" s="242">
        <v>1</v>
      </c>
      <c r="N5" s="246"/>
      <c r="O5" s="243"/>
      <c r="P5" s="244"/>
      <c r="Q5" s="243"/>
      <c r="R5" s="244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3">
      <c r="A6" s="220">
        <v>6728</v>
      </c>
      <c r="B6" s="232" t="s">
        <v>107</v>
      </c>
      <c r="C6" s="209">
        <v>19</v>
      </c>
      <c r="D6" s="22" t="s">
        <v>74</v>
      </c>
      <c r="E6" s="242">
        <v>0.5</v>
      </c>
      <c r="F6" s="246"/>
      <c r="G6" s="242"/>
      <c r="H6" s="246"/>
      <c r="I6" s="242"/>
      <c r="J6" s="246"/>
      <c r="K6" s="242">
        <v>2</v>
      </c>
      <c r="L6" s="246"/>
      <c r="M6" s="242">
        <v>1</v>
      </c>
      <c r="N6" s="246"/>
      <c r="O6" s="243"/>
      <c r="P6" s="244"/>
      <c r="Q6" s="243"/>
      <c r="R6" s="244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3">
      <c r="A7" s="220">
        <v>6728</v>
      </c>
      <c r="B7" s="232" t="s">
        <v>107</v>
      </c>
      <c r="C7" s="209">
        <v>20</v>
      </c>
      <c r="D7" s="22" t="s">
        <v>74</v>
      </c>
      <c r="E7" s="242">
        <v>0.5</v>
      </c>
      <c r="F7" s="246"/>
      <c r="G7" s="242"/>
      <c r="H7" s="246"/>
      <c r="I7" s="242"/>
      <c r="J7" s="246"/>
      <c r="K7" s="242">
        <v>2</v>
      </c>
      <c r="L7" s="246"/>
      <c r="M7" s="242"/>
      <c r="N7" s="246"/>
      <c r="O7" s="243"/>
      <c r="P7" s="244"/>
      <c r="Q7" s="243"/>
      <c r="R7" s="244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3">
      <c r="A8" s="220">
        <v>6728</v>
      </c>
      <c r="B8" s="232" t="s">
        <v>107</v>
      </c>
      <c r="C8" s="209">
        <v>21</v>
      </c>
      <c r="D8" s="22" t="s">
        <v>74</v>
      </c>
      <c r="E8" s="242">
        <v>0.5</v>
      </c>
      <c r="F8" s="246"/>
      <c r="G8" s="242"/>
      <c r="H8" s="246"/>
      <c r="I8" s="242"/>
      <c r="J8" s="246"/>
      <c r="K8" s="242">
        <v>2</v>
      </c>
      <c r="L8" s="246"/>
      <c r="M8" s="242"/>
      <c r="N8" s="246"/>
      <c r="O8" s="243"/>
      <c r="P8" s="244"/>
      <c r="Q8" s="243"/>
      <c r="R8" s="244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09" t="s">
        <v>116</v>
      </c>
      <c r="B9" s="232" t="s">
        <v>115</v>
      </c>
      <c r="C9" s="197">
        <v>36</v>
      </c>
      <c r="D9" s="22" t="s">
        <v>91</v>
      </c>
      <c r="E9" s="242">
        <v>3.5</v>
      </c>
      <c r="F9" s="246"/>
      <c r="G9" s="242">
        <v>6</v>
      </c>
      <c r="H9" s="246"/>
      <c r="I9" s="242">
        <v>5</v>
      </c>
      <c r="J9" s="246"/>
      <c r="K9" s="242"/>
      <c r="L9" s="246"/>
      <c r="M9" s="242"/>
      <c r="N9" s="246"/>
      <c r="O9" s="243"/>
      <c r="P9" s="244"/>
      <c r="Q9" s="243"/>
      <c r="R9" s="244"/>
      <c r="S9" s="12">
        <f t="shared" si="1"/>
        <v>14.5</v>
      </c>
      <c r="T9" s="12">
        <f t="shared" si="0"/>
        <v>14.5</v>
      </c>
      <c r="U9" s="14"/>
      <c r="V9" s="14"/>
    </row>
    <row r="10" spans="1:22" x14ac:dyDescent="0.3">
      <c r="A10" s="230">
        <v>6728</v>
      </c>
      <c r="B10" s="232" t="s">
        <v>107</v>
      </c>
      <c r="C10" s="230">
        <v>26</v>
      </c>
      <c r="D10" s="22" t="s">
        <v>74</v>
      </c>
      <c r="E10" s="242"/>
      <c r="F10" s="246"/>
      <c r="G10" s="242"/>
      <c r="H10" s="246"/>
      <c r="I10" s="242"/>
      <c r="J10" s="246"/>
      <c r="K10" s="242"/>
      <c r="L10" s="246"/>
      <c r="M10" s="242">
        <v>2</v>
      </c>
      <c r="N10" s="246"/>
      <c r="O10" s="243"/>
      <c r="P10" s="244"/>
      <c r="Q10" s="243"/>
      <c r="R10" s="244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209"/>
      <c r="B11" s="189"/>
      <c r="C11" s="189"/>
      <c r="D11" s="22"/>
      <c r="E11" s="242"/>
      <c r="F11" s="246"/>
      <c r="G11" s="242"/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9"/>
      <c r="B12" s="189"/>
      <c r="C12" s="189"/>
      <c r="D12" s="22"/>
      <c r="E12" s="242"/>
      <c r="F12" s="246"/>
      <c r="G12" s="242"/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11"/>
      <c r="B13" s="211"/>
      <c r="C13" s="211"/>
      <c r="D13" s="22"/>
      <c r="E13" s="242"/>
      <c r="F13" s="246"/>
      <c r="G13" s="242"/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212">
        <f t="shared" ref="S13:S16" si="2">E13+G13+I13+K13+M13+O13+Q13</f>
        <v>0</v>
      </c>
      <c r="T13" s="212">
        <f t="shared" ref="T13:T16" si="3">SUM(S13-U13-V13)</f>
        <v>0</v>
      </c>
      <c r="U13" s="14"/>
      <c r="V13" s="14"/>
    </row>
    <row r="14" spans="1:22" x14ac:dyDescent="0.3">
      <c r="A14" s="211"/>
      <c r="B14" s="211"/>
      <c r="C14" s="211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212">
        <f t="shared" si="2"/>
        <v>0</v>
      </c>
      <c r="T14" s="212">
        <f t="shared" si="3"/>
        <v>0</v>
      </c>
      <c r="U14" s="14"/>
      <c r="V14" s="14"/>
    </row>
    <row r="15" spans="1:22" x14ac:dyDescent="0.3">
      <c r="A15" s="211"/>
      <c r="B15" s="211"/>
      <c r="C15" s="211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43"/>
      <c r="P15" s="244"/>
      <c r="Q15" s="243"/>
      <c r="R15" s="244"/>
      <c r="S15" s="212">
        <f t="shared" si="2"/>
        <v>0</v>
      </c>
      <c r="T15" s="212">
        <f t="shared" si="3"/>
        <v>0</v>
      </c>
      <c r="U15" s="14"/>
      <c r="V15" s="14"/>
    </row>
    <row r="16" spans="1:22" x14ac:dyDescent="0.3">
      <c r="A16" s="189"/>
      <c r="B16" s="189"/>
      <c r="C16" s="189"/>
      <c r="D16" s="22"/>
      <c r="E16" s="242"/>
      <c r="F16" s="246"/>
      <c r="G16" s="242"/>
      <c r="H16" s="246"/>
      <c r="I16" s="242"/>
      <c r="J16" s="246"/>
      <c r="K16" s="242"/>
      <c r="L16" s="246"/>
      <c r="M16" s="242"/>
      <c r="N16" s="246"/>
      <c r="O16" s="243"/>
      <c r="P16" s="244"/>
      <c r="Q16" s="243"/>
      <c r="R16" s="244"/>
      <c r="S16" s="212">
        <f t="shared" si="2"/>
        <v>0</v>
      </c>
      <c r="T16" s="212">
        <f t="shared" si="3"/>
        <v>0</v>
      </c>
      <c r="U16" s="14"/>
      <c r="V16" s="14"/>
    </row>
    <row r="17" spans="1:22" x14ac:dyDescent="0.3">
      <c r="A17" s="191"/>
      <c r="B17" s="191"/>
      <c r="C17" s="191"/>
      <c r="D17" s="22"/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43"/>
      <c r="P17" s="244"/>
      <c r="Q17" s="243"/>
      <c r="R17" s="24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154"/>
      <c r="B18" s="25"/>
      <c r="C18" s="117"/>
      <c r="D18" s="22"/>
      <c r="E18" s="242"/>
      <c r="F18" s="246"/>
      <c r="G18" s="242"/>
      <c r="H18" s="246"/>
      <c r="I18" s="242"/>
      <c r="J18" s="246"/>
      <c r="K18" s="242"/>
      <c r="L18" s="246"/>
      <c r="M18" s="242"/>
      <c r="N18" s="246"/>
      <c r="O18" s="243"/>
      <c r="P18" s="244"/>
      <c r="Q18" s="243"/>
      <c r="R18" s="24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97">
        <v>3600</v>
      </c>
      <c r="B19" s="232" t="s">
        <v>113</v>
      </c>
      <c r="C19" s="197"/>
      <c r="D19" s="22" t="s">
        <v>75</v>
      </c>
      <c r="E19" s="242"/>
      <c r="F19" s="246"/>
      <c r="G19" s="242"/>
      <c r="H19" s="246"/>
      <c r="I19" s="242"/>
      <c r="J19" s="246"/>
      <c r="K19" s="242"/>
      <c r="L19" s="246"/>
      <c r="M19" s="242"/>
      <c r="N19" s="246"/>
      <c r="O19" s="243"/>
      <c r="P19" s="244"/>
      <c r="Q19" s="243"/>
      <c r="R19" s="2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09"/>
      <c r="B20" s="25"/>
      <c r="C20" s="209"/>
      <c r="D20" s="10"/>
      <c r="E20" s="233"/>
      <c r="F20" s="234"/>
      <c r="G20" s="233"/>
      <c r="H20" s="234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97">
        <v>3600</v>
      </c>
      <c r="B21" s="232" t="s">
        <v>113</v>
      </c>
      <c r="C21" s="197"/>
      <c r="D21" s="10" t="s">
        <v>70</v>
      </c>
      <c r="E21" s="242">
        <v>1.5</v>
      </c>
      <c r="F21" s="246"/>
      <c r="G21" s="242">
        <v>2</v>
      </c>
      <c r="H21" s="246"/>
      <c r="I21" s="242">
        <v>3</v>
      </c>
      <c r="J21" s="246"/>
      <c r="K21" s="242">
        <v>2</v>
      </c>
      <c r="L21" s="246"/>
      <c r="M21" s="242">
        <v>3</v>
      </c>
      <c r="N21" s="246"/>
      <c r="O21" s="243"/>
      <c r="P21" s="244"/>
      <c r="Q21" s="243"/>
      <c r="R21" s="244"/>
      <c r="S21" s="12">
        <f t="shared" si="1"/>
        <v>11.5</v>
      </c>
      <c r="T21" s="12">
        <f t="shared" si="0"/>
        <v>11.5</v>
      </c>
      <c r="U21" s="14"/>
      <c r="V21" s="14"/>
    </row>
    <row r="22" spans="1:22" x14ac:dyDescent="0.3">
      <c r="A22" s="6"/>
      <c r="B22" s="6"/>
      <c r="C22" s="6"/>
      <c r="D22" s="10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42"/>
      <c r="F23" s="246"/>
      <c r="G23" s="242"/>
      <c r="H23" s="246"/>
      <c r="I23" s="242"/>
      <c r="J23" s="246"/>
      <c r="K23" s="242"/>
      <c r="L23" s="246"/>
      <c r="M23" s="242"/>
      <c r="N23" s="246"/>
      <c r="O23" s="243"/>
      <c r="P23" s="244"/>
      <c r="Q23" s="243"/>
      <c r="R23" s="244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42"/>
      <c r="F24" s="246"/>
      <c r="G24" s="242"/>
      <c r="H24" s="246"/>
      <c r="I24" s="242"/>
      <c r="J24" s="246"/>
      <c r="K24" s="242"/>
      <c r="L24" s="246"/>
      <c r="M24" s="242"/>
      <c r="N24" s="246"/>
      <c r="O24" s="243"/>
      <c r="P24" s="244"/>
      <c r="Q24" s="243"/>
      <c r="R24" s="244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7">
        <f>SUM(E4:E24)</f>
        <v>8</v>
      </c>
      <c r="F25" s="248"/>
      <c r="G25" s="247">
        <f>SUM(G4:G24)</f>
        <v>8</v>
      </c>
      <c r="H25" s="248"/>
      <c r="I25" s="247">
        <f>SUM(I4:I24)</f>
        <v>8</v>
      </c>
      <c r="J25" s="248"/>
      <c r="K25" s="247">
        <f>SUM(K4:K24)</f>
        <v>8</v>
      </c>
      <c r="L25" s="248"/>
      <c r="M25" s="247">
        <f>SUM(M4:M24)</f>
        <v>8</v>
      </c>
      <c r="N25" s="248"/>
      <c r="O25" s="247">
        <f>SUM(O4:O24)</f>
        <v>0</v>
      </c>
      <c r="P25" s="248"/>
      <c r="Q25" s="247">
        <f>SUM(Q4:Q24)</f>
        <v>0</v>
      </c>
      <c r="R25" s="248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11.5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5" sqref="B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87</v>
      </c>
      <c r="B2" s="214"/>
      <c r="C2" s="214"/>
      <c r="D2" s="149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53"/>
      <c r="P3" s="11"/>
      <c r="Q3" s="11"/>
      <c r="R3" s="11"/>
      <c r="S3" s="151"/>
      <c r="T3" s="151"/>
      <c r="U3" s="13"/>
      <c r="V3" s="13"/>
    </row>
    <row r="4" spans="1:22" x14ac:dyDescent="0.3">
      <c r="A4" s="220">
        <v>6728</v>
      </c>
      <c r="B4" s="232" t="s">
        <v>107</v>
      </c>
      <c r="C4" s="220">
        <v>28</v>
      </c>
      <c r="D4" s="22" t="s">
        <v>92</v>
      </c>
      <c r="E4" s="242">
        <v>2</v>
      </c>
      <c r="F4" s="246"/>
      <c r="G4" s="242"/>
      <c r="H4" s="246"/>
      <c r="I4" s="242"/>
      <c r="J4" s="246"/>
      <c r="K4" s="242"/>
      <c r="L4" s="246"/>
      <c r="M4" s="242"/>
      <c r="N4" s="246"/>
      <c r="O4" s="243"/>
      <c r="P4" s="244"/>
      <c r="Q4" s="243"/>
      <c r="R4" s="244"/>
      <c r="S4" s="151">
        <f>E4+G4+I4+K4+M4+O4+Q4</f>
        <v>2</v>
      </c>
      <c r="T4" s="151">
        <f t="shared" ref="T4:T19" si="0">SUM(S4-U4-V4)</f>
        <v>2</v>
      </c>
      <c r="U4" s="14"/>
      <c r="V4" s="14"/>
    </row>
    <row r="5" spans="1:22" x14ac:dyDescent="0.3">
      <c r="A5" s="220" t="s">
        <v>116</v>
      </c>
      <c r="B5" s="232" t="s">
        <v>115</v>
      </c>
      <c r="C5" s="220">
        <v>36</v>
      </c>
      <c r="D5" s="22" t="s">
        <v>91</v>
      </c>
      <c r="E5" s="242">
        <v>6</v>
      </c>
      <c r="F5" s="246"/>
      <c r="G5" s="242">
        <v>8</v>
      </c>
      <c r="H5" s="246"/>
      <c r="I5" s="242">
        <v>8</v>
      </c>
      <c r="J5" s="246"/>
      <c r="K5" s="242">
        <v>8</v>
      </c>
      <c r="L5" s="246"/>
      <c r="M5" s="242">
        <v>8</v>
      </c>
      <c r="N5" s="246"/>
      <c r="O5" s="243"/>
      <c r="P5" s="244"/>
      <c r="Q5" s="243"/>
      <c r="R5" s="244"/>
      <c r="S5" s="151">
        <f t="shared" ref="S5:S22" si="1">E5+G5+I5+K5+M5+O5+Q5</f>
        <v>38</v>
      </c>
      <c r="T5" s="151">
        <f t="shared" si="0"/>
        <v>38</v>
      </c>
      <c r="U5" s="14"/>
      <c r="V5" s="14"/>
    </row>
    <row r="6" spans="1:22" x14ac:dyDescent="0.3">
      <c r="A6" s="198"/>
      <c r="B6" s="25"/>
      <c r="C6" s="198"/>
      <c r="D6" s="22"/>
      <c r="E6" s="242"/>
      <c r="F6" s="246"/>
      <c r="G6" s="242"/>
      <c r="H6" s="246"/>
      <c r="I6" s="242"/>
      <c r="J6" s="246"/>
      <c r="K6" s="242"/>
      <c r="L6" s="246"/>
      <c r="M6" s="242"/>
      <c r="N6" s="246"/>
      <c r="O6" s="243"/>
      <c r="P6" s="244"/>
      <c r="Q6" s="243"/>
      <c r="R6" s="244"/>
      <c r="S6" s="151">
        <f>E6+G6+I6+K6+M6+O6+Q6</f>
        <v>0</v>
      </c>
      <c r="T6" s="151">
        <f t="shared" si="0"/>
        <v>0</v>
      </c>
      <c r="U6" s="14"/>
      <c r="V6" s="14"/>
    </row>
    <row r="7" spans="1:22" x14ac:dyDescent="0.3">
      <c r="A7" s="200"/>
      <c r="B7" s="200"/>
      <c r="C7" s="200"/>
      <c r="D7" s="22"/>
      <c r="E7" s="242"/>
      <c r="F7" s="246"/>
      <c r="G7" s="242"/>
      <c r="H7" s="246"/>
      <c r="I7" s="242"/>
      <c r="J7" s="246"/>
      <c r="K7" s="242"/>
      <c r="L7" s="246"/>
      <c r="M7" s="242"/>
      <c r="N7" s="246"/>
      <c r="O7" s="243"/>
      <c r="P7" s="244"/>
      <c r="Q7" s="243"/>
      <c r="R7" s="244"/>
      <c r="S7" s="151">
        <f>E7+G7+I7+K7+M7+O7+Q7</f>
        <v>0</v>
      </c>
      <c r="T7" s="151">
        <f t="shared" si="0"/>
        <v>0</v>
      </c>
      <c r="U7" s="14"/>
      <c r="V7" s="14"/>
    </row>
    <row r="8" spans="1:22" x14ac:dyDescent="0.3">
      <c r="A8" s="197"/>
      <c r="B8" s="197"/>
      <c r="C8" s="197"/>
      <c r="D8" s="22"/>
      <c r="E8" s="242"/>
      <c r="F8" s="246"/>
      <c r="G8" s="242"/>
      <c r="H8" s="246"/>
      <c r="I8" s="242"/>
      <c r="J8" s="246"/>
      <c r="K8" s="242"/>
      <c r="L8" s="246"/>
      <c r="M8" s="242"/>
      <c r="N8" s="246"/>
      <c r="O8" s="243"/>
      <c r="P8" s="244"/>
      <c r="Q8" s="243"/>
      <c r="R8" s="244"/>
      <c r="S8" s="151">
        <f t="shared" si="1"/>
        <v>0</v>
      </c>
      <c r="T8" s="151">
        <f t="shared" si="0"/>
        <v>0</v>
      </c>
      <c r="U8" s="14"/>
      <c r="V8" s="14"/>
    </row>
    <row r="9" spans="1:22" x14ac:dyDescent="0.3">
      <c r="A9" s="197"/>
      <c r="B9" s="197"/>
      <c r="C9" s="197"/>
      <c r="D9" s="22"/>
      <c r="E9" s="242"/>
      <c r="F9" s="246"/>
      <c r="G9" s="242"/>
      <c r="H9" s="246"/>
      <c r="I9" s="242"/>
      <c r="J9" s="246"/>
      <c r="K9" s="242"/>
      <c r="L9" s="246"/>
      <c r="M9" s="242"/>
      <c r="N9" s="246"/>
      <c r="O9" s="243"/>
      <c r="P9" s="244"/>
      <c r="Q9" s="243"/>
      <c r="R9" s="244"/>
      <c r="S9" s="151">
        <f t="shared" si="1"/>
        <v>0</v>
      </c>
      <c r="T9" s="151">
        <f t="shared" si="0"/>
        <v>0</v>
      </c>
      <c r="U9" s="14"/>
      <c r="V9" s="14"/>
    </row>
    <row r="10" spans="1:22" x14ac:dyDescent="0.3">
      <c r="A10" s="197"/>
      <c r="B10" s="25"/>
      <c r="C10" s="197"/>
      <c r="D10" s="22"/>
      <c r="E10" s="242"/>
      <c r="F10" s="246"/>
      <c r="G10" s="242"/>
      <c r="H10" s="246"/>
      <c r="I10" s="242"/>
      <c r="J10" s="246"/>
      <c r="K10" s="242"/>
      <c r="L10" s="246"/>
      <c r="M10" s="242"/>
      <c r="N10" s="246"/>
      <c r="O10" s="243"/>
      <c r="P10" s="244"/>
      <c r="Q10" s="243"/>
      <c r="R10" s="244"/>
      <c r="S10" s="151">
        <f t="shared" si="1"/>
        <v>0</v>
      </c>
      <c r="T10" s="151">
        <f t="shared" si="0"/>
        <v>0</v>
      </c>
      <c r="U10" s="14"/>
      <c r="V10" s="14"/>
    </row>
    <row r="11" spans="1:22" x14ac:dyDescent="0.3">
      <c r="A11" s="187"/>
      <c r="B11" s="25"/>
      <c r="C11" s="187"/>
      <c r="D11" s="22"/>
      <c r="E11" s="242"/>
      <c r="F11" s="246"/>
      <c r="G11" s="242"/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51">
        <f t="shared" si="1"/>
        <v>0</v>
      </c>
      <c r="T11" s="151">
        <f t="shared" si="0"/>
        <v>0</v>
      </c>
      <c r="U11" s="14"/>
      <c r="V11" s="14"/>
    </row>
    <row r="12" spans="1:22" x14ac:dyDescent="0.3">
      <c r="A12" s="191"/>
      <c r="B12" s="191"/>
      <c r="C12" s="191"/>
      <c r="D12" s="22"/>
      <c r="E12" s="242"/>
      <c r="F12" s="246"/>
      <c r="G12" s="242"/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51">
        <f t="shared" si="1"/>
        <v>0</v>
      </c>
      <c r="T12" s="151">
        <f t="shared" si="0"/>
        <v>0</v>
      </c>
      <c r="U12" s="14"/>
      <c r="V12" s="14"/>
    </row>
    <row r="13" spans="1:22" x14ac:dyDescent="0.3">
      <c r="A13" s="191"/>
      <c r="B13" s="191"/>
      <c r="C13" s="191"/>
      <c r="D13" s="22"/>
      <c r="E13" s="242"/>
      <c r="F13" s="246"/>
      <c r="G13" s="242"/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151">
        <f t="shared" si="1"/>
        <v>0</v>
      </c>
      <c r="T13" s="151">
        <f t="shared" si="0"/>
        <v>0</v>
      </c>
      <c r="U13" s="14"/>
      <c r="V13" s="14"/>
    </row>
    <row r="14" spans="1:22" x14ac:dyDescent="0.3">
      <c r="A14" s="158"/>
      <c r="B14" s="150"/>
      <c r="C14" s="150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151">
        <f t="shared" si="1"/>
        <v>0</v>
      </c>
      <c r="T14" s="151">
        <f t="shared" si="0"/>
        <v>0</v>
      </c>
      <c r="U14" s="14"/>
      <c r="V14" s="14"/>
    </row>
    <row r="15" spans="1:22" x14ac:dyDescent="0.3">
      <c r="A15" s="158"/>
      <c r="B15" s="25"/>
      <c r="C15" s="150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43"/>
      <c r="P15" s="244"/>
      <c r="Q15" s="243"/>
      <c r="R15" s="244"/>
      <c r="S15" s="151">
        <f t="shared" si="1"/>
        <v>0</v>
      </c>
      <c r="T15" s="151">
        <f t="shared" si="0"/>
        <v>0</v>
      </c>
      <c r="U15" s="14"/>
      <c r="V15" s="14"/>
    </row>
    <row r="16" spans="1:22" x14ac:dyDescent="0.3">
      <c r="A16" s="191"/>
      <c r="B16" s="191"/>
      <c r="C16" s="191"/>
      <c r="D16" s="22"/>
      <c r="E16" s="233"/>
      <c r="F16" s="234"/>
      <c r="G16" s="233"/>
      <c r="H16" s="234"/>
      <c r="I16" s="233"/>
      <c r="J16" s="234"/>
      <c r="K16" s="242"/>
      <c r="L16" s="246"/>
      <c r="M16" s="242"/>
      <c r="N16" s="246"/>
      <c r="O16" s="243"/>
      <c r="P16" s="244"/>
      <c r="Q16" s="243"/>
      <c r="R16" s="244"/>
      <c r="S16" s="151">
        <f t="shared" si="1"/>
        <v>0</v>
      </c>
      <c r="T16" s="151">
        <f t="shared" si="0"/>
        <v>0</v>
      </c>
      <c r="U16" s="14"/>
      <c r="V16" s="14"/>
    </row>
    <row r="17" spans="1:22" x14ac:dyDescent="0.3">
      <c r="A17" s="179">
        <v>3600</v>
      </c>
      <c r="B17" s="232" t="s">
        <v>113</v>
      </c>
      <c r="C17" s="179"/>
      <c r="D17" s="22" t="s">
        <v>82</v>
      </c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43"/>
      <c r="P17" s="244"/>
      <c r="Q17" s="243"/>
      <c r="R17" s="244"/>
      <c r="S17" s="151">
        <f>E17+G17+I17+K17+M17+O17+Q17</f>
        <v>0</v>
      </c>
      <c r="T17" s="151">
        <f>SUM(S17-U17-V17)</f>
        <v>0</v>
      </c>
      <c r="U17" s="14"/>
      <c r="V17" s="14"/>
    </row>
    <row r="18" spans="1:22" x14ac:dyDescent="0.3">
      <c r="A18" s="209"/>
      <c r="B18" s="25"/>
      <c r="C18" s="209"/>
      <c r="D18" s="10"/>
      <c r="E18" s="242"/>
      <c r="F18" s="246"/>
      <c r="G18" s="242"/>
      <c r="H18" s="246"/>
      <c r="I18" s="242"/>
      <c r="J18" s="246"/>
      <c r="K18" s="242"/>
      <c r="L18" s="246"/>
      <c r="M18" s="242"/>
      <c r="N18" s="246"/>
      <c r="O18" s="243"/>
      <c r="P18" s="244"/>
      <c r="Q18" s="243"/>
      <c r="R18" s="244"/>
      <c r="S18" s="151">
        <f t="shared" si="1"/>
        <v>0</v>
      </c>
      <c r="T18" s="151">
        <f t="shared" si="0"/>
        <v>0</v>
      </c>
      <c r="U18" s="14"/>
      <c r="V18" s="14"/>
    </row>
    <row r="19" spans="1:22" x14ac:dyDescent="0.3">
      <c r="A19" s="150"/>
      <c r="B19" s="150"/>
      <c r="C19" s="150"/>
      <c r="D19" s="10"/>
      <c r="E19" s="242"/>
      <c r="F19" s="246"/>
      <c r="G19" s="242"/>
      <c r="H19" s="246"/>
      <c r="I19" s="242"/>
      <c r="J19" s="246"/>
      <c r="K19" s="242"/>
      <c r="L19" s="246"/>
      <c r="M19" s="242"/>
      <c r="N19" s="246"/>
      <c r="O19" s="243"/>
      <c r="P19" s="244"/>
      <c r="Q19" s="243"/>
      <c r="R19" s="244"/>
      <c r="S19" s="151">
        <f t="shared" si="1"/>
        <v>0</v>
      </c>
      <c r="T19" s="151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51">
        <f t="shared" si="1"/>
        <v>0</v>
      </c>
      <c r="T20" s="151"/>
      <c r="U20" s="15"/>
      <c r="V20" s="14"/>
    </row>
    <row r="21" spans="1:22" x14ac:dyDescent="0.3">
      <c r="A21" s="55" t="s">
        <v>36</v>
      </c>
      <c r="B21" s="55"/>
      <c r="C21" s="10"/>
      <c r="D21" s="10"/>
      <c r="E21" s="242"/>
      <c r="F21" s="246"/>
      <c r="G21" s="242"/>
      <c r="H21" s="246"/>
      <c r="I21" s="242"/>
      <c r="J21" s="246"/>
      <c r="K21" s="242"/>
      <c r="L21" s="246"/>
      <c r="M21" s="242"/>
      <c r="N21" s="246"/>
      <c r="O21" s="243"/>
      <c r="P21" s="244"/>
      <c r="Q21" s="243"/>
      <c r="R21" s="244"/>
      <c r="S21" s="151">
        <f t="shared" si="1"/>
        <v>0</v>
      </c>
      <c r="T21" s="151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51">
        <f t="shared" si="1"/>
        <v>40</v>
      </c>
      <c r="T22" s="151"/>
      <c r="U22" s="15"/>
      <c r="V22" s="14"/>
    </row>
    <row r="23" spans="1:22" x14ac:dyDescent="0.3">
      <c r="A23" s="15" t="s">
        <v>2</v>
      </c>
      <c r="B23" s="15"/>
      <c r="C23" s="15"/>
      <c r="D23" s="15"/>
      <c r="E23" s="151"/>
      <c r="F23" s="152">
        <v>8</v>
      </c>
      <c r="G23" s="151"/>
      <c r="H23" s="152">
        <v>8</v>
      </c>
      <c r="I23" s="151"/>
      <c r="J23" s="152">
        <v>8</v>
      </c>
      <c r="K23" s="151"/>
      <c r="L23" s="152">
        <v>8</v>
      </c>
      <c r="M23" s="151"/>
      <c r="N23" s="152">
        <v>8</v>
      </c>
      <c r="O23" s="151"/>
      <c r="P23" s="152"/>
      <c r="Q23" s="151"/>
      <c r="R23" s="152"/>
      <c r="S23" s="151">
        <f>SUM(E23:R23)</f>
        <v>40</v>
      </c>
      <c r="T23" s="151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zoomScale="87" zoomScaleNormal="87" workbookViewId="0">
      <selection activeCell="D14" sqref="D14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79</v>
      </c>
      <c r="B1" s="2"/>
      <c r="C1" s="2"/>
    </row>
    <row r="2" spans="1:22" s="9" customFormat="1" x14ac:dyDescent="0.3">
      <c r="A2" s="5" t="s">
        <v>87</v>
      </c>
      <c r="B2" s="214"/>
      <c r="C2" s="214"/>
      <c r="D2" s="139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20">
        <v>6849</v>
      </c>
      <c r="B4" s="232" t="s">
        <v>108</v>
      </c>
      <c r="C4" s="220">
        <v>13</v>
      </c>
      <c r="D4" s="22" t="s">
        <v>74</v>
      </c>
      <c r="E4" s="242">
        <v>1</v>
      </c>
      <c r="F4" s="246"/>
      <c r="G4" s="242"/>
      <c r="H4" s="246"/>
      <c r="I4" s="242"/>
      <c r="J4" s="246"/>
      <c r="K4" s="242"/>
      <c r="L4" s="246"/>
      <c r="M4" s="242"/>
      <c r="N4" s="246"/>
      <c r="O4" s="243"/>
      <c r="P4" s="244"/>
      <c r="Q4" s="243"/>
      <c r="R4" s="244"/>
      <c r="S4" s="140">
        <f>E4+G4+I4+K4+M4+O4+Q4</f>
        <v>1</v>
      </c>
      <c r="T4" s="140">
        <f t="shared" ref="T4:T19" si="0">SUM(S4-U4-V4)</f>
        <v>1</v>
      </c>
      <c r="U4" s="14"/>
      <c r="V4" s="14"/>
    </row>
    <row r="5" spans="1:22" x14ac:dyDescent="0.3">
      <c r="A5" s="202">
        <v>6728</v>
      </c>
      <c r="B5" s="232" t="s">
        <v>107</v>
      </c>
      <c r="C5" s="202">
        <v>20</v>
      </c>
      <c r="D5" s="22" t="s">
        <v>74</v>
      </c>
      <c r="E5" s="242">
        <v>1.25</v>
      </c>
      <c r="F5" s="246"/>
      <c r="G5" s="242">
        <v>1.5</v>
      </c>
      <c r="H5" s="246"/>
      <c r="I5" s="242">
        <v>0.5</v>
      </c>
      <c r="J5" s="246"/>
      <c r="K5" s="242"/>
      <c r="L5" s="246"/>
      <c r="M5" s="242">
        <v>0.5</v>
      </c>
      <c r="N5" s="246"/>
      <c r="O5" s="243"/>
      <c r="P5" s="244"/>
      <c r="Q5" s="243"/>
      <c r="R5" s="244"/>
      <c r="S5" s="140">
        <f t="shared" ref="S5:S22" si="1">E5+G5+I5+K5+M5+O5+Q5</f>
        <v>3.75</v>
      </c>
      <c r="T5" s="140">
        <f t="shared" si="0"/>
        <v>3.75</v>
      </c>
      <c r="U5" s="14"/>
      <c r="V5" s="14"/>
    </row>
    <row r="6" spans="1:22" x14ac:dyDescent="0.3">
      <c r="A6" s="220">
        <v>6728</v>
      </c>
      <c r="B6" s="232" t="s">
        <v>107</v>
      </c>
      <c r="C6" s="209">
        <v>21</v>
      </c>
      <c r="D6" s="22" t="s">
        <v>74</v>
      </c>
      <c r="E6" s="242">
        <v>1.25</v>
      </c>
      <c r="F6" s="246"/>
      <c r="G6" s="242">
        <v>1.5</v>
      </c>
      <c r="H6" s="246"/>
      <c r="I6" s="242">
        <v>0.75</v>
      </c>
      <c r="J6" s="246"/>
      <c r="K6" s="242"/>
      <c r="L6" s="246"/>
      <c r="M6" s="242"/>
      <c r="N6" s="246"/>
      <c r="O6" s="243"/>
      <c r="P6" s="244"/>
      <c r="Q6" s="243"/>
      <c r="R6" s="244"/>
      <c r="S6" s="140">
        <f t="shared" si="1"/>
        <v>3.5</v>
      </c>
      <c r="T6" s="140">
        <f t="shared" si="0"/>
        <v>3.5</v>
      </c>
      <c r="U6" s="14"/>
      <c r="V6" s="14"/>
    </row>
    <row r="7" spans="1:22" x14ac:dyDescent="0.3">
      <c r="A7" s="209" t="s">
        <v>116</v>
      </c>
      <c r="B7" s="232" t="s">
        <v>115</v>
      </c>
      <c r="C7" s="209">
        <v>36</v>
      </c>
      <c r="D7" s="22" t="s">
        <v>91</v>
      </c>
      <c r="E7" s="242">
        <v>0.75</v>
      </c>
      <c r="F7" s="246"/>
      <c r="G7" s="242"/>
      <c r="H7" s="246"/>
      <c r="I7" s="242">
        <v>5.25</v>
      </c>
      <c r="J7" s="246"/>
      <c r="K7" s="242">
        <v>8</v>
      </c>
      <c r="L7" s="246"/>
      <c r="M7" s="242">
        <v>6</v>
      </c>
      <c r="N7" s="246"/>
      <c r="O7" s="243"/>
      <c r="P7" s="244"/>
      <c r="Q7" s="243"/>
      <c r="R7" s="244"/>
      <c r="S7" s="140">
        <f t="shared" si="1"/>
        <v>20</v>
      </c>
      <c r="T7" s="140">
        <f t="shared" si="0"/>
        <v>20</v>
      </c>
      <c r="U7" s="14"/>
      <c r="V7" s="14"/>
    </row>
    <row r="8" spans="1:22" x14ac:dyDescent="0.3">
      <c r="A8" s="220">
        <v>6728</v>
      </c>
      <c r="B8" s="232" t="s">
        <v>107</v>
      </c>
      <c r="C8" s="220">
        <v>17</v>
      </c>
      <c r="D8" s="22" t="s">
        <v>74</v>
      </c>
      <c r="E8" s="242">
        <v>1.25</v>
      </c>
      <c r="F8" s="246"/>
      <c r="G8" s="242">
        <v>1.25</v>
      </c>
      <c r="H8" s="246"/>
      <c r="I8" s="242">
        <v>0.5</v>
      </c>
      <c r="J8" s="246"/>
      <c r="K8" s="242"/>
      <c r="L8" s="246"/>
      <c r="M8" s="242">
        <v>0.5</v>
      </c>
      <c r="N8" s="246"/>
      <c r="O8" s="243"/>
      <c r="P8" s="244"/>
      <c r="Q8" s="243"/>
      <c r="R8" s="244"/>
      <c r="S8" s="140">
        <f t="shared" si="1"/>
        <v>3.5</v>
      </c>
      <c r="T8" s="140">
        <f t="shared" si="0"/>
        <v>3.5</v>
      </c>
      <c r="U8" s="14"/>
      <c r="V8" s="14"/>
    </row>
    <row r="9" spans="1:22" x14ac:dyDescent="0.3">
      <c r="A9" s="220">
        <v>6728</v>
      </c>
      <c r="B9" s="232" t="s">
        <v>107</v>
      </c>
      <c r="C9" s="220">
        <v>18</v>
      </c>
      <c r="D9" s="22" t="s">
        <v>74</v>
      </c>
      <c r="E9" s="242">
        <v>1.25</v>
      </c>
      <c r="F9" s="246"/>
      <c r="G9" s="242">
        <v>1.5</v>
      </c>
      <c r="H9" s="246"/>
      <c r="I9" s="242">
        <v>0.5</v>
      </c>
      <c r="J9" s="246"/>
      <c r="K9" s="242"/>
      <c r="L9" s="246"/>
      <c r="M9" s="242">
        <v>0.5</v>
      </c>
      <c r="N9" s="246"/>
      <c r="O9" s="243"/>
      <c r="P9" s="244"/>
      <c r="Q9" s="243"/>
      <c r="R9" s="244"/>
      <c r="S9" s="140">
        <f t="shared" si="1"/>
        <v>3.75</v>
      </c>
      <c r="T9" s="140">
        <f t="shared" si="0"/>
        <v>3.75</v>
      </c>
      <c r="U9" s="14"/>
      <c r="V9" s="14"/>
    </row>
    <row r="10" spans="1:22" x14ac:dyDescent="0.3">
      <c r="A10" s="220">
        <v>6728</v>
      </c>
      <c r="B10" s="232" t="s">
        <v>107</v>
      </c>
      <c r="C10" s="220">
        <v>19</v>
      </c>
      <c r="D10" s="22" t="s">
        <v>74</v>
      </c>
      <c r="E10" s="242">
        <v>1.25</v>
      </c>
      <c r="F10" s="246"/>
      <c r="G10" s="242">
        <v>1.5</v>
      </c>
      <c r="H10" s="246"/>
      <c r="I10" s="242">
        <v>0.5</v>
      </c>
      <c r="J10" s="246"/>
      <c r="K10" s="242"/>
      <c r="L10" s="246"/>
      <c r="M10" s="242">
        <v>0.5</v>
      </c>
      <c r="N10" s="246"/>
      <c r="O10" s="243"/>
      <c r="P10" s="244"/>
      <c r="Q10" s="243"/>
      <c r="R10" s="244"/>
      <c r="S10" s="140">
        <f t="shared" si="1"/>
        <v>3.75</v>
      </c>
      <c r="T10" s="140">
        <f t="shared" si="0"/>
        <v>3.75</v>
      </c>
      <c r="U10" s="14"/>
      <c r="V10" s="14"/>
    </row>
    <row r="11" spans="1:22" x14ac:dyDescent="0.3">
      <c r="A11" s="221">
        <v>6849</v>
      </c>
      <c r="B11" s="232" t="s">
        <v>108</v>
      </c>
      <c r="C11" s="209">
        <v>10</v>
      </c>
      <c r="D11" s="22" t="s">
        <v>84</v>
      </c>
      <c r="E11" s="242"/>
      <c r="F11" s="246"/>
      <c r="G11" s="242">
        <v>0.25</v>
      </c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40">
        <f t="shared" si="1"/>
        <v>0.25</v>
      </c>
      <c r="T11" s="140">
        <f t="shared" si="0"/>
        <v>0.25</v>
      </c>
      <c r="U11" s="14"/>
      <c r="V11" s="14"/>
    </row>
    <row r="12" spans="1:22" x14ac:dyDescent="0.3">
      <c r="A12" s="221">
        <v>6849</v>
      </c>
      <c r="B12" s="232" t="s">
        <v>108</v>
      </c>
      <c r="C12" s="209">
        <v>11</v>
      </c>
      <c r="D12" s="22" t="s">
        <v>84</v>
      </c>
      <c r="E12" s="242"/>
      <c r="F12" s="246"/>
      <c r="G12" s="242">
        <v>0.25</v>
      </c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40">
        <f t="shared" si="1"/>
        <v>0.25</v>
      </c>
      <c r="T12" s="140">
        <f t="shared" si="0"/>
        <v>0.25</v>
      </c>
      <c r="U12" s="14"/>
      <c r="V12" s="14"/>
    </row>
    <row r="13" spans="1:22" x14ac:dyDescent="0.3">
      <c r="A13" s="221">
        <v>6849</v>
      </c>
      <c r="B13" s="232" t="s">
        <v>108</v>
      </c>
      <c r="C13" s="142">
        <v>12</v>
      </c>
      <c r="D13" s="22" t="s">
        <v>84</v>
      </c>
      <c r="E13" s="242"/>
      <c r="F13" s="246"/>
      <c r="G13" s="242">
        <v>0.25</v>
      </c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140">
        <f t="shared" si="1"/>
        <v>0.25</v>
      </c>
      <c r="T13" s="140">
        <f t="shared" si="0"/>
        <v>0.25</v>
      </c>
      <c r="U13" s="14"/>
      <c r="V13" s="14"/>
    </row>
    <row r="14" spans="1:22" x14ac:dyDescent="0.3">
      <c r="A14" s="142"/>
      <c r="B14" s="142"/>
      <c r="C14" s="142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3">
      <c r="A15" s="142"/>
      <c r="B15" s="25"/>
      <c r="C15" s="142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43"/>
      <c r="P15" s="244"/>
      <c r="Q15" s="243"/>
      <c r="R15" s="244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3">
      <c r="A16" s="142"/>
      <c r="B16" s="25"/>
      <c r="C16" s="142"/>
      <c r="D16" s="22"/>
      <c r="E16" s="242"/>
      <c r="F16" s="246"/>
      <c r="G16" s="242"/>
      <c r="H16" s="246"/>
      <c r="I16" s="242"/>
      <c r="J16" s="246"/>
      <c r="K16" s="242"/>
      <c r="L16" s="246"/>
      <c r="M16" s="242"/>
      <c r="N16" s="246"/>
      <c r="O16" s="243"/>
      <c r="P16" s="244"/>
      <c r="Q16" s="243"/>
      <c r="R16" s="244"/>
      <c r="S16" s="140">
        <f t="shared" si="1"/>
        <v>0</v>
      </c>
      <c r="T16" s="140">
        <f t="shared" si="0"/>
        <v>0</v>
      </c>
      <c r="U16" s="14"/>
      <c r="V16" s="14"/>
    </row>
    <row r="17" spans="1:22" x14ac:dyDescent="0.3">
      <c r="A17" s="142"/>
      <c r="B17" s="25"/>
      <c r="C17" s="142"/>
      <c r="D17" s="22"/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43"/>
      <c r="P17" s="244"/>
      <c r="Q17" s="243"/>
      <c r="R17" s="244"/>
      <c r="S17" s="140">
        <f>E17+G17+I17+K17+M17+O17+Q17</f>
        <v>0</v>
      </c>
      <c r="T17" s="140">
        <f>SUM(S17-U17-V17)</f>
        <v>0</v>
      </c>
      <c r="U17" s="14"/>
      <c r="V17" s="14"/>
    </row>
    <row r="18" spans="1:22" x14ac:dyDescent="0.3">
      <c r="A18" s="209"/>
      <c r="B18" s="25"/>
      <c r="C18" s="209"/>
      <c r="D18" s="10"/>
      <c r="E18" s="242"/>
      <c r="F18" s="246"/>
      <c r="G18" s="242"/>
      <c r="H18" s="246"/>
      <c r="I18" s="242"/>
      <c r="J18" s="246"/>
      <c r="K18" s="242"/>
      <c r="L18" s="246"/>
      <c r="M18" s="242"/>
      <c r="N18" s="246"/>
      <c r="O18" s="243"/>
      <c r="P18" s="244"/>
      <c r="Q18" s="243"/>
      <c r="R18" s="244"/>
      <c r="S18" s="140">
        <f t="shared" si="1"/>
        <v>0</v>
      </c>
      <c r="T18" s="140">
        <f t="shared" si="0"/>
        <v>0</v>
      </c>
      <c r="U18" s="14"/>
      <c r="V18" s="14"/>
    </row>
    <row r="19" spans="1:22" x14ac:dyDescent="0.3">
      <c r="A19" s="142"/>
      <c r="B19" s="142"/>
      <c r="C19" s="142"/>
      <c r="D19" s="10"/>
      <c r="E19" s="242"/>
      <c r="F19" s="246"/>
      <c r="G19" s="242"/>
      <c r="H19" s="246"/>
      <c r="I19" s="242"/>
      <c r="J19" s="246"/>
      <c r="K19" s="242"/>
      <c r="L19" s="246"/>
      <c r="M19" s="242"/>
      <c r="N19" s="246"/>
      <c r="O19" s="243"/>
      <c r="P19" s="244"/>
      <c r="Q19" s="243"/>
      <c r="R19" s="244"/>
      <c r="S19" s="140">
        <f t="shared" si="1"/>
        <v>0</v>
      </c>
      <c r="T19" s="14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40">
        <f t="shared" si="1"/>
        <v>0</v>
      </c>
      <c r="T20" s="140"/>
      <c r="U20" s="15"/>
      <c r="V20" s="14"/>
    </row>
    <row r="21" spans="1:22" x14ac:dyDescent="0.3">
      <c r="A21" s="10" t="s">
        <v>36</v>
      </c>
      <c r="B21" s="10"/>
      <c r="C21" s="10"/>
      <c r="D21" s="10"/>
      <c r="E21" s="242"/>
      <c r="F21" s="246"/>
      <c r="G21" s="242"/>
      <c r="H21" s="246"/>
      <c r="I21" s="242"/>
      <c r="J21" s="246"/>
      <c r="K21" s="242"/>
      <c r="L21" s="246"/>
      <c r="M21" s="242"/>
      <c r="N21" s="246"/>
      <c r="O21" s="243"/>
      <c r="P21" s="244"/>
      <c r="Q21" s="243"/>
      <c r="R21" s="244"/>
      <c r="S21" s="140">
        <f t="shared" si="1"/>
        <v>0</v>
      </c>
      <c r="T21" s="140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40">
        <f t="shared" si="1"/>
        <v>40</v>
      </c>
      <c r="T22" s="140"/>
      <c r="U22" s="15"/>
      <c r="V22" s="14"/>
    </row>
    <row r="23" spans="1:22" x14ac:dyDescent="0.3">
      <c r="A23" s="15" t="s">
        <v>2</v>
      </c>
      <c r="B23" s="15"/>
      <c r="C23" s="15"/>
      <c r="D23" s="15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140">
        <f>SUM(E23:R23)</f>
        <v>40</v>
      </c>
      <c r="T23" s="14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D16" sqref="D1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87</v>
      </c>
      <c r="B2" s="214"/>
      <c r="C2" s="214"/>
      <c r="D2" s="32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20">
        <v>6849</v>
      </c>
      <c r="B4" s="232" t="s">
        <v>108</v>
      </c>
      <c r="C4" s="220">
        <v>10</v>
      </c>
      <c r="D4" s="22" t="s">
        <v>74</v>
      </c>
      <c r="E4" s="252">
        <v>1</v>
      </c>
      <c r="F4" s="253"/>
      <c r="G4" s="252"/>
      <c r="H4" s="253"/>
      <c r="I4" s="252"/>
      <c r="J4" s="253"/>
      <c r="K4" s="252"/>
      <c r="L4" s="253"/>
      <c r="M4" s="252"/>
      <c r="N4" s="253"/>
      <c r="O4" s="256"/>
      <c r="P4" s="256"/>
      <c r="Q4" s="254"/>
      <c r="R4" s="255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3">
      <c r="A5" s="220">
        <v>6849</v>
      </c>
      <c r="B5" s="232" t="s">
        <v>108</v>
      </c>
      <c r="C5" s="220">
        <v>11</v>
      </c>
      <c r="D5" s="22" t="s">
        <v>74</v>
      </c>
      <c r="E5" s="233">
        <v>1</v>
      </c>
      <c r="F5" s="234"/>
      <c r="G5" s="233"/>
      <c r="H5" s="234"/>
      <c r="I5" s="233"/>
      <c r="J5" s="234"/>
      <c r="K5" s="233"/>
      <c r="L5" s="234"/>
      <c r="M5" s="233"/>
      <c r="N5" s="234"/>
      <c r="O5" s="256"/>
      <c r="P5" s="256"/>
      <c r="Q5" s="254"/>
      <c r="R5" s="255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3">
      <c r="A6" s="220">
        <v>6849</v>
      </c>
      <c r="B6" s="232" t="s">
        <v>108</v>
      </c>
      <c r="C6" s="220">
        <v>12</v>
      </c>
      <c r="D6" s="22" t="s">
        <v>74</v>
      </c>
      <c r="E6" s="233">
        <v>0.5</v>
      </c>
      <c r="F6" s="234"/>
      <c r="G6" s="233"/>
      <c r="H6" s="234"/>
      <c r="I6" s="233"/>
      <c r="J6" s="234"/>
      <c r="K6" s="233"/>
      <c r="L6" s="234"/>
      <c r="M6" s="233"/>
      <c r="N6" s="234"/>
      <c r="O6" s="256"/>
      <c r="P6" s="256"/>
      <c r="Q6" s="254"/>
      <c r="R6" s="255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3">
      <c r="A7" s="220" t="s">
        <v>116</v>
      </c>
      <c r="B7" s="232" t="s">
        <v>115</v>
      </c>
      <c r="C7" s="220">
        <v>36</v>
      </c>
      <c r="D7" s="22" t="s">
        <v>91</v>
      </c>
      <c r="E7" s="252">
        <v>5.5</v>
      </c>
      <c r="F7" s="253"/>
      <c r="G7" s="252">
        <v>8</v>
      </c>
      <c r="H7" s="253"/>
      <c r="I7" s="252">
        <v>8</v>
      </c>
      <c r="J7" s="253"/>
      <c r="K7" s="252">
        <v>7.75</v>
      </c>
      <c r="L7" s="253"/>
      <c r="M7" s="252">
        <v>8</v>
      </c>
      <c r="N7" s="253"/>
      <c r="O7" s="256"/>
      <c r="P7" s="256"/>
      <c r="Q7" s="254"/>
      <c r="R7" s="255"/>
      <c r="S7" s="38">
        <f t="shared" si="0"/>
        <v>37.25</v>
      </c>
      <c r="T7" s="38">
        <f t="shared" si="1"/>
        <v>37.25</v>
      </c>
      <c r="U7" s="40"/>
      <c r="V7" s="40"/>
    </row>
    <row r="8" spans="1:22" x14ac:dyDescent="0.3">
      <c r="A8" s="156"/>
      <c r="B8" s="156"/>
      <c r="C8" s="156"/>
      <c r="D8" s="22"/>
      <c r="E8" s="252"/>
      <c r="F8" s="253"/>
      <c r="G8" s="252"/>
      <c r="H8" s="253"/>
      <c r="I8" s="252"/>
      <c r="J8" s="253"/>
      <c r="K8" s="252"/>
      <c r="L8" s="253"/>
      <c r="M8" s="252"/>
      <c r="N8" s="253"/>
      <c r="O8" s="256"/>
      <c r="P8" s="256"/>
      <c r="Q8" s="254"/>
      <c r="R8" s="255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52"/>
      <c r="F9" s="253"/>
      <c r="G9" s="252"/>
      <c r="H9" s="253"/>
      <c r="I9" s="252"/>
      <c r="J9" s="253"/>
      <c r="K9" s="252"/>
      <c r="L9" s="253"/>
      <c r="M9" s="252"/>
      <c r="N9" s="253"/>
      <c r="O9" s="256"/>
      <c r="P9" s="256"/>
      <c r="Q9" s="254"/>
      <c r="R9" s="25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52"/>
      <c r="F10" s="253"/>
      <c r="G10" s="252"/>
      <c r="H10" s="253"/>
      <c r="I10" s="252"/>
      <c r="J10" s="253"/>
      <c r="K10" s="252"/>
      <c r="L10" s="253"/>
      <c r="M10" s="252"/>
      <c r="N10" s="253"/>
      <c r="O10" s="254"/>
      <c r="P10" s="255"/>
      <c r="Q10" s="254"/>
      <c r="R10" s="25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52"/>
      <c r="F11" s="253"/>
      <c r="G11" s="252"/>
      <c r="H11" s="253"/>
      <c r="I11" s="252"/>
      <c r="J11" s="253"/>
      <c r="K11" s="252"/>
      <c r="L11" s="253"/>
      <c r="M11" s="252"/>
      <c r="N11" s="253"/>
      <c r="O11" s="254"/>
      <c r="P11" s="255"/>
      <c r="Q11" s="254"/>
      <c r="R11" s="25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54"/>
      <c r="P12" s="255"/>
      <c r="Q12" s="254"/>
      <c r="R12" s="25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54"/>
      <c r="P13" s="255"/>
      <c r="Q13" s="254"/>
      <c r="R13" s="25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54"/>
      <c r="P14" s="255"/>
      <c r="Q14" s="254"/>
      <c r="R14" s="25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54"/>
      <c r="P15" s="255"/>
      <c r="Q15" s="254"/>
      <c r="R15" s="25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54"/>
      <c r="P16" s="255"/>
      <c r="Q16" s="254"/>
      <c r="R16" s="25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91"/>
      <c r="B17" s="191"/>
      <c r="C17" s="191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54"/>
      <c r="P17" s="255"/>
      <c r="Q17" s="254"/>
      <c r="R17" s="25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70">
        <v>3600</v>
      </c>
      <c r="B18" s="232" t="s">
        <v>113</v>
      </c>
      <c r="C18" s="170"/>
      <c r="D18" s="22" t="s">
        <v>73</v>
      </c>
      <c r="E18" s="252"/>
      <c r="F18" s="253"/>
      <c r="G18" s="252"/>
      <c r="H18" s="253"/>
      <c r="I18" s="252"/>
      <c r="J18" s="253"/>
      <c r="K18" s="252">
        <v>0.25</v>
      </c>
      <c r="L18" s="253"/>
      <c r="M18" s="252"/>
      <c r="N18" s="253"/>
      <c r="O18" s="256"/>
      <c r="P18" s="256"/>
      <c r="Q18" s="254"/>
      <c r="R18" s="255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3">
      <c r="A19" s="209"/>
      <c r="B19" s="25"/>
      <c r="C19" s="209"/>
      <c r="D19" s="10"/>
      <c r="E19" s="252"/>
      <c r="F19" s="253"/>
      <c r="G19" s="252"/>
      <c r="H19" s="253"/>
      <c r="I19" s="252"/>
      <c r="J19" s="253"/>
      <c r="K19" s="252"/>
      <c r="L19" s="253"/>
      <c r="M19" s="252"/>
      <c r="N19" s="253"/>
      <c r="O19" s="256"/>
      <c r="P19" s="256"/>
      <c r="Q19" s="254"/>
      <c r="R19" s="25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6"/>
      <c r="P20" s="256"/>
      <c r="Q20" s="254"/>
      <c r="R20" s="25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6"/>
      <c r="P21" s="256"/>
      <c r="Q21" s="254"/>
      <c r="R21" s="25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60"/>
      <c r="F22" s="260"/>
      <c r="G22" s="260"/>
      <c r="H22" s="260"/>
      <c r="I22" s="260"/>
      <c r="J22" s="260"/>
      <c r="K22" s="260"/>
      <c r="L22" s="260"/>
      <c r="M22" s="252"/>
      <c r="N22" s="253"/>
      <c r="O22" s="256"/>
      <c r="P22" s="256"/>
      <c r="Q22" s="254"/>
      <c r="R22" s="255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8">
        <f>SUM(E4:E22)</f>
        <v>8</v>
      </c>
      <c r="F23" s="259"/>
      <c r="G23" s="258">
        <f>SUM(G4:G22)</f>
        <v>8</v>
      </c>
      <c r="H23" s="259"/>
      <c r="I23" s="258">
        <f>SUM(I4:I22)</f>
        <v>8</v>
      </c>
      <c r="J23" s="259"/>
      <c r="K23" s="258">
        <f>SUM(K4:K22)</f>
        <v>8</v>
      </c>
      <c r="L23" s="259"/>
      <c r="M23" s="258">
        <f>SUM(M4:M22)</f>
        <v>8</v>
      </c>
      <c r="N23" s="259"/>
      <c r="O23" s="258">
        <f>SUM(O4:O22)</f>
        <v>0</v>
      </c>
      <c r="P23" s="259"/>
      <c r="Q23" s="258">
        <f>SUM(Q4:Q22)</f>
        <v>0</v>
      </c>
      <c r="R23" s="259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0.25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A19" sqref="A1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87</v>
      </c>
      <c r="B2" s="214"/>
      <c r="C2" s="214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20">
        <v>6849</v>
      </c>
      <c r="B4" s="232" t="s">
        <v>108</v>
      </c>
      <c r="C4" s="220">
        <v>11</v>
      </c>
      <c r="D4" s="22" t="s">
        <v>74</v>
      </c>
      <c r="E4" s="242">
        <v>1.75</v>
      </c>
      <c r="F4" s="246"/>
      <c r="G4" s="242"/>
      <c r="H4" s="246"/>
      <c r="I4" s="242"/>
      <c r="J4" s="246"/>
      <c r="K4" s="242"/>
      <c r="L4" s="246"/>
      <c r="M4" s="242"/>
      <c r="N4" s="246"/>
      <c r="O4" s="243"/>
      <c r="P4" s="244"/>
      <c r="Q4" s="243"/>
      <c r="R4" s="244"/>
      <c r="S4" s="12">
        <f t="shared" ref="S4:S10" si="0">E4+G4+I4+K4+M4+O4+Q4</f>
        <v>1.75</v>
      </c>
      <c r="T4" s="12">
        <f t="shared" ref="T4:T22" si="1">SUM(S4-U4-V4)</f>
        <v>1.75</v>
      </c>
      <c r="U4" s="14"/>
      <c r="V4" s="14"/>
    </row>
    <row r="5" spans="1:22" x14ac:dyDescent="0.3">
      <c r="A5" s="209">
        <v>6849</v>
      </c>
      <c r="B5" s="232" t="s">
        <v>108</v>
      </c>
      <c r="C5" s="209">
        <v>13</v>
      </c>
      <c r="D5" s="22" t="s">
        <v>74</v>
      </c>
      <c r="E5" s="242">
        <v>5.75</v>
      </c>
      <c r="F5" s="246"/>
      <c r="G5" s="242"/>
      <c r="H5" s="246"/>
      <c r="I5" s="242"/>
      <c r="J5" s="246"/>
      <c r="K5" s="242"/>
      <c r="L5" s="246"/>
      <c r="M5" s="242"/>
      <c r="N5" s="246"/>
      <c r="O5" s="243"/>
      <c r="P5" s="244"/>
      <c r="Q5" s="243"/>
      <c r="R5" s="244"/>
      <c r="S5" s="12">
        <f t="shared" si="0"/>
        <v>5.75</v>
      </c>
      <c r="T5" s="12">
        <f t="shared" si="1"/>
        <v>5.75</v>
      </c>
      <c r="U5" s="14"/>
      <c r="V5" s="14"/>
    </row>
    <row r="6" spans="1:22" x14ac:dyDescent="0.3">
      <c r="A6" s="220">
        <v>6728</v>
      </c>
      <c r="B6" s="232" t="s">
        <v>107</v>
      </c>
      <c r="C6" s="210">
        <v>25</v>
      </c>
      <c r="D6" s="22" t="s">
        <v>74</v>
      </c>
      <c r="E6" s="242">
        <v>0.5</v>
      </c>
      <c r="F6" s="246"/>
      <c r="G6" s="242"/>
      <c r="H6" s="246"/>
      <c r="I6" s="242"/>
      <c r="J6" s="246"/>
      <c r="K6" s="242"/>
      <c r="L6" s="246"/>
      <c r="M6" s="242"/>
      <c r="N6" s="246"/>
      <c r="O6" s="243"/>
      <c r="P6" s="244"/>
      <c r="Q6" s="243"/>
      <c r="R6" s="244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3">
      <c r="A7" s="221">
        <v>6849</v>
      </c>
      <c r="B7" s="232" t="s">
        <v>108</v>
      </c>
      <c r="C7" s="221">
        <v>10</v>
      </c>
      <c r="D7" s="22" t="s">
        <v>74</v>
      </c>
      <c r="E7" s="242"/>
      <c r="F7" s="246"/>
      <c r="G7" s="242">
        <v>0.5</v>
      </c>
      <c r="H7" s="246"/>
      <c r="I7" s="242"/>
      <c r="J7" s="246"/>
      <c r="K7" s="242"/>
      <c r="L7" s="246"/>
      <c r="M7" s="242"/>
      <c r="N7" s="246"/>
      <c r="O7" s="243"/>
      <c r="P7" s="244"/>
      <c r="Q7" s="243"/>
      <c r="R7" s="244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3">
      <c r="A8" s="221">
        <v>6849</v>
      </c>
      <c r="B8" s="232" t="s">
        <v>108</v>
      </c>
      <c r="C8" s="221">
        <v>11</v>
      </c>
      <c r="D8" s="22" t="s">
        <v>74</v>
      </c>
      <c r="E8" s="242"/>
      <c r="F8" s="246"/>
      <c r="G8" s="242">
        <v>0.5</v>
      </c>
      <c r="H8" s="246"/>
      <c r="I8" s="242"/>
      <c r="J8" s="246"/>
      <c r="K8" s="242"/>
      <c r="L8" s="246"/>
      <c r="M8" s="242"/>
      <c r="N8" s="246"/>
      <c r="O8" s="243"/>
      <c r="P8" s="244"/>
      <c r="Q8" s="243"/>
      <c r="R8" s="244"/>
      <c r="S8" s="12">
        <f t="shared" si="0"/>
        <v>0.5</v>
      </c>
      <c r="T8" s="12">
        <f t="shared" si="1"/>
        <v>0.5</v>
      </c>
      <c r="U8" s="14"/>
      <c r="V8" s="14"/>
    </row>
    <row r="9" spans="1:22" x14ac:dyDescent="0.3">
      <c r="A9" s="221">
        <v>6849</v>
      </c>
      <c r="B9" s="232" t="s">
        <v>108</v>
      </c>
      <c r="C9" s="221">
        <v>12</v>
      </c>
      <c r="D9" s="22" t="s">
        <v>74</v>
      </c>
      <c r="E9" s="242"/>
      <c r="F9" s="246"/>
      <c r="G9" s="242">
        <v>0.25</v>
      </c>
      <c r="H9" s="246"/>
      <c r="I9" s="242"/>
      <c r="J9" s="246"/>
      <c r="K9" s="242"/>
      <c r="L9" s="246"/>
      <c r="M9" s="242"/>
      <c r="N9" s="246"/>
      <c r="O9" s="243"/>
      <c r="P9" s="244"/>
      <c r="Q9" s="243"/>
      <c r="R9" s="244"/>
      <c r="S9" s="12">
        <f t="shared" si="0"/>
        <v>0.25</v>
      </c>
      <c r="T9" s="12">
        <f t="shared" si="1"/>
        <v>0.25</v>
      </c>
      <c r="U9" s="14"/>
      <c r="V9" s="14"/>
    </row>
    <row r="10" spans="1:22" x14ac:dyDescent="0.3">
      <c r="A10" s="221">
        <v>6849</v>
      </c>
      <c r="B10" s="232" t="s">
        <v>108</v>
      </c>
      <c r="C10" s="221">
        <v>13</v>
      </c>
      <c r="D10" s="22" t="s">
        <v>74</v>
      </c>
      <c r="E10" s="242"/>
      <c r="F10" s="246"/>
      <c r="G10" s="242">
        <v>0.25</v>
      </c>
      <c r="H10" s="246"/>
      <c r="I10" s="242"/>
      <c r="J10" s="246"/>
      <c r="K10" s="242"/>
      <c r="L10" s="246"/>
      <c r="M10" s="242"/>
      <c r="N10" s="246"/>
      <c r="O10" s="243"/>
      <c r="P10" s="244"/>
      <c r="Q10" s="243"/>
      <c r="R10" s="244"/>
      <c r="S10" s="12">
        <f t="shared" si="0"/>
        <v>0.25</v>
      </c>
      <c r="T10" s="12">
        <f t="shared" si="1"/>
        <v>0.25</v>
      </c>
      <c r="U10" s="14"/>
      <c r="V10" s="14"/>
    </row>
    <row r="11" spans="1:22" ht="15" customHeight="1" x14ac:dyDescent="0.3">
      <c r="A11" s="221">
        <v>6849</v>
      </c>
      <c r="B11" s="232" t="s">
        <v>108</v>
      </c>
      <c r="C11" s="221">
        <v>9</v>
      </c>
      <c r="D11" s="22" t="s">
        <v>74</v>
      </c>
      <c r="E11" s="242"/>
      <c r="F11" s="246"/>
      <c r="G11" s="242">
        <v>1.75</v>
      </c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2">
        <f t="shared" ref="S11:S24" si="2">E11+G11+I11+K11+M11+O11+Q11</f>
        <v>1.75</v>
      </c>
      <c r="T11" s="12">
        <f t="shared" si="1"/>
        <v>1.75</v>
      </c>
      <c r="U11" s="14"/>
      <c r="V11" s="14"/>
    </row>
    <row r="12" spans="1:22" x14ac:dyDescent="0.3">
      <c r="A12" s="221">
        <v>6728</v>
      </c>
      <c r="B12" s="232" t="s">
        <v>107</v>
      </c>
      <c r="C12" s="221">
        <v>11</v>
      </c>
      <c r="D12" s="22" t="s">
        <v>74</v>
      </c>
      <c r="E12" s="242"/>
      <c r="F12" s="246"/>
      <c r="G12" s="242">
        <v>2</v>
      </c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2">
        <f t="shared" si="2"/>
        <v>2</v>
      </c>
      <c r="T12" s="12">
        <f t="shared" si="1"/>
        <v>2</v>
      </c>
      <c r="U12" s="14"/>
      <c r="V12" s="14"/>
    </row>
    <row r="13" spans="1:22" x14ac:dyDescent="0.3">
      <c r="A13" s="221">
        <v>6728</v>
      </c>
      <c r="B13" s="232" t="s">
        <v>107</v>
      </c>
      <c r="C13" s="221">
        <v>17</v>
      </c>
      <c r="D13" s="22" t="s">
        <v>74</v>
      </c>
      <c r="E13" s="242"/>
      <c r="F13" s="246"/>
      <c r="G13" s="242">
        <v>0.5</v>
      </c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12">
        <f t="shared" si="2"/>
        <v>0.5</v>
      </c>
      <c r="T13" s="12">
        <f t="shared" si="1"/>
        <v>0.5</v>
      </c>
      <c r="U13" s="14"/>
      <c r="V13" s="14"/>
    </row>
    <row r="14" spans="1:22" x14ac:dyDescent="0.3">
      <c r="A14" s="221">
        <v>6728</v>
      </c>
      <c r="B14" s="232" t="s">
        <v>107</v>
      </c>
      <c r="C14" s="221">
        <v>18</v>
      </c>
      <c r="D14" s="22" t="s">
        <v>74</v>
      </c>
      <c r="E14" s="242"/>
      <c r="F14" s="246"/>
      <c r="G14" s="242">
        <v>0.5</v>
      </c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12">
        <f t="shared" si="2"/>
        <v>0.5</v>
      </c>
      <c r="T14" s="12">
        <f t="shared" si="1"/>
        <v>0.5</v>
      </c>
      <c r="U14" s="14"/>
      <c r="V14" s="14"/>
    </row>
    <row r="15" spans="1:22" x14ac:dyDescent="0.3">
      <c r="A15" s="221">
        <v>6728</v>
      </c>
      <c r="B15" s="232" t="s">
        <v>107</v>
      </c>
      <c r="C15" s="221">
        <v>19</v>
      </c>
      <c r="D15" s="22" t="s">
        <v>74</v>
      </c>
      <c r="E15" s="242"/>
      <c r="F15" s="246"/>
      <c r="G15" s="242">
        <v>0.5</v>
      </c>
      <c r="H15" s="246"/>
      <c r="I15" s="242">
        <v>0.5</v>
      </c>
      <c r="J15" s="246"/>
      <c r="K15" s="242"/>
      <c r="L15" s="246"/>
      <c r="M15" s="242"/>
      <c r="N15" s="246"/>
      <c r="O15" s="243"/>
      <c r="P15" s="244"/>
      <c r="Q15" s="243"/>
      <c r="R15" s="244"/>
      <c r="S15" s="12">
        <f t="shared" si="2"/>
        <v>1</v>
      </c>
      <c r="T15" s="12">
        <f t="shared" si="1"/>
        <v>1</v>
      </c>
      <c r="U15" s="14"/>
      <c r="V15" s="14"/>
    </row>
    <row r="16" spans="1:22" x14ac:dyDescent="0.3">
      <c r="A16" s="221">
        <v>6728</v>
      </c>
      <c r="B16" s="232" t="s">
        <v>107</v>
      </c>
      <c r="C16" s="221">
        <v>20</v>
      </c>
      <c r="D16" s="22" t="s">
        <v>74</v>
      </c>
      <c r="E16" s="233"/>
      <c r="F16" s="234"/>
      <c r="G16" s="233">
        <v>0.5</v>
      </c>
      <c r="H16" s="234"/>
      <c r="I16" s="242">
        <v>0.5</v>
      </c>
      <c r="J16" s="246"/>
      <c r="K16" s="242"/>
      <c r="L16" s="246"/>
      <c r="M16" s="242"/>
      <c r="N16" s="246"/>
      <c r="O16" s="243"/>
      <c r="P16" s="244"/>
      <c r="Q16" s="243"/>
      <c r="R16" s="244"/>
      <c r="S16" s="12">
        <f t="shared" si="2"/>
        <v>1</v>
      </c>
      <c r="T16" s="12">
        <f t="shared" si="1"/>
        <v>1</v>
      </c>
      <c r="U16" s="14"/>
      <c r="V16" s="14"/>
    </row>
    <row r="17" spans="1:22" x14ac:dyDescent="0.3">
      <c r="A17" s="221">
        <v>6728</v>
      </c>
      <c r="B17" s="232" t="s">
        <v>107</v>
      </c>
      <c r="C17" s="221">
        <v>21</v>
      </c>
      <c r="D17" s="22" t="s">
        <v>74</v>
      </c>
      <c r="E17" s="233"/>
      <c r="F17" s="234"/>
      <c r="G17" s="233">
        <v>0.75</v>
      </c>
      <c r="H17" s="234"/>
      <c r="I17" s="233">
        <v>0.5</v>
      </c>
      <c r="J17" s="234"/>
      <c r="K17" s="233"/>
      <c r="L17" s="234"/>
      <c r="M17" s="233"/>
      <c r="N17" s="234"/>
      <c r="O17" s="243"/>
      <c r="P17" s="244"/>
      <c r="Q17" s="243"/>
      <c r="R17" s="244"/>
      <c r="S17" s="12">
        <f t="shared" si="2"/>
        <v>1.25</v>
      </c>
      <c r="T17" s="12">
        <f t="shared" si="1"/>
        <v>1.25</v>
      </c>
      <c r="U17" s="14"/>
      <c r="V17" s="14"/>
    </row>
    <row r="18" spans="1:22" x14ac:dyDescent="0.3">
      <c r="A18" s="226">
        <v>6728</v>
      </c>
      <c r="B18" s="232" t="s">
        <v>107</v>
      </c>
      <c r="C18" s="226" t="s">
        <v>97</v>
      </c>
      <c r="D18" s="10" t="s">
        <v>98</v>
      </c>
      <c r="E18" s="242"/>
      <c r="F18" s="246"/>
      <c r="G18" s="242"/>
      <c r="H18" s="246"/>
      <c r="I18" s="242">
        <v>3</v>
      </c>
      <c r="J18" s="246"/>
      <c r="K18" s="242"/>
      <c r="L18" s="246"/>
      <c r="M18" s="242"/>
      <c r="N18" s="246"/>
      <c r="O18" s="243"/>
      <c r="P18" s="244"/>
      <c r="Q18" s="243"/>
      <c r="R18" s="244"/>
      <c r="S18" s="225">
        <f t="shared" ref="S18:S20" si="3">E18+G18+I18+K18+M18+O18+Q18</f>
        <v>3</v>
      </c>
      <c r="T18" s="225">
        <f t="shared" ref="T18:T20" si="4">SUM(S18-U18-V18)</f>
        <v>3</v>
      </c>
      <c r="U18" s="14"/>
      <c r="V18" s="14"/>
    </row>
    <row r="19" spans="1:22" x14ac:dyDescent="0.3">
      <c r="A19" s="230" t="s">
        <v>116</v>
      </c>
      <c r="B19" s="232" t="s">
        <v>115</v>
      </c>
      <c r="C19" s="230">
        <v>36</v>
      </c>
      <c r="D19" s="22" t="s">
        <v>91</v>
      </c>
      <c r="E19" s="242"/>
      <c r="F19" s="246"/>
      <c r="G19" s="242"/>
      <c r="H19" s="246"/>
      <c r="I19" s="242"/>
      <c r="J19" s="246"/>
      <c r="K19" s="242"/>
      <c r="L19" s="246"/>
      <c r="M19" s="242">
        <v>2</v>
      </c>
      <c r="N19" s="246"/>
      <c r="O19" s="243"/>
      <c r="P19" s="244"/>
      <c r="Q19" s="243"/>
      <c r="R19" s="244"/>
      <c r="S19" s="225">
        <f t="shared" si="3"/>
        <v>2</v>
      </c>
      <c r="T19" s="225">
        <f t="shared" si="4"/>
        <v>2</v>
      </c>
      <c r="U19" s="14"/>
      <c r="V19" s="14"/>
    </row>
    <row r="20" spans="1:22" x14ac:dyDescent="0.3">
      <c r="A20" s="226"/>
      <c r="B20" s="25"/>
      <c r="C20" s="226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225">
        <f t="shared" si="3"/>
        <v>0</v>
      </c>
      <c r="T20" s="225">
        <f t="shared" si="4"/>
        <v>0</v>
      </c>
      <c r="U20" s="14"/>
      <c r="V20" s="14"/>
    </row>
    <row r="21" spans="1:22" x14ac:dyDescent="0.3">
      <c r="A21" s="209">
        <v>3600</v>
      </c>
      <c r="B21" s="232" t="s">
        <v>113</v>
      </c>
      <c r="C21" s="209"/>
      <c r="D21" s="10" t="s">
        <v>99</v>
      </c>
      <c r="E21" s="242"/>
      <c r="F21" s="246"/>
      <c r="G21" s="242"/>
      <c r="H21" s="246"/>
      <c r="I21" s="242">
        <v>3.5</v>
      </c>
      <c r="J21" s="246"/>
      <c r="K21" s="242">
        <v>8</v>
      </c>
      <c r="L21" s="246"/>
      <c r="M21" s="242">
        <v>6</v>
      </c>
      <c r="N21" s="246"/>
      <c r="O21" s="243"/>
      <c r="P21" s="244"/>
      <c r="Q21" s="243"/>
      <c r="R21" s="244"/>
      <c r="S21" s="12">
        <f t="shared" si="2"/>
        <v>17.5</v>
      </c>
      <c r="T21" s="12">
        <f t="shared" si="1"/>
        <v>17.5</v>
      </c>
      <c r="U21" s="14"/>
      <c r="V21" s="14"/>
    </row>
    <row r="22" spans="1:22" x14ac:dyDescent="0.3">
      <c r="A22" s="110"/>
      <c r="B22" s="61"/>
      <c r="C22" s="110"/>
      <c r="D22" s="10"/>
      <c r="E22" s="261"/>
      <c r="F22" s="246"/>
      <c r="G22" s="261"/>
      <c r="H22" s="246"/>
      <c r="I22" s="261"/>
      <c r="J22" s="246"/>
      <c r="K22" s="261"/>
      <c r="L22" s="246"/>
      <c r="M22" s="261"/>
      <c r="N22" s="246"/>
      <c r="O22" s="243"/>
      <c r="P22" s="244"/>
      <c r="Q22" s="243"/>
      <c r="R22" s="24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42"/>
      <c r="F23" s="246"/>
      <c r="G23" s="242"/>
      <c r="H23" s="246"/>
      <c r="I23" s="242"/>
      <c r="J23" s="246"/>
      <c r="K23" s="242"/>
      <c r="L23" s="246"/>
      <c r="M23" s="242"/>
      <c r="N23" s="246"/>
      <c r="O23" s="243"/>
      <c r="P23" s="244"/>
      <c r="Q23" s="243"/>
      <c r="R23" s="244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42"/>
      <c r="F24" s="246"/>
      <c r="G24" s="242"/>
      <c r="H24" s="246"/>
      <c r="I24" s="242"/>
      <c r="J24" s="246"/>
      <c r="K24" s="242"/>
      <c r="L24" s="246"/>
      <c r="M24" s="242"/>
      <c r="N24" s="246"/>
      <c r="O24" s="243"/>
      <c r="P24" s="244"/>
      <c r="Q24" s="243"/>
      <c r="R24" s="244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47">
        <f>SUM(E4:E24)</f>
        <v>8</v>
      </c>
      <c r="F25" s="248"/>
      <c r="G25" s="247">
        <f>SUM(G4:G24)</f>
        <v>8</v>
      </c>
      <c r="H25" s="248"/>
      <c r="I25" s="247">
        <f>SUM(I4:I24)</f>
        <v>8</v>
      </c>
      <c r="J25" s="248"/>
      <c r="K25" s="247">
        <f>SUM(K4:K24)</f>
        <v>8</v>
      </c>
      <c r="L25" s="248"/>
      <c r="M25" s="247">
        <f>SUM(M4:M24)</f>
        <v>8</v>
      </c>
      <c r="N25" s="248"/>
      <c r="O25" s="247">
        <f>SUM(O4:O24)</f>
        <v>0</v>
      </c>
      <c r="P25" s="248"/>
      <c r="Q25" s="247">
        <f>SUM(Q4:Q24)</f>
        <v>0</v>
      </c>
      <c r="R25" s="248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1"/>
      <c r="J26" s="132">
        <v>8</v>
      </c>
      <c r="K26" s="125"/>
      <c r="L26" s="126">
        <v>8</v>
      </c>
      <c r="M26" s="123"/>
      <c r="N26" s="124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17.5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G27" sqref="G27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87</v>
      </c>
      <c r="B2" s="214"/>
      <c r="C2" s="214"/>
      <c r="D2" s="119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92">
        <v>3600</v>
      </c>
      <c r="B4" s="232" t="s">
        <v>113</v>
      </c>
      <c r="C4" s="220">
        <v>11</v>
      </c>
      <c r="D4" s="22" t="s">
        <v>74</v>
      </c>
      <c r="E4" s="264">
        <v>3</v>
      </c>
      <c r="F4" s="264"/>
      <c r="G4" s="238"/>
      <c r="H4" s="238"/>
      <c r="I4" s="238"/>
      <c r="J4" s="238"/>
      <c r="K4" s="238"/>
      <c r="L4" s="238"/>
      <c r="M4" s="238"/>
      <c r="N4" s="238"/>
      <c r="O4" s="243"/>
      <c r="P4" s="244"/>
      <c r="Q4" s="243"/>
      <c r="R4" s="244"/>
      <c r="S4" s="120">
        <f t="shared" ref="S4:S22" si="0">E4+G4+I4+K4+M4+O4+Q4</f>
        <v>3</v>
      </c>
      <c r="T4" s="120">
        <f t="shared" ref="T4:T19" si="1">SUM(S4-U4-V4)</f>
        <v>3</v>
      </c>
      <c r="U4" s="14"/>
      <c r="V4" s="14"/>
    </row>
    <row r="5" spans="1:22" x14ac:dyDescent="0.3">
      <c r="A5" s="201">
        <v>3600</v>
      </c>
      <c r="B5" s="232" t="s">
        <v>113</v>
      </c>
      <c r="C5" s="220">
        <v>13</v>
      </c>
      <c r="D5" s="22" t="s">
        <v>74</v>
      </c>
      <c r="E5" s="264">
        <v>3</v>
      </c>
      <c r="F5" s="264"/>
      <c r="G5" s="238"/>
      <c r="H5" s="238"/>
      <c r="I5" s="238"/>
      <c r="J5" s="238"/>
      <c r="K5" s="238"/>
      <c r="L5" s="238"/>
      <c r="M5" s="238"/>
      <c r="N5" s="238"/>
      <c r="O5" s="243"/>
      <c r="P5" s="244"/>
      <c r="Q5" s="243"/>
      <c r="R5" s="244"/>
      <c r="S5" s="120">
        <f t="shared" si="0"/>
        <v>3</v>
      </c>
      <c r="T5" s="120">
        <f t="shared" si="1"/>
        <v>3</v>
      </c>
      <c r="U5" s="14"/>
      <c r="V5" s="14"/>
    </row>
    <row r="6" spans="1:22" x14ac:dyDescent="0.3">
      <c r="A6" s="220">
        <v>3600</v>
      </c>
      <c r="B6" s="232" t="s">
        <v>113</v>
      </c>
      <c r="C6" s="220">
        <v>104</v>
      </c>
      <c r="D6" s="22" t="s">
        <v>78</v>
      </c>
      <c r="E6" s="262">
        <v>2</v>
      </c>
      <c r="F6" s="263"/>
      <c r="G6" s="261">
        <v>8</v>
      </c>
      <c r="H6" s="246"/>
      <c r="I6" s="261"/>
      <c r="J6" s="246"/>
      <c r="K6" s="261"/>
      <c r="L6" s="246"/>
      <c r="M6" s="261"/>
      <c r="N6" s="246"/>
      <c r="O6" s="243"/>
      <c r="P6" s="244"/>
      <c r="Q6" s="243"/>
      <c r="R6" s="244"/>
      <c r="S6" s="120">
        <f t="shared" si="0"/>
        <v>10</v>
      </c>
      <c r="T6" s="120">
        <f t="shared" si="1"/>
        <v>10</v>
      </c>
      <c r="U6" s="14"/>
      <c r="V6" s="14"/>
    </row>
    <row r="7" spans="1:22" x14ac:dyDescent="0.3">
      <c r="A7" s="226">
        <v>3600</v>
      </c>
      <c r="B7" s="232" t="s">
        <v>113</v>
      </c>
      <c r="C7" s="226" t="s">
        <v>97</v>
      </c>
      <c r="D7" s="10" t="s">
        <v>98</v>
      </c>
      <c r="E7" s="262"/>
      <c r="F7" s="263"/>
      <c r="G7" s="261"/>
      <c r="H7" s="246"/>
      <c r="I7" s="261">
        <v>2</v>
      </c>
      <c r="J7" s="246"/>
      <c r="K7" s="261"/>
      <c r="L7" s="246"/>
      <c r="M7" s="261"/>
      <c r="N7" s="246"/>
      <c r="O7" s="243"/>
      <c r="P7" s="244"/>
      <c r="Q7" s="243"/>
      <c r="R7" s="244"/>
      <c r="S7" s="120">
        <f t="shared" si="0"/>
        <v>2</v>
      </c>
      <c r="T7" s="120">
        <f t="shared" si="1"/>
        <v>2</v>
      </c>
      <c r="U7" s="14"/>
      <c r="V7" s="14"/>
    </row>
    <row r="8" spans="1:22" x14ac:dyDescent="0.3">
      <c r="A8" s="226">
        <v>3600</v>
      </c>
      <c r="B8" s="232" t="s">
        <v>113</v>
      </c>
      <c r="C8" s="204"/>
      <c r="D8" s="22" t="s">
        <v>100</v>
      </c>
      <c r="E8" s="262"/>
      <c r="F8" s="263"/>
      <c r="G8" s="261"/>
      <c r="H8" s="246"/>
      <c r="I8" s="261">
        <v>6</v>
      </c>
      <c r="J8" s="246"/>
      <c r="K8" s="261"/>
      <c r="L8" s="246"/>
      <c r="M8" s="261"/>
      <c r="N8" s="246"/>
      <c r="O8" s="243"/>
      <c r="P8" s="244"/>
      <c r="Q8" s="243"/>
      <c r="R8" s="244"/>
      <c r="S8" s="120">
        <f t="shared" si="0"/>
        <v>6</v>
      </c>
      <c r="T8" s="120">
        <f t="shared" si="1"/>
        <v>6</v>
      </c>
      <c r="U8" s="14"/>
      <c r="V8" s="14"/>
    </row>
    <row r="9" spans="1:22" x14ac:dyDescent="0.3">
      <c r="A9" s="178">
        <v>3600</v>
      </c>
      <c r="B9" s="232" t="s">
        <v>113</v>
      </c>
      <c r="C9" s="227">
        <v>36</v>
      </c>
      <c r="D9" s="22" t="s">
        <v>91</v>
      </c>
      <c r="E9" s="262"/>
      <c r="F9" s="263"/>
      <c r="G9" s="242"/>
      <c r="H9" s="246"/>
      <c r="I9" s="242"/>
      <c r="J9" s="246"/>
      <c r="K9" s="242">
        <v>8</v>
      </c>
      <c r="L9" s="246"/>
      <c r="M9" s="242">
        <v>5</v>
      </c>
      <c r="N9" s="246"/>
      <c r="O9" s="243"/>
      <c r="P9" s="244"/>
      <c r="Q9" s="243"/>
      <c r="R9" s="244"/>
      <c r="S9" s="120">
        <f t="shared" si="0"/>
        <v>13</v>
      </c>
      <c r="T9" s="120">
        <f t="shared" si="1"/>
        <v>13</v>
      </c>
      <c r="U9" s="14"/>
      <c r="V9" s="14"/>
    </row>
    <row r="10" spans="1:22" x14ac:dyDescent="0.3">
      <c r="A10" s="230">
        <v>3600</v>
      </c>
      <c r="B10" s="232" t="s">
        <v>113</v>
      </c>
      <c r="C10" s="220">
        <v>2</v>
      </c>
      <c r="D10" s="22" t="s">
        <v>74</v>
      </c>
      <c r="E10" s="262"/>
      <c r="F10" s="263"/>
      <c r="G10" s="242"/>
      <c r="H10" s="246"/>
      <c r="I10" s="242"/>
      <c r="J10" s="246"/>
      <c r="K10" s="242"/>
      <c r="L10" s="246"/>
      <c r="M10" s="242">
        <v>1</v>
      </c>
      <c r="N10" s="246"/>
      <c r="O10" s="243"/>
      <c r="P10" s="244"/>
      <c r="Q10" s="243"/>
      <c r="R10" s="244"/>
      <c r="S10" s="120">
        <f t="shared" si="0"/>
        <v>1</v>
      </c>
      <c r="T10" s="120">
        <f t="shared" si="1"/>
        <v>1</v>
      </c>
      <c r="U10" s="14"/>
      <c r="V10" s="14"/>
    </row>
    <row r="11" spans="1:22" ht="15" customHeight="1" x14ac:dyDescent="0.3">
      <c r="A11" s="230">
        <v>3600</v>
      </c>
      <c r="B11" s="232" t="s">
        <v>113</v>
      </c>
      <c r="C11" s="174">
        <v>25</v>
      </c>
      <c r="D11" s="22" t="s">
        <v>74</v>
      </c>
      <c r="E11" s="262"/>
      <c r="F11" s="263"/>
      <c r="G11" s="261"/>
      <c r="H11" s="246"/>
      <c r="I11" s="261"/>
      <c r="J11" s="246"/>
      <c r="K11" s="261"/>
      <c r="L11" s="246"/>
      <c r="M11" s="261">
        <v>2</v>
      </c>
      <c r="N11" s="246"/>
      <c r="O11" s="243"/>
      <c r="P11" s="244"/>
      <c r="Q11" s="243"/>
      <c r="R11" s="244"/>
      <c r="S11" s="120">
        <f t="shared" si="0"/>
        <v>2</v>
      </c>
      <c r="T11" s="120">
        <f t="shared" si="1"/>
        <v>2</v>
      </c>
      <c r="U11" s="14"/>
      <c r="V11" s="14"/>
    </row>
    <row r="12" spans="1:22" x14ac:dyDescent="0.3">
      <c r="A12" s="230"/>
      <c r="B12" s="174"/>
      <c r="C12" s="174"/>
      <c r="D12" s="22"/>
      <c r="E12" s="262"/>
      <c r="F12" s="263"/>
      <c r="G12" s="261"/>
      <c r="H12" s="246"/>
      <c r="I12" s="261"/>
      <c r="J12" s="246"/>
      <c r="K12" s="261"/>
      <c r="L12" s="246"/>
      <c r="M12" s="261"/>
      <c r="N12" s="246"/>
      <c r="O12" s="243"/>
      <c r="P12" s="244"/>
      <c r="Q12" s="243"/>
      <c r="R12" s="244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3">
      <c r="A13" s="175"/>
      <c r="B13" s="25"/>
      <c r="C13" s="175"/>
      <c r="D13" s="22"/>
      <c r="E13" s="262"/>
      <c r="F13" s="263"/>
      <c r="G13" s="261"/>
      <c r="H13" s="246"/>
      <c r="I13" s="261"/>
      <c r="J13" s="246"/>
      <c r="K13" s="261"/>
      <c r="L13" s="246"/>
      <c r="M13" s="261"/>
      <c r="N13" s="246"/>
      <c r="O13" s="243"/>
      <c r="P13" s="244"/>
      <c r="Q13" s="243"/>
      <c r="R13" s="244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175"/>
      <c r="B14" s="175"/>
      <c r="C14" s="175"/>
      <c r="D14" s="22"/>
      <c r="E14" s="262"/>
      <c r="F14" s="263"/>
      <c r="G14" s="261"/>
      <c r="H14" s="246"/>
      <c r="I14" s="261"/>
      <c r="J14" s="246"/>
      <c r="K14" s="261"/>
      <c r="L14" s="246"/>
      <c r="M14" s="261"/>
      <c r="N14" s="246"/>
      <c r="O14" s="243"/>
      <c r="P14" s="244"/>
      <c r="Q14" s="243"/>
      <c r="R14" s="244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172"/>
      <c r="B15" s="25"/>
      <c r="C15" s="172"/>
      <c r="D15" s="22"/>
      <c r="E15" s="262"/>
      <c r="F15" s="263"/>
      <c r="G15" s="261"/>
      <c r="H15" s="246"/>
      <c r="I15" s="261"/>
      <c r="J15" s="246"/>
      <c r="K15" s="261"/>
      <c r="L15" s="246"/>
      <c r="M15" s="261"/>
      <c r="N15" s="246"/>
      <c r="O15" s="243"/>
      <c r="P15" s="244"/>
      <c r="Q15" s="243"/>
      <c r="R15" s="244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3">
      <c r="A16" s="172"/>
      <c r="B16" s="147"/>
      <c r="C16" s="172"/>
      <c r="D16" s="22"/>
      <c r="E16" s="262"/>
      <c r="F16" s="263"/>
      <c r="G16" s="242"/>
      <c r="H16" s="246"/>
      <c r="I16" s="242"/>
      <c r="J16" s="246"/>
      <c r="K16" s="242"/>
      <c r="L16" s="246"/>
      <c r="M16" s="242"/>
      <c r="N16" s="246"/>
      <c r="O16" s="243"/>
      <c r="P16" s="244"/>
      <c r="Q16" s="243"/>
      <c r="R16" s="244"/>
      <c r="S16" s="120">
        <f t="shared" si="0"/>
        <v>0</v>
      </c>
      <c r="T16" s="120">
        <f t="shared" si="1"/>
        <v>0</v>
      </c>
      <c r="U16" s="14"/>
      <c r="V16" s="14"/>
    </row>
    <row r="17" spans="1:22" x14ac:dyDescent="0.3">
      <c r="A17" s="191"/>
      <c r="B17" s="191"/>
      <c r="C17" s="191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43"/>
      <c r="P17" s="244"/>
      <c r="Q17" s="243"/>
      <c r="R17" s="244"/>
      <c r="S17" s="120">
        <f t="shared" si="0"/>
        <v>0</v>
      </c>
      <c r="T17" s="120">
        <f t="shared" si="1"/>
        <v>0</v>
      </c>
      <c r="U17" s="14"/>
      <c r="V17" s="14"/>
    </row>
    <row r="18" spans="1:22" x14ac:dyDescent="0.3">
      <c r="A18" s="209"/>
      <c r="B18" s="25"/>
      <c r="C18" s="209"/>
      <c r="D18" s="10"/>
      <c r="E18" s="262"/>
      <c r="F18" s="263"/>
      <c r="G18" s="242"/>
      <c r="H18" s="246"/>
      <c r="I18" s="242"/>
      <c r="J18" s="246"/>
      <c r="K18" s="242"/>
      <c r="L18" s="246"/>
      <c r="M18" s="242"/>
      <c r="N18" s="246"/>
      <c r="O18" s="243"/>
      <c r="P18" s="244"/>
      <c r="Q18" s="243"/>
      <c r="R18" s="244"/>
      <c r="S18" s="120">
        <f t="shared" si="0"/>
        <v>0</v>
      </c>
      <c r="T18" s="120">
        <f t="shared" si="1"/>
        <v>0</v>
      </c>
      <c r="U18" s="14"/>
      <c r="V18" s="14"/>
    </row>
    <row r="19" spans="1:22" x14ac:dyDescent="0.3">
      <c r="A19" s="118"/>
      <c r="B19" s="61"/>
      <c r="C19" s="118"/>
      <c r="D19" s="22"/>
      <c r="E19" s="262"/>
      <c r="F19" s="263"/>
      <c r="G19" s="261"/>
      <c r="H19" s="246"/>
      <c r="I19" s="261"/>
      <c r="J19" s="246"/>
      <c r="K19" s="261"/>
      <c r="L19" s="246"/>
      <c r="M19" s="261"/>
      <c r="N19" s="246"/>
      <c r="O19" s="243"/>
      <c r="P19" s="244"/>
      <c r="Q19" s="243"/>
      <c r="R19" s="244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20">
        <f t="shared" si="0"/>
        <v>0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42"/>
      <c r="F21" s="246"/>
      <c r="G21" s="242"/>
      <c r="H21" s="246"/>
      <c r="I21" s="242"/>
      <c r="J21" s="246"/>
      <c r="K21" s="242"/>
      <c r="L21" s="246"/>
      <c r="M21" s="242"/>
      <c r="N21" s="246"/>
      <c r="O21" s="243"/>
      <c r="P21" s="244"/>
      <c r="Q21" s="243"/>
      <c r="R21" s="244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47">
        <f>SUM(E4:E21)</f>
        <v>8</v>
      </c>
      <c r="F22" s="248"/>
      <c r="G22" s="247">
        <f>SUM(G4:G21)</f>
        <v>8</v>
      </c>
      <c r="H22" s="248"/>
      <c r="I22" s="247">
        <f>SUM(I4:I21)</f>
        <v>8</v>
      </c>
      <c r="J22" s="248"/>
      <c r="K22" s="247">
        <f>SUM(K4:K21)</f>
        <v>8</v>
      </c>
      <c r="L22" s="248"/>
      <c r="M22" s="247">
        <f>SUM(M4:M21)</f>
        <v>8</v>
      </c>
      <c r="N22" s="248"/>
      <c r="O22" s="247">
        <f>SUM(O4:O21)</f>
        <v>0</v>
      </c>
      <c r="P22" s="248"/>
      <c r="Q22" s="247">
        <f>SUM(Q4:Q21)</f>
        <v>0</v>
      </c>
      <c r="R22" s="248"/>
      <c r="S22" s="120">
        <f t="shared" si="0"/>
        <v>40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27" sqref="G27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87</v>
      </c>
      <c r="B2" s="214"/>
      <c r="C2" s="214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1" t="s">
        <v>83</v>
      </c>
      <c r="B4" s="232" t="s">
        <v>111</v>
      </c>
      <c r="C4" s="211">
        <v>4</v>
      </c>
      <c r="D4" s="22" t="s">
        <v>78</v>
      </c>
      <c r="E4" s="242">
        <v>6.5</v>
      </c>
      <c r="F4" s="246"/>
      <c r="G4" s="242">
        <v>6.5</v>
      </c>
      <c r="H4" s="246"/>
      <c r="I4" s="242">
        <v>7</v>
      </c>
      <c r="J4" s="246"/>
      <c r="K4" s="242"/>
      <c r="L4" s="246"/>
      <c r="M4" s="242"/>
      <c r="N4" s="246"/>
      <c r="O4" s="243"/>
      <c r="P4" s="244"/>
      <c r="Q4" s="243"/>
      <c r="R4" s="244"/>
      <c r="S4" s="12">
        <f>E4+G4+I4+K4+M4+O4+Q4</f>
        <v>20</v>
      </c>
      <c r="T4" s="12">
        <f>SUM(S4-U4-V4)</f>
        <v>20</v>
      </c>
      <c r="U4" s="14"/>
      <c r="V4" s="14"/>
    </row>
    <row r="5" spans="1:22" ht="15.75" customHeight="1" x14ac:dyDescent="0.3">
      <c r="A5" s="211">
        <v>6801</v>
      </c>
      <c r="B5" s="232" t="s">
        <v>112</v>
      </c>
      <c r="C5" s="211">
        <v>15</v>
      </c>
      <c r="D5" s="22" t="s">
        <v>101</v>
      </c>
      <c r="E5" s="242">
        <v>0.5</v>
      </c>
      <c r="F5" s="246"/>
      <c r="G5" s="242">
        <v>0.5</v>
      </c>
      <c r="H5" s="246"/>
      <c r="I5" s="242"/>
      <c r="J5" s="246"/>
      <c r="K5" s="242">
        <v>1</v>
      </c>
      <c r="L5" s="246"/>
      <c r="M5" s="242"/>
      <c r="N5" s="246"/>
      <c r="O5" s="243"/>
      <c r="P5" s="244"/>
      <c r="Q5" s="243"/>
      <c r="R5" s="244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3">
      <c r="A6" s="211">
        <v>6849</v>
      </c>
      <c r="B6" s="232" t="s">
        <v>108</v>
      </c>
      <c r="C6" s="211">
        <v>10</v>
      </c>
      <c r="D6" s="22" t="s">
        <v>74</v>
      </c>
      <c r="E6" s="242"/>
      <c r="F6" s="246"/>
      <c r="G6" s="242"/>
      <c r="H6" s="246"/>
      <c r="I6" s="242"/>
      <c r="J6" s="246"/>
      <c r="K6" s="242">
        <v>2</v>
      </c>
      <c r="L6" s="246"/>
      <c r="M6" s="242"/>
      <c r="N6" s="246"/>
      <c r="O6" s="243"/>
      <c r="P6" s="244"/>
      <c r="Q6" s="243"/>
      <c r="R6" s="244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27">
        <v>6849</v>
      </c>
      <c r="B7" s="232" t="s">
        <v>108</v>
      </c>
      <c r="C7" s="227">
        <v>11</v>
      </c>
      <c r="D7" s="22" t="s">
        <v>74</v>
      </c>
      <c r="E7" s="242"/>
      <c r="F7" s="246"/>
      <c r="G7" s="242"/>
      <c r="H7" s="246"/>
      <c r="I7" s="242"/>
      <c r="J7" s="246"/>
      <c r="K7" s="242">
        <v>2</v>
      </c>
      <c r="L7" s="246"/>
      <c r="M7" s="242"/>
      <c r="N7" s="246"/>
      <c r="O7" s="243"/>
      <c r="P7" s="244"/>
      <c r="Q7" s="243"/>
      <c r="R7" s="244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3">
      <c r="A8" s="227">
        <v>6849</v>
      </c>
      <c r="B8" s="232" t="s">
        <v>108</v>
      </c>
      <c r="C8" s="227">
        <v>12</v>
      </c>
      <c r="D8" s="22" t="s">
        <v>74</v>
      </c>
      <c r="E8" s="242"/>
      <c r="F8" s="246"/>
      <c r="G8" s="242"/>
      <c r="H8" s="246"/>
      <c r="I8" s="242"/>
      <c r="J8" s="246"/>
      <c r="K8" s="242">
        <v>1</v>
      </c>
      <c r="L8" s="246"/>
      <c r="M8" s="242"/>
      <c r="N8" s="246"/>
      <c r="O8" s="243"/>
      <c r="P8" s="244"/>
      <c r="Q8" s="243"/>
      <c r="R8" s="244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3">
      <c r="A9" s="227">
        <v>6849</v>
      </c>
      <c r="B9" s="232" t="s">
        <v>108</v>
      </c>
      <c r="C9" s="227">
        <v>13</v>
      </c>
      <c r="D9" s="22" t="s">
        <v>74</v>
      </c>
      <c r="E9" s="242"/>
      <c r="F9" s="246"/>
      <c r="G9" s="242"/>
      <c r="H9" s="246"/>
      <c r="I9" s="242"/>
      <c r="J9" s="246"/>
      <c r="K9" s="242">
        <v>1</v>
      </c>
      <c r="L9" s="246"/>
      <c r="M9" s="242"/>
      <c r="N9" s="246"/>
      <c r="O9" s="243"/>
      <c r="P9" s="244"/>
      <c r="Q9" s="243"/>
      <c r="R9" s="244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3">
      <c r="A10" s="230">
        <v>6728</v>
      </c>
      <c r="B10" s="232" t="s">
        <v>107</v>
      </c>
      <c r="C10" s="230">
        <v>11</v>
      </c>
      <c r="D10" s="22" t="s">
        <v>74</v>
      </c>
      <c r="E10" s="242"/>
      <c r="F10" s="246"/>
      <c r="G10" s="242"/>
      <c r="H10" s="246"/>
      <c r="I10" s="242"/>
      <c r="J10" s="246"/>
      <c r="K10" s="242"/>
      <c r="L10" s="246"/>
      <c r="M10" s="242">
        <v>7</v>
      </c>
      <c r="N10" s="246"/>
      <c r="O10" s="243"/>
      <c r="P10" s="244"/>
      <c r="Q10" s="243"/>
      <c r="R10" s="244"/>
      <c r="S10" s="12">
        <f t="shared" si="0"/>
        <v>7</v>
      </c>
      <c r="T10" s="12">
        <f t="shared" si="1"/>
        <v>7</v>
      </c>
      <c r="U10" s="14"/>
      <c r="V10" s="14"/>
    </row>
    <row r="11" spans="1:22" x14ac:dyDescent="0.3">
      <c r="A11" s="203"/>
      <c r="B11" s="203"/>
      <c r="C11" s="203"/>
      <c r="D11" s="22"/>
      <c r="E11" s="242"/>
      <c r="F11" s="246"/>
      <c r="G11" s="242"/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3"/>
      <c r="B12" s="203"/>
      <c r="C12" s="203"/>
      <c r="D12" s="22"/>
      <c r="E12" s="242"/>
      <c r="F12" s="246"/>
      <c r="G12" s="242"/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6"/>
      <c r="B13" s="133"/>
      <c r="C13" s="133"/>
      <c r="D13" s="22"/>
      <c r="E13" s="242"/>
      <c r="F13" s="246"/>
      <c r="G13" s="242"/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8"/>
      <c r="B14" s="25"/>
      <c r="C14" s="133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43"/>
      <c r="P15" s="244"/>
      <c r="Q15" s="243"/>
      <c r="R15" s="24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42"/>
      <c r="F16" s="246"/>
      <c r="G16" s="242"/>
      <c r="H16" s="246"/>
      <c r="I16" s="242"/>
      <c r="J16" s="246"/>
      <c r="K16" s="242"/>
      <c r="L16" s="246"/>
      <c r="M16" s="242"/>
      <c r="N16" s="246"/>
      <c r="O16" s="243"/>
      <c r="P16" s="244"/>
      <c r="Q16" s="243"/>
      <c r="R16" s="24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7"/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43"/>
      <c r="P17" s="244"/>
      <c r="Q17" s="243"/>
      <c r="R17" s="24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91"/>
      <c r="B18" s="191"/>
      <c r="C18" s="191"/>
      <c r="D18" s="22"/>
      <c r="E18" s="233"/>
      <c r="F18" s="234"/>
      <c r="G18" s="233"/>
      <c r="H18" s="234"/>
      <c r="I18" s="242"/>
      <c r="J18" s="246"/>
      <c r="K18" s="242"/>
      <c r="L18" s="246"/>
      <c r="M18" s="242"/>
      <c r="N18" s="246"/>
      <c r="O18" s="243"/>
      <c r="P18" s="244"/>
      <c r="Q18" s="243"/>
      <c r="R18" s="24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4">
        <v>3600</v>
      </c>
      <c r="B19" s="232" t="s">
        <v>113</v>
      </c>
      <c r="C19" s="164"/>
      <c r="D19" s="10" t="s">
        <v>61</v>
      </c>
      <c r="E19" s="233">
        <v>1</v>
      </c>
      <c r="F19" s="234"/>
      <c r="G19" s="233">
        <v>1</v>
      </c>
      <c r="H19" s="234"/>
      <c r="I19" s="233">
        <v>1</v>
      </c>
      <c r="J19" s="234"/>
      <c r="K19" s="233">
        <v>1</v>
      </c>
      <c r="L19" s="234"/>
      <c r="M19" s="233">
        <v>1</v>
      </c>
      <c r="N19" s="234"/>
      <c r="O19" s="243"/>
      <c r="P19" s="244"/>
      <c r="Q19" s="243"/>
      <c r="R19" s="244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209"/>
      <c r="B20" s="25"/>
      <c r="C20" s="209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2"/>
      <c r="F21" s="246"/>
      <c r="G21" s="242"/>
      <c r="H21" s="246"/>
      <c r="I21" s="242"/>
      <c r="J21" s="246"/>
      <c r="K21" s="242"/>
      <c r="L21" s="246"/>
      <c r="M21" s="242"/>
      <c r="N21" s="246"/>
      <c r="O21" s="243"/>
      <c r="P21" s="244"/>
      <c r="Q21" s="243"/>
      <c r="R21" s="24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2"/>
      <c r="F23" s="246"/>
      <c r="G23" s="242"/>
      <c r="H23" s="246"/>
      <c r="I23" s="242"/>
      <c r="J23" s="246"/>
      <c r="K23" s="242"/>
      <c r="L23" s="246"/>
      <c r="M23" s="242"/>
      <c r="N23" s="246"/>
      <c r="O23" s="243"/>
      <c r="P23" s="244"/>
      <c r="Q23" s="243"/>
      <c r="R23" s="244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8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C5" sqref="C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87</v>
      </c>
      <c r="B2" s="214"/>
      <c r="C2" s="214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26" t="s">
        <v>83</v>
      </c>
      <c r="B4" s="232" t="s">
        <v>111</v>
      </c>
      <c r="C4" s="226">
        <v>4</v>
      </c>
      <c r="D4" s="22" t="s">
        <v>78</v>
      </c>
      <c r="E4" s="242">
        <v>5</v>
      </c>
      <c r="F4" s="246"/>
      <c r="G4" s="242">
        <v>7</v>
      </c>
      <c r="H4" s="246"/>
      <c r="I4" s="242">
        <v>7</v>
      </c>
      <c r="J4" s="246"/>
      <c r="K4" s="242"/>
      <c r="L4" s="246"/>
      <c r="M4" s="242"/>
      <c r="N4" s="246"/>
      <c r="O4" s="265"/>
      <c r="P4" s="265"/>
      <c r="Q4" s="265"/>
      <c r="R4" s="265"/>
      <c r="S4" s="12">
        <f t="shared" ref="S4:S11" si="0">E4+G4+I4+K4+M4+O4+Q4</f>
        <v>19</v>
      </c>
      <c r="T4" s="12">
        <f t="shared" ref="T4:T11" si="1">SUM(S4-U4-V4)</f>
        <v>19</v>
      </c>
      <c r="U4" s="14"/>
      <c r="V4" s="14"/>
    </row>
    <row r="5" spans="1:22" x14ac:dyDescent="0.3">
      <c r="A5" s="220" t="s">
        <v>116</v>
      </c>
      <c r="B5" s="232" t="s">
        <v>115</v>
      </c>
      <c r="C5" s="220">
        <v>36</v>
      </c>
      <c r="D5" s="22" t="s">
        <v>93</v>
      </c>
      <c r="E5" s="242">
        <v>2</v>
      </c>
      <c r="F5" s="246"/>
      <c r="G5" s="242"/>
      <c r="H5" s="246"/>
      <c r="I5" s="242"/>
      <c r="J5" s="246"/>
      <c r="K5" s="242"/>
      <c r="L5" s="246"/>
      <c r="M5" s="242"/>
      <c r="N5" s="246"/>
      <c r="O5" s="265"/>
      <c r="P5" s="265"/>
      <c r="Q5" s="265"/>
      <c r="R5" s="265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226">
        <v>6801</v>
      </c>
      <c r="B6" s="232" t="s">
        <v>112</v>
      </c>
      <c r="C6" s="226">
        <v>15</v>
      </c>
      <c r="D6" s="22" t="s">
        <v>101</v>
      </c>
      <c r="E6" s="242"/>
      <c r="F6" s="246"/>
      <c r="G6" s="242"/>
      <c r="H6" s="246"/>
      <c r="I6" s="242"/>
      <c r="J6" s="246"/>
      <c r="K6" s="242">
        <v>1</v>
      </c>
      <c r="L6" s="246"/>
      <c r="M6" s="242"/>
      <c r="N6" s="246"/>
      <c r="O6" s="265"/>
      <c r="P6" s="265"/>
      <c r="Q6" s="265"/>
      <c r="R6" s="265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27">
        <v>6849</v>
      </c>
      <c r="B7" s="232" t="s">
        <v>108</v>
      </c>
      <c r="C7" s="227">
        <v>13</v>
      </c>
      <c r="D7" s="22" t="s">
        <v>74</v>
      </c>
      <c r="E7" s="242"/>
      <c r="F7" s="246"/>
      <c r="G7" s="242"/>
      <c r="H7" s="246"/>
      <c r="I7" s="242"/>
      <c r="J7" s="246"/>
      <c r="K7" s="242">
        <v>6</v>
      </c>
      <c r="L7" s="246"/>
      <c r="M7" s="242"/>
      <c r="N7" s="246"/>
      <c r="O7" s="265"/>
      <c r="P7" s="265"/>
      <c r="Q7" s="265"/>
      <c r="R7" s="265"/>
      <c r="S7" s="12">
        <f t="shared" si="0"/>
        <v>6</v>
      </c>
      <c r="T7" s="12">
        <f t="shared" si="1"/>
        <v>6</v>
      </c>
      <c r="U7" s="14"/>
      <c r="V7" s="14"/>
    </row>
    <row r="8" spans="1:22" x14ac:dyDescent="0.3">
      <c r="A8" s="230">
        <v>6728</v>
      </c>
      <c r="B8" s="232" t="s">
        <v>107</v>
      </c>
      <c r="C8" s="230">
        <v>11</v>
      </c>
      <c r="D8" s="22" t="s">
        <v>74</v>
      </c>
      <c r="E8" s="242"/>
      <c r="F8" s="246"/>
      <c r="G8" s="242"/>
      <c r="H8" s="246"/>
      <c r="I8" s="242"/>
      <c r="J8" s="246"/>
      <c r="K8" s="242"/>
      <c r="L8" s="246"/>
      <c r="M8" s="242">
        <v>7</v>
      </c>
      <c r="N8" s="246"/>
      <c r="O8" s="265"/>
      <c r="P8" s="265"/>
      <c r="Q8" s="265"/>
      <c r="R8" s="265"/>
      <c r="S8" s="12">
        <f t="shared" si="0"/>
        <v>7</v>
      </c>
      <c r="T8" s="12">
        <f t="shared" si="1"/>
        <v>7</v>
      </c>
      <c r="U8" s="14"/>
      <c r="V8" s="14"/>
    </row>
    <row r="9" spans="1:22" x14ac:dyDescent="0.3">
      <c r="A9" s="203"/>
      <c r="B9" s="203"/>
      <c r="C9" s="203"/>
      <c r="D9" s="22"/>
      <c r="E9" s="242"/>
      <c r="F9" s="246"/>
      <c r="G9" s="242"/>
      <c r="H9" s="246"/>
      <c r="I9" s="242"/>
      <c r="J9" s="246"/>
      <c r="K9" s="242"/>
      <c r="L9" s="246"/>
      <c r="M9" s="242"/>
      <c r="N9" s="246"/>
      <c r="O9" s="243"/>
      <c r="P9" s="244"/>
      <c r="Q9" s="243"/>
      <c r="R9" s="24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3"/>
      <c r="B10" s="203"/>
      <c r="C10" s="203"/>
      <c r="D10" s="22"/>
      <c r="E10" s="242"/>
      <c r="F10" s="246"/>
      <c r="G10" s="242"/>
      <c r="H10" s="246"/>
      <c r="I10" s="242"/>
      <c r="J10" s="246"/>
      <c r="K10" s="242"/>
      <c r="L10" s="246"/>
      <c r="M10" s="242"/>
      <c r="N10" s="246"/>
      <c r="O10" s="243"/>
      <c r="P10" s="244"/>
      <c r="Q10" s="243"/>
      <c r="R10" s="24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03"/>
      <c r="B11" s="203"/>
      <c r="C11" s="203"/>
      <c r="D11" s="22"/>
      <c r="E11" s="242"/>
      <c r="F11" s="246"/>
      <c r="G11" s="242"/>
      <c r="H11" s="246"/>
      <c r="I11" s="242"/>
      <c r="J11" s="246"/>
      <c r="K11" s="242"/>
      <c r="L11" s="246"/>
      <c r="M11" s="242"/>
      <c r="N11" s="246"/>
      <c r="O11" s="243"/>
      <c r="P11" s="244"/>
      <c r="Q11" s="243"/>
      <c r="R11" s="2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3"/>
      <c r="B12" s="203"/>
      <c r="C12" s="203"/>
      <c r="D12" s="22"/>
      <c r="E12" s="242"/>
      <c r="F12" s="246"/>
      <c r="G12" s="242"/>
      <c r="H12" s="246"/>
      <c r="I12" s="242"/>
      <c r="J12" s="246"/>
      <c r="K12" s="242"/>
      <c r="L12" s="246"/>
      <c r="M12" s="242"/>
      <c r="N12" s="246"/>
      <c r="O12" s="243"/>
      <c r="P12" s="244"/>
      <c r="Q12" s="243"/>
      <c r="R12" s="24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8"/>
      <c r="B13" s="158"/>
      <c r="C13" s="158"/>
      <c r="D13" s="22"/>
      <c r="E13" s="242"/>
      <c r="F13" s="246"/>
      <c r="G13" s="242"/>
      <c r="H13" s="246"/>
      <c r="I13" s="242"/>
      <c r="J13" s="246"/>
      <c r="K13" s="242"/>
      <c r="L13" s="246"/>
      <c r="M13" s="242"/>
      <c r="N13" s="246"/>
      <c r="O13" s="243"/>
      <c r="P13" s="244"/>
      <c r="Q13" s="243"/>
      <c r="R13" s="24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8"/>
      <c r="B14" s="25"/>
      <c r="C14" s="158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43"/>
      <c r="P14" s="244"/>
      <c r="Q14" s="243"/>
      <c r="R14" s="24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43"/>
      <c r="P15" s="244"/>
      <c r="Q15" s="243"/>
      <c r="R15" s="24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7"/>
      <c r="E16" s="242"/>
      <c r="F16" s="246"/>
      <c r="G16" s="242"/>
      <c r="H16" s="246"/>
      <c r="I16" s="242"/>
      <c r="J16" s="246"/>
      <c r="K16" s="242"/>
      <c r="L16" s="246"/>
      <c r="M16" s="242"/>
      <c r="N16" s="246"/>
      <c r="O16" s="243"/>
      <c r="P16" s="244"/>
      <c r="Q16" s="243"/>
      <c r="R16" s="24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3"/>
      <c r="B17" s="25"/>
      <c r="C17" s="163"/>
      <c r="D17" s="10"/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43"/>
      <c r="P17" s="244"/>
      <c r="Q17" s="243"/>
      <c r="R17" s="24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09"/>
      <c r="B18" s="25"/>
      <c r="C18" s="209"/>
      <c r="D18" s="10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43"/>
      <c r="P18" s="244"/>
      <c r="Q18" s="243"/>
      <c r="R18" s="24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35">
        <v>3600</v>
      </c>
      <c r="B19" s="232" t="s">
        <v>113</v>
      </c>
      <c r="C19" s="135"/>
      <c r="D19" s="10" t="s">
        <v>61</v>
      </c>
      <c r="E19" s="242">
        <v>1</v>
      </c>
      <c r="F19" s="246"/>
      <c r="G19" s="242">
        <v>1</v>
      </c>
      <c r="H19" s="246"/>
      <c r="I19" s="242">
        <v>1</v>
      </c>
      <c r="J19" s="246"/>
      <c r="K19" s="242">
        <v>1</v>
      </c>
      <c r="L19" s="246"/>
      <c r="M19" s="242">
        <v>1</v>
      </c>
      <c r="N19" s="246"/>
      <c r="O19" s="243"/>
      <c r="P19" s="244"/>
      <c r="Q19" s="243"/>
      <c r="R19" s="244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42"/>
      <c r="F20" s="246"/>
      <c r="G20" s="242"/>
      <c r="H20" s="246"/>
      <c r="I20" s="242"/>
      <c r="J20" s="246"/>
      <c r="K20" s="242"/>
      <c r="L20" s="246"/>
      <c r="M20" s="242"/>
      <c r="N20" s="246"/>
      <c r="O20" s="243"/>
      <c r="P20" s="244"/>
      <c r="Q20" s="243"/>
      <c r="R20" s="24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2"/>
      <c r="F21" s="246"/>
      <c r="G21" s="242"/>
      <c r="H21" s="246"/>
      <c r="I21" s="242"/>
      <c r="J21" s="246"/>
      <c r="K21" s="242"/>
      <c r="L21" s="246"/>
      <c r="M21" s="242"/>
      <c r="N21" s="246"/>
      <c r="O21" s="243"/>
      <c r="P21" s="244"/>
      <c r="Q21" s="243"/>
      <c r="R21" s="244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zoomScale="86" zoomScaleNormal="86" workbookViewId="0">
      <selection activeCell="G27" sqref="G27:H27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87</v>
      </c>
      <c r="B2" s="214"/>
      <c r="C2" s="214"/>
      <c r="D2" s="110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21">
        <v>6849</v>
      </c>
      <c r="B4" s="232" t="s">
        <v>108</v>
      </c>
      <c r="C4" s="221">
        <v>10</v>
      </c>
      <c r="D4" s="22" t="s">
        <v>84</v>
      </c>
      <c r="E4" s="242"/>
      <c r="F4" s="246"/>
      <c r="G4" s="242">
        <v>0.25</v>
      </c>
      <c r="H4" s="246"/>
      <c r="I4" s="242"/>
      <c r="J4" s="246"/>
      <c r="K4" s="242"/>
      <c r="L4" s="246"/>
      <c r="M4" s="242"/>
      <c r="N4" s="246"/>
      <c r="O4" s="266"/>
      <c r="P4" s="267"/>
      <c r="Q4" s="266"/>
      <c r="R4" s="267"/>
      <c r="S4" s="79">
        <f t="shared" ref="S4:S27" si="0">E4+G4+I4+K4+M4+O4+Q4</f>
        <v>0.25</v>
      </c>
      <c r="T4" s="79">
        <f t="shared" ref="T4:T27" si="1">SUM(S4-U4-V4)</f>
        <v>0.25</v>
      </c>
      <c r="U4" s="83"/>
      <c r="V4" s="83"/>
    </row>
    <row r="5" spans="1:22" x14ac:dyDescent="0.3">
      <c r="A5" s="221">
        <v>6849</v>
      </c>
      <c r="B5" s="232" t="s">
        <v>108</v>
      </c>
      <c r="C5" s="221">
        <v>11</v>
      </c>
      <c r="D5" s="22" t="s">
        <v>84</v>
      </c>
      <c r="E5" s="242"/>
      <c r="F5" s="246"/>
      <c r="G5" s="242">
        <v>0.25</v>
      </c>
      <c r="H5" s="246"/>
      <c r="I5" s="242"/>
      <c r="J5" s="246"/>
      <c r="K5" s="242"/>
      <c r="L5" s="246"/>
      <c r="M5" s="242"/>
      <c r="N5" s="246"/>
      <c r="O5" s="266"/>
      <c r="P5" s="267"/>
      <c r="Q5" s="266"/>
      <c r="R5" s="267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3">
      <c r="A6" s="221">
        <v>6849</v>
      </c>
      <c r="B6" s="232" t="s">
        <v>108</v>
      </c>
      <c r="C6" s="221">
        <v>12</v>
      </c>
      <c r="D6" s="22" t="s">
        <v>84</v>
      </c>
      <c r="E6" s="242"/>
      <c r="F6" s="246"/>
      <c r="G6" s="242">
        <v>0.25</v>
      </c>
      <c r="H6" s="246"/>
      <c r="I6" s="242"/>
      <c r="J6" s="246"/>
      <c r="K6" s="242"/>
      <c r="L6" s="246"/>
      <c r="M6" s="242"/>
      <c r="N6" s="246"/>
      <c r="O6" s="266"/>
      <c r="P6" s="267"/>
      <c r="Q6" s="266"/>
      <c r="R6" s="267"/>
      <c r="S6" s="205">
        <f t="shared" ref="S6:S8" si="2">E6+G6+I6+K6+M6+O6+Q6</f>
        <v>0.25</v>
      </c>
      <c r="T6" s="205">
        <f t="shared" ref="T6:T8" si="3">SUM(S6-U6-V6)</f>
        <v>0.25</v>
      </c>
      <c r="U6" s="83"/>
      <c r="V6" s="83"/>
    </row>
    <row r="7" spans="1:22" x14ac:dyDescent="0.3">
      <c r="A7" s="204">
        <v>6771</v>
      </c>
      <c r="B7" s="232" t="s">
        <v>109</v>
      </c>
      <c r="C7" s="204">
        <v>17</v>
      </c>
      <c r="D7" s="22" t="s">
        <v>84</v>
      </c>
      <c r="E7" s="242"/>
      <c r="F7" s="246"/>
      <c r="G7" s="242"/>
      <c r="H7" s="246"/>
      <c r="I7" s="242"/>
      <c r="J7" s="246"/>
      <c r="K7" s="242">
        <v>0.5</v>
      </c>
      <c r="L7" s="246"/>
      <c r="M7" s="242"/>
      <c r="N7" s="246"/>
      <c r="O7" s="266"/>
      <c r="P7" s="267"/>
      <c r="Q7" s="266"/>
      <c r="R7" s="267"/>
      <c r="S7" s="205">
        <f t="shared" si="2"/>
        <v>0.5</v>
      </c>
      <c r="T7" s="205">
        <f t="shared" si="3"/>
        <v>0.5</v>
      </c>
      <c r="U7" s="83"/>
      <c r="V7" s="83"/>
    </row>
    <row r="8" spans="1:22" x14ac:dyDescent="0.3">
      <c r="A8" s="227">
        <v>6771</v>
      </c>
      <c r="B8" s="232" t="s">
        <v>109</v>
      </c>
      <c r="C8" s="204" t="s">
        <v>97</v>
      </c>
      <c r="D8" s="22" t="s">
        <v>84</v>
      </c>
      <c r="E8" s="242"/>
      <c r="F8" s="246"/>
      <c r="G8" s="242"/>
      <c r="H8" s="246"/>
      <c r="I8" s="242"/>
      <c r="J8" s="246"/>
      <c r="K8" s="242">
        <v>0.5</v>
      </c>
      <c r="L8" s="246"/>
      <c r="M8" s="242"/>
      <c r="N8" s="246"/>
      <c r="O8" s="266"/>
      <c r="P8" s="267"/>
      <c r="Q8" s="266"/>
      <c r="R8" s="267"/>
      <c r="S8" s="205">
        <f t="shared" si="2"/>
        <v>0.5</v>
      </c>
      <c r="T8" s="205">
        <f t="shared" si="3"/>
        <v>0.5</v>
      </c>
      <c r="U8" s="83"/>
      <c r="V8" s="83"/>
    </row>
    <row r="9" spans="1:22" ht="15" customHeight="1" x14ac:dyDescent="0.3">
      <c r="A9" s="227">
        <v>6771</v>
      </c>
      <c r="B9" s="232" t="s">
        <v>109</v>
      </c>
      <c r="C9" s="195">
        <v>36</v>
      </c>
      <c r="D9" s="22" t="s">
        <v>84</v>
      </c>
      <c r="E9" s="242"/>
      <c r="F9" s="246"/>
      <c r="G9" s="242"/>
      <c r="H9" s="246"/>
      <c r="I9" s="242"/>
      <c r="J9" s="246"/>
      <c r="K9" s="242"/>
      <c r="L9" s="246"/>
      <c r="M9" s="242">
        <v>0.25</v>
      </c>
      <c r="N9" s="246"/>
      <c r="O9" s="266"/>
      <c r="P9" s="267"/>
      <c r="Q9" s="266"/>
      <c r="R9" s="267"/>
      <c r="S9" s="79">
        <f t="shared" si="0"/>
        <v>0.25</v>
      </c>
      <c r="T9" s="79">
        <f t="shared" si="1"/>
        <v>0.25</v>
      </c>
      <c r="U9" s="83"/>
      <c r="V9" s="83"/>
    </row>
    <row r="10" spans="1:22" x14ac:dyDescent="0.3">
      <c r="A10" s="227">
        <v>6771</v>
      </c>
      <c r="B10" s="232" t="s">
        <v>109</v>
      </c>
      <c r="C10" s="204">
        <v>20</v>
      </c>
      <c r="D10" s="22" t="s">
        <v>84</v>
      </c>
      <c r="E10" s="242"/>
      <c r="F10" s="246"/>
      <c r="G10" s="242"/>
      <c r="H10" s="246"/>
      <c r="I10" s="242"/>
      <c r="J10" s="246"/>
      <c r="K10" s="242"/>
      <c r="L10" s="246"/>
      <c r="M10" s="242">
        <v>0.5</v>
      </c>
      <c r="N10" s="246"/>
      <c r="O10" s="266"/>
      <c r="P10" s="267"/>
      <c r="Q10" s="266"/>
      <c r="R10" s="267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3">
      <c r="A11" s="199"/>
      <c r="B11" s="200"/>
      <c r="C11" s="200"/>
      <c r="D11" s="22"/>
      <c r="E11" s="242"/>
      <c r="F11" s="246"/>
      <c r="G11" s="242"/>
      <c r="H11" s="246"/>
      <c r="I11" s="242"/>
      <c r="J11" s="246"/>
      <c r="K11" s="242"/>
      <c r="L11" s="246"/>
      <c r="M11" s="242"/>
      <c r="N11" s="246"/>
      <c r="O11" s="266"/>
      <c r="P11" s="267"/>
      <c r="Q11" s="266"/>
      <c r="R11" s="26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199"/>
      <c r="B12" s="200"/>
      <c r="C12" s="200"/>
      <c r="D12" s="22"/>
      <c r="E12" s="242"/>
      <c r="F12" s="246"/>
      <c r="G12" s="242"/>
      <c r="H12" s="246"/>
      <c r="I12" s="242"/>
      <c r="J12" s="246"/>
      <c r="K12" s="242"/>
      <c r="L12" s="246"/>
      <c r="M12" s="242"/>
      <c r="N12" s="246"/>
      <c r="O12" s="266"/>
      <c r="P12" s="267"/>
      <c r="Q12" s="266"/>
      <c r="R12" s="26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3"/>
      <c r="B13" s="194"/>
      <c r="C13" s="194"/>
      <c r="D13" s="22"/>
      <c r="E13" s="233"/>
      <c r="F13" s="234"/>
      <c r="G13" s="233"/>
      <c r="H13" s="234"/>
      <c r="I13" s="242"/>
      <c r="J13" s="246"/>
      <c r="K13" s="242"/>
      <c r="L13" s="246"/>
      <c r="M13" s="242"/>
      <c r="N13" s="246"/>
      <c r="O13" s="266"/>
      <c r="P13" s="267"/>
      <c r="Q13" s="266"/>
      <c r="R13" s="26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88"/>
      <c r="B14" s="189"/>
      <c r="C14" s="189"/>
      <c r="D14" s="22"/>
      <c r="E14" s="242"/>
      <c r="F14" s="246"/>
      <c r="G14" s="242"/>
      <c r="H14" s="246"/>
      <c r="I14" s="242"/>
      <c r="J14" s="246"/>
      <c r="K14" s="242"/>
      <c r="L14" s="246"/>
      <c r="M14" s="242"/>
      <c r="N14" s="246"/>
      <c r="O14" s="266"/>
      <c r="P14" s="267"/>
      <c r="Q14" s="266"/>
      <c r="R14" s="26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88"/>
      <c r="B15" s="189"/>
      <c r="C15" s="189"/>
      <c r="D15" s="22"/>
      <c r="E15" s="242"/>
      <c r="F15" s="246"/>
      <c r="G15" s="242"/>
      <c r="H15" s="246"/>
      <c r="I15" s="242"/>
      <c r="J15" s="246"/>
      <c r="K15" s="242"/>
      <c r="L15" s="246"/>
      <c r="M15" s="242"/>
      <c r="N15" s="246"/>
      <c r="O15" s="266"/>
      <c r="P15" s="267"/>
      <c r="Q15" s="266"/>
      <c r="R15" s="26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88"/>
      <c r="B16" s="189"/>
      <c r="C16" s="189"/>
      <c r="D16" s="22"/>
      <c r="E16" s="242"/>
      <c r="F16" s="246"/>
      <c r="G16" s="242"/>
      <c r="H16" s="246"/>
      <c r="I16" s="242"/>
      <c r="J16" s="246"/>
      <c r="K16" s="242"/>
      <c r="L16" s="246"/>
      <c r="M16" s="242"/>
      <c r="N16" s="246"/>
      <c r="O16" s="266"/>
      <c r="P16" s="267"/>
      <c r="Q16" s="266"/>
      <c r="R16" s="267"/>
      <c r="S16" s="79">
        <f t="shared" ref="S16:S18" si="6">E16+G16+I16+K16+M16+O16+Q16</f>
        <v>0</v>
      </c>
      <c r="T16" s="79">
        <f t="shared" ref="T16:T18" si="7">SUM(S16-U16-V16)</f>
        <v>0</v>
      </c>
      <c r="U16" s="83"/>
      <c r="V16" s="83"/>
    </row>
    <row r="17" spans="1:22" x14ac:dyDescent="0.3">
      <c r="A17" s="188"/>
      <c r="B17" s="189"/>
      <c r="C17" s="189"/>
      <c r="D17" s="22"/>
      <c r="E17" s="242"/>
      <c r="F17" s="246"/>
      <c r="G17" s="242"/>
      <c r="H17" s="246"/>
      <c r="I17" s="242"/>
      <c r="J17" s="246"/>
      <c r="K17" s="242"/>
      <c r="L17" s="246"/>
      <c r="M17" s="242"/>
      <c r="N17" s="246"/>
      <c r="O17" s="266"/>
      <c r="P17" s="267"/>
      <c r="Q17" s="266"/>
      <c r="R17" s="267"/>
      <c r="S17" s="79">
        <f t="shared" si="6"/>
        <v>0</v>
      </c>
      <c r="T17" s="79">
        <f t="shared" si="7"/>
        <v>0</v>
      </c>
      <c r="U17" s="83"/>
      <c r="V17" s="83"/>
    </row>
    <row r="18" spans="1:22" x14ac:dyDescent="0.3">
      <c r="A18" s="228">
        <v>3600</v>
      </c>
      <c r="B18" s="232" t="s">
        <v>113</v>
      </c>
      <c r="C18" s="228"/>
      <c r="D18" s="22" t="s">
        <v>106</v>
      </c>
      <c r="E18" s="242"/>
      <c r="F18" s="246"/>
      <c r="G18" s="242"/>
      <c r="H18" s="246"/>
      <c r="I18" s="242"/>
      <c r="J18" s="246"/>
      <c r="K18" s="242">
        <v>2</v>
      </c>
      <c r="L18" s="246"/>
      <c r="M18" s="242">
        <v>1.5</v>
      </c>
      <c r="N18" s="246"/>
      <c r="O18" s="266"/>
      <c r="P18" s="267"/>
      <c r="Q18" s="266"/>
      <c r="R18" s="267"/>
      <c r="S18" s="79">
        <f t="shared" si="6"/>
        <v>3.5</v>
      </c>
      <c r="T18" s="79">
        <f t="shared" si="7"/>
        <v>3.5</v>
      </c>
      <c r="U18" s="83"/>
      <c r="V18" s="83"/>
    </row>
    <row r="19" spans="1:22" x14ac:dyDescent="0.3">
      <c r="A19" s="182">
        <v>3600</v>
      </c>
      <c r="B19" s="232" t="s">
        <v>113</v>
      </c>
      <c r="C19" s="182"/>
      <c r="D19" s="22" t="s">
        <v>104</v>
      </c>
      <c r="E19" s="242"/>
      <c r="F19" s="246"/>
      <c r="G19" s="242"/>
      <c r="H19" s="246"/>
      <c r="I19" s="242">
        <v>0.75</v>
      </c>
      <c r="J19" s="246"/>
      <c r="K19" s="242"/>
      <c r="L19" s="246"/>
      <c r="M19" s="242"/>
      <c r="N19" s="246"/>
      <c r="O19" s="266"/>
      <c r="P19" s="267"/>
      <c r="Q19" s="266"/>
      <c r="R19" s="267"/>
      <c r="S19" s="79">
        <f t="shared" ref="S19:S24" si="8">E19+G19+I19+K19+M19+O19+Q19</f>
        <v>0.75</v>
      </c>
      <c r="T19" s="79">
        <f t="shared" si="1"/>
        <v>0.75</v>
      </c>
      <c r="U19" s="83"/>
      <c r="V19" s="83"/>
    </row>
    <row r="20" spans="1:22" x14ac:dyDescent="0.3">
      <c r="A20" s="209">
        <v>3600</v>
      </c>
      <c r="B20" s="232" t="s">
        <v>113</v>
      </c>
      <c r="C20" s="209"/>
      <c r="D20" s="10" t="s">
        <v>91</v>
      </c>
      <c r="E20" s="242">
        <v>2.5</v>
      </c>
      <c r="F20" s="246"/>
      <c r="G20" s="242">
        <v>1.5</v>
      </c>
      <c r="H20" s="246"/>
      <c r="I20" s="242"/>
      <c r="J20" s="246"/>
      <c r="K20" s="242"/>
      <c r="L20" s="246"/>
      <c r="M20" s="242"/>
      <c r="N20" s="246"/>
      <c r="O20" s="266"/>
      <c r="P20" s="267"/>
      <c r="Q20" s="271"/>
      <c r="R20" s="272"/>
      <c r="S20" s="79">
        <f t="shared" si="8"/>
        <v>4</v>
      </c>
      <c r="T20" s="79">
        <f t="shared" si="1"/>
        <v>4</v>
      </c>
      <c r="U20" s="83"/>
      <c r="V20" s="83"/>
    </row>
    <row r="21" spans="1:22" x14ac:dyDescent="0.3">
      <c r="A21" s="155">
        <v>3600</v>
      </c>
      <c r="B21" s="232" t="s">
        <v>113</v>
      </c>
      <c r="C21" s="155"/>
      <c r="D21" s="22" t="s">
        <v>103</v>
      </c>
      <c r="E21" s="242"/>
      <c r="F21" s="246"/>
      <c r="G21" s="242"/>
      <c r="H21" s="246"/>
      <c r="I21" s="242">
        <v>1</v>
      </c>
      <c r="J21" s="246"/>
      <c r="K21" s="242"/>
      <c r="L21" s="246"/>
      <c r="M21" s="242"/>
      <c r="N21" s="246"/>
      <c r="O21" s="266"/>
      <c r="P21" s="267"/>
      <c r="Q21" s="266"/>
      <c r="R21" s="267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3">
      <c r="A22" s="6">
        <v>3600</v>
      </c>
      <c r="B22" s="232" t="s">
        <v>113</v>
      </c>
      <c r="C22" s="137"/>
      <c r="D22" s="22" t="s">
        <v>68</v>
      </c>
      <c r="E22" s="242">
        <v>2.5</v>
      </c>
      <c r="F22" s="246"/>
      <c r="G22" s="242"/>
      <c r="H22" s="246"/>
      <c r="I22" s="242"/>
      <c r="J22" s="246"/>
      <c r="K22" s="242"/>
      <c r="L22" s="246"/>
      <c r="M22" s="242"/>
      <c r="N22" s="246"/>
      <c r="O22" s="266"/>
      <c r="P22" s="267"/>
      <c r="Q22" s="266"/>
      <c r="R22" s="267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3">
      <c r="A23" s="6">
        <v>3600</v>
      </c>
      <c r="B23" s="232" t="s">
        <v>113</v>
      </c>
      <c r="C23" s="137"/>
      <c r="D23" s="22" t="s">
        <v>62</v>
      </c>
      <c r="E23" s="242"/>
      <c r="F23" s="246"/>
      <c r="G23" s="242">
        <v>4.25</v>
      </c>
      <c r="H23" s="246"/>
      <c r="I23" s="242">
        <v>1.5</v>
      </c>
      <c r="J23" s="246"/>
      <c r="K23" s="242">
        <v>0.5</v>
      </c>
      <c r="L23" s="246"/>
      <c r="M23" s="242"/>
      <c r="N23" s="246"/>
      <c r="O23" s="266"/>
      <c r="P23" s="267"/>
      <c r="Q23" s="266"/>
      <c r="R23" s="267"/>
      <c r="S23" s="79">
        <f t="shared" si="8"/>
        <v>6.25</v>
      </c>
      <c r="T23" s="79">
        <f t="shared" si="1"/>
        <v>6.25</v>
      </c>
      <c r="U23" s="83"/>
      <c r="V23" s="83"/>
    </row>
    <row r="24" spans="1:22" x14ac:dyDescent="0.3">
      <c r="A24" s="81">
        <v>3600</v>
      </c>
      <c r="B24" s="232" t="s">
        <v>113</v>
      </c>
      <c r="C24" s="138"/>
      <c r="D24" s="22" t="s">
        <v>76</v>
      </c>
      <c r="E24" s="242">
        <v>3.25</v>
      </c>
      <c r="F24" s="246"/>
      <c r="G24" s="242">
        <v>1.75</v>
      </c>
      <c r="H24" s="246"/>
      <c r="I24" s="242">
        <v>5</v>
      </c>
      <c r="J24" s="246"/>
      <c r="K24" s="242">
        <v>4.75</v>
      </c>
      <c r="L24" s="246"/>
      <c r="M24" s="242">
        <v>4</v>
      </c>
      <c r="N24" s="246"/>
      <c r="O24" s="266"/>
      <c r="P24" s="267"/>
      <c r="Q24" s="266"/>
      <c r="R24" s="267"/>
      <c r="S24" s="79">
        <f t="shared" si="8"/>
        <v>18.75</v>
      </c>
      <c r="T24" s="79">
        <f t="shared" si="1"/>
        <v>16.25</v>
      </c>
      <c r="U24" s="83">
        <v>2.5</v>
      </c>
      <c r="V24" s="83"/>
    </row>
    <row r="25" spans="1:22" ht="15.75" customHeight="1" x14ac:dyDescent="0.3">
      <c r="A25" s="81">
        <v>3600</v>
      </c>
      <c r="B25" s="232" t="s">
        <v>113</v>
      </c>
      <c r="C25" s="81"/>
      <c r="D25" s="3" t="s">
        <v>69</v>
      </c>
      <c r="E25" s="242"/>
      <c r="F25" s="246"/>
      <c r="G25" s="242"/>
      <c r="H25" s="246"/>
      <c r="I25" s="242"/>
      <c r="J25" s="246"/>
      <c r="K25" s="242"/>
      <c r="L25" s="246"/>
      <c r="M25" s="242">
        <v>2</v>
      </c>
      <c r="N25" s="246"/>
      <c r="O25" s="266"/>
      <c r="P25" s="267"/>
      <c r="Q25" s="266"/>
      <c r="R25" s="267"/>
      <c r="S25" s="79">
        <f t="shared" si="0"/>
        <v>2</v>
      </c>
      <c r="T25" s="79">
        <f t="shared" si="1"/>
        <v>2</v>
      </c>
      <c r="U25" s="83"/>
      <c r="V25" s="83"/>
    </row>
    <row r="26" spans="1:22" x14ac:dyDescent="0.3">
      <c r="A26" s="81">
        <v>3600</v>
      </c>
      <c r="B26" s="232" t="s">
        <v>113</v>
      </c>
      <c r="C26" s="81"/>
      <c r="D26" s="82" t="s">
        <v>63</v>
      </c>
      <c r="E26" s="242">
        <v>0.25</v>
      </c>
      <c r="F26" s="246"/>
      <c r="G26" s="242">
        <v>0.25</v>
      </c>
      <c r="H26" s="246"/>
      <c r="I26" s="242">
        <v>0.25</v>
      </c>
      <c r="J26" s="246"/>
      <c r="K26" s="242">
        <v>0.25</v>
      </c>
      <c r="L26" s="246"/>
      <c r="M26" s="242">
        <v>0.25</v>
      </c>
      <c r="N26" s="246"/>
      <c r="O26" s="266"/>
      <c r="P26" s="267"/>
      <c r="Q26" s="266"/>
      <c r="R26" s="267"/>
      <c r="S26" s="79">
        <f t="shared" si="0"/>
        <v>1.25</v>
      </c>
      <c r="T26" s="79">
        <f t="shared" si="1"/>
        <v>1.25</v>
      </c>
      <c r="U26" s="83"/>
      <c r="V26" s="83"/>
    </row>
    <row r="27" spans="1:22" x14ac:dyDescent="0.3">
      <c r="A27" s="6"/>
      <c r="B27" s="6"/>
      <c r="C27" s="6"/>
      <c r="D27" s="10"/>
      <c r="E27" s="242"/>
      <c r="F27" s="246"/>
      <c r="G27" s="242"/>
      <c r="H27" s="246"/>
      <c r="I27" s="242"/>
      <c r="J27" s="246"/>
      <c r="K27" s="242"/>
      <c r="L27" s="246"/>
      <c r="M27" s="242"/>
      <c r="N27" s="246"/>
      <c r="O27" s="266"/>
      <c r="P27" s="267"/>
      <c r="Q27" s="266"/>
      <c r="R27" s="267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76" t="s">
        <v>35</v>
      </c>
      <c r="B28" s="76"/>
      <c r="C28" s="76"/>
      <c r="D28" s="76"/>
      <c r="E28" s="242"/>
      <c r="F28" s="246"/>
      <c r="G28" s="242"/>
      <c r="H28" s="246"/>
      <c r="I28" s="242"/>
      <c r="J28" s="246"/>
      <c r="K28" s="242"/>
      <c r="L28" s="246"/>
      <c r="M28" s="242"/>
      <c r="N28" s="246"/>
      <c r="O28" s="266"/>
      <c r="P28" s="267"/>
      <c r="Q28" s="266"/>
      <c r="R28" s="267"/>
      <c r="S28" s="79">
        <f>E28+G28+I28+K28+M28+O28+Q28</f>
        <v>0</v>
      </c>
      <c r="T28" s="79"/>
      <c r="U28" s="84"/>
      <c r="V28" s="83"/>
    </row>
    <row r="29" spans="1:22" x14ac:dyDescent="0.3">
      <c r="A29" s="76" t="s">
        <v>36</v>
      </c>
      <c r="B29" s="76"/>
      <c r="C29" s="76"/>
      <c r="D29" s="76"/>
      <c r="E29" s="242"/>
      <c r="F29" s="246"/>
      <c r="G29" s="242"/>
      <c r="H29" s="246"/>
      <c r="I29" s="242"/>
      <c r="J29" s="246"/>
      <c r="K29" s="242"/>
      <c r="L29" s="246"/>
      <c r="M29" s="242"/>
      <c r="N29" s="246"/>
      <c r="O29" s="266"/>
      <c r="P29" s="267"/>
      <c r="Q29" s="266"/>
      <c r="R29" s="267"/>
      <c r="S29" s="79">
        <f>E29+G29+I29+K29+M29+O29+Q29</f>
        <v>0</v>
      </c>
      <c r="T29" s="79"/>
      <c r="U29" s="84"/>
      <c r="V29" s="83"/>
    </row>
    <row r="30" spans="1:22" x14ac:dyDescent="0.3">
      <c r="A30" s="84" t="s">
        <v>6</v>
      </c>
      <c r="B30" s="84"/>
      <c r="C30" s="84"/>
      <c r="D30" s="84"/>
      <c r="E30" s="268">
        <f>SUM(E4:E29)</f>
        <v>8.5</v>
      </c>
      <c r="F30" s="269"/>
      <c r="G30" s="268">
        <f>SUM(G4:G29)</f>
        <v>8.5</v>
      </c>
      <c r="H30" s="269"/>
      <c r="I30" s="268">
        <f>SUM(I4:I29)</f>
        <v>8.5</v>
      </c>
      <c r="J30" s="269"/>
      <c r="K30" s="268">
        <f>SUM(K4:K29)</f>
        <v>8.5</v>
      </c>
      <c r="L30" s="269"/>
      <c r="M30" s="268">
        <f t="shared" ref="M30" si="9">SUM(M4:M29)</f>
        <v>8.5</v>
      </c>
      <c r="N30" s="269"/>
      <c r="O30" s="268">
        <f>SUM(O4:O29)</f>
        <v>0</v>
      </c>
      <c r="P30" s="269"/>
      <c r="Q30" s="268">
        <f>SUM(Q4:Q29)</f>
        <v>0</v>
      </c>
      <c r="R30" s="269"/>
      <c r="S30" s="79">
        <f>SUM(S4:S29)</f>
        <v>42.5</v>
      </c>
      <c r="T30" s="79"/>
      <c r="U30" s="84"/>
      <c r="V30" s="83"/>
    </row>
    <row r="31" spans="1:22" x14ac:dyDescent="0.3">
      <c r="A31" s="84" t="s">
        <v>2</v>
      </c>
      <c r="B31" s="84"/>
      <c r="C31" s="84"/>
      <c r="D31" s="84"/>
      <c r="E31" s="79"/>
      <c r="F31" s="85">
        <v>8</v>
      </c>
      <c r="G31" s="79"/>
      <c r="H31" s="85">
        <v>8</v>
      </c>
      <c r="I31" s="79"/>
      <c r="J31" s="85">
        <v>8</v>
      </c>
      <c r="K31" s="79"/>
      <c r="L31" s="85">
        <v>8</v>
      </c>
      <c r="M31" s="79"/>
      <c r="N31" s="85">
        <v>8</v>
      </c>
      <c r="O31" s="79"/>
      <c r="P31" s="85"/>
      <c r="Q31" s="79"/>
      <c r="R31" s="85"/>
      <c r="S31" s="79">
        <f>SUM(E31:R31)</f>
        <v>40</v>
      </c>
      <c r="T31" s="79">
        <f>SUM(T4:T28)</f>
        <v>40</v>
      </c>
      <c r="U31" s="83"/>
      <c r="V31" s="83"/>
    </row>
    <row r="32" spans="1:22" x14ac:dyDescent="0.3">
      <c r="A32" s="84" t="s">
        <v>39</v>
      </c>
      <c r="B32" s="84"/>
      <c r="C32" s="84"/>
      <c r="D32" s="84"/>
      <c r="E32" s="83"/>
      <c r="F32" s="83">
        <f>SUM(E30)-F31</f>
        <v>0.5</v>
      </c>
      <c r="G32" s="83"/>
      <c r="H32" s="83">
        <f>SUM(G30)-H31</f>
        <v>0.5</v>
      </c>
      <c r="I32" s="83"/>
      <c r="J32" s="83">
        <f>SUM(I30)-J31</f>
        <v>0.5</v>
      </c>
      <c r="K32" s="83"/>
      <c r="L32" s="83">
        <f>SUM(K30)-L31</f>
        <v>0.5</v>
      </c>
      <c r="M32" s="83"/>
      <c r="N32" s="83">
        <f>SUM(M30)-N31</f>
        <v>0.5</v>
      </c>
      <c r="O32" s="83"/>
      <c r="P32" s="83">
        <f>SUM(O30)</f>
        <v>0</v>
      </c>
      <c r="Q32" s="83"/>
      <c r="R32" s="83">
        <f>SUM(Q30)</f>
        <v>0</v>
      </c>
      <c r="S32" s="83"/>
      <c r="T32" s="83"/>
      <c r="U32" s="83">
        <f>SUM(U4:U31)</f>
        <v>2.5</v>
      </c>
      <c r="V32" s="83">
        <f>SUM(V4:V31)</f>
        <v>0</v>
      </c>
    </row>
    <row r="34" spans="1:9" x14ac:dyDescent="0.3">
      <c r="A34" s="69" t="s">
        <v>23</v>
      </c>
      <c r="B34" s="70"/>
    </row>
    <row r="35" spans="1:9" x14ac:dyDescent="0.3">
      <c r="A35" s="71" t="s">
        <v>2</v>
      </c>
      <c r="C35" s="86">
        <f>SUM(T31)</f>
        <v>40</v>
      </c>
      <c r="I35" s="69">
        <v>3600</v>
      </c>
    </row>
    <row r="36" spans="1:9" x14ac:dyDescent="0.3">
      <c r="A36" s="71" t="s">
        <v>24</v>
      </c>
      <c r="C36" s="86">
        <f>U32</f>
        <v>2.5</v>
      </c>
      <c r="D36" s="86"/>
      <c r="I36" s="87">
        <v>40</v>
      </c>
    </row>
    <row r="37" spans="1:9" x14ac:dyDescent="0.3">
      <c r="A37" s="71" t="s">
        <v>25</v>
      </c>
      <c r="C37" s="86">
        <f>V32</f>
        <v>0</v>
      </c>
    </row>
    <row r="38" spans="1:9" x14ac:dyDescent="0.3">
      <c r="A38" s="71" t="s">
        <v>26</v>
      </c>
      <c r="C38" s="86">
        <f>S28</f>
        <v>0</v>
      </c>
      <c r="I38" s="86"/>
    </row>
    <row r="39" spans="1:9" x14ac:dyDescent="0.3">
      <c r="A39" s="71" t="s">
        <v>4</v>
      </c>
      <c r="C39" s="86">
        <f>S29</f>
        <v>0</v>
      </c>
    </row>
    <row r="40" spans="1:9" ht="16.2" thickBot="1" x14ac:dyDescent="0.35">
      <c r="A40" s="72" t="s">
        <v>6</v>
      </c>
      <c r="C40" s="88">
        <f>SUM(C35:C39)</f>
        <v>42.5</v>
      </c>
      <c r="E40" s="72" t="s">
        <v>40</v>
      </c>
      <c r="F40" s="72"/>
      <c r="G40" s="89">
        <f>S30-C40</f>
        <v>0</v>
      </c>
    </row>
    <row r="41" spans="1:9" ht="16.2" thickTop="1" x14ac:dyDescent="0.3">
      <c r="A41" s="71" t="s">
        <v>27</v>
      </c>
      <c r="C41" s="90">
        <v>0</v>
      </c>
      <c r="D41" s="90"/>
    </row>
    <row r="42" spans="1:9" x14ac:dyDescent="0.3">
      <c r="A42" s="71" t="s">
        <v>34</v>
      </c>
      <c r="C42" s="90">
        <v>0</v>
      </c>
      <c r="D42" s="90"/>
    </row>
    <row r="43" spans="1:9" ht="13.5" customHeight="1" x14ac:dyDescent="0.3"/>
  </sheetData>
  <mergeCells count="196">
    <mergeCell ref="E10:F10"/>
    <mergeCell ref="G10:H10"/>
    <mergeCell ref="I10:J10"/>
    <mergeCell ref="K10:L10"/>
    <mergeCell ref="E19:F19"/>
    <mergeCell ref="G19:H19"/>
    <mergeCell ref="I19:J19"/>
    <mergeCell ref="K19:L19"/>
    <mergeCell ref="M10:N10"/>
    <mergeCell ref="E15:F15"/>
    <mergeCell ref="G15:H15"/>
    <mergeCell ref="I15:J15"/>
    <mergeCell ref="K15:L15"/>
    <mergeCell ref="M15:N15"/>
    <mergeCell ref="M19:N19"/>
    <mergeCell ref="E16:F16"/>
    <mergeCell ref="G16:H16"/>
    <mergeCell ref="I16:J16"/>
    <mergeCell ref="K16:L16"/>
    <mergeCell ref="E18:F18"/>
    <mergeCell ref="G18:H18"/>
    <mergeCell ref="I18:J18"/>
    <mergeCell ref="K18:L18"/>
    <mergeCell ref="M18:N18"/>
    <mergeCell ref="E23:F23"/>
    <mergeCell ref="G23:H23"/>
    <mergeCell ref="I23:J23"/>
    <mergeCell ref="E22:F22"/>
    <mergeCell ref="G22:H22"/>
    <mergeCell ref="I22:J22"/>
    <mergeCell ref="K22:L22"/>
    <mergeCell ref="O9:P9"/>
    <mergeCell ref="O25:P25"/>
    <mergeCell ref="M11:N11"/>
    <mergeCell ref="E11:F11"/>
    <mergeCell ref="G11:H11"/>
    <mergeCell ref="E20:F20"/>
    <mergeCell ref="M22:N22"/>
    <mergeCell ref="M21:N21"/>
    <mergeCell ref="E21:F21"/>
    <mergeCell ref="G21:H21"/>
    <mergeCell ref="I21:J21"/>
    <mergeCell ref="K21:L21"/>
    <mergeCell ref="I11:J11"/>
    <mergeCell ref="K11:L11"/>
    <mergeCell ref="E24:F24"/>
    <mergeCell ref="G24:H24"/>
    <mergeCell ref="O11:P11"/>
    <mergeCell ref="Q9:R9"/>
    <mergeCell ref="Q5:R5"/>
    <mergeCell ref="O20:P20"/>
    <mergeCell ref="Q20:R20"/>
    <mergeCell ref="O19:P19"/>
    <mergeCell ref="O24:P24"/>
    <mergeCell ref="Q19:R19"/>
    <mergeCell ref="Q24:R24"/>
    <mergeCell ref="O5:P5"/>
    <mergeCell ref="Q10:R10"/>
    <mergeCell ref="O22:P22"/>
    <mergeCell ref="Q22:R22"/>
    <mergeCell ref="Q15:R15"/>
    <mergeCell ref="Q21:R21"/>
    <mergeCell ref="Q11:R11"/>
    <mergeCell ref="O23:P23"/>
    <mergeCell ref="Q23:R23"/>
    <mergeCell ref="O10:P10"/>
    <mergeCell ref="O15:P15"/>
    <mergeCell ref="O21:P21"/>
    <mergeCell ref="O18:P18"/>
    <mergeCell ref="Q18:R18"/>
    <mergeCell ref="O6:P6"/>
    <mergeCell ref="Q6:R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5:F25"/>
    <mergeCell ref="K25:L25"/>
    <mergeCell ref="G27:H27"/>
    <mergeCell ref="I27:J27"/>
    <mergeCell ref="K27:L27"/>
    <mergeCell ref="E27:F27"/>
    <mergeCell ref="I26:J26"/>
    <mergeCell ref="K26:L26"/>
    <mergeCell ref="E26:F26"/>
    <mergeCell ref="G26:H26"/>
    <mergeCell ref="M24:N24"/>
    <mergeCell ref="K20:L20"/>
    <mergeCell ref="M20:N20"/>
    <mergeCell ref="G25:H25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Q30:R30"/>
    <mergeCell ref="Q28:R28"/>
    <mergeCell ref="M28:N28"/>
    <mergeCell ref="Q29:R29"/>
    <mergeCell ref="O29:P29"/>
    <mergeCell ref="O28:P28"/>
    <mergeCell ref="O30:P30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G27" sqref="G27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87</v>
      </c>
      <c r="B2" s="110"/>
      <c r="C2" s="110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0">
        <v>6728</v>
      </c>
      <c r="B4" s="232" t="s">
        <v>107</v>
      </c>
      <c r="C4" s="200">
        <v>16</v>
      </c>
      <c r="D4" s="22" t="s">
        <v>74</v>
      </c>
      <c r="E4" s="237">
        <v>1.5</v>
      </c>
      <c r="F4" s="237"/>
      <c r="G4" s="237">
        <v>1</v>
      </c>
      <c r="H4" s="237"/>
      <c r="I4" s="237"/>
      <c r="J4" s="237"/>
      <c r="K4" s="237"/>
      <c r="L4" s="237"/>
      <c r="M4" s="237"/>
      <c r="N4" s="237"/>
      <c r="O4" s="235"/>
      <c r="P4" s="236"/>
      <c r="Q4" s="235"/>
      <c r="R4" s="236"/>
      <c r="S4" s="58">
        <f t="shared" ref="S4:S25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3">
      <c r="A5" s="210">
        <v>6849</v>
      </c>
      <c r="B5" s="232" t="s">
        <v>108</v>
      </c>
      <c r="C5" s="210">
        <v>9</v>
      </c>
      <c r="D5" s="22" t="s">
        <v>74</v>
      </c>
      <c r="E5" s="238">
        <v>2</v>
      </c>
      <c r="F5" s="237"/>
      <c r="G5" s="238"/>
      <c r="H5" s="237"/>
      <c r="I5" s="238"/>
      <c r="J5" s="237"/>
      <c r="K5" s="238"/>
      <c r="L5" s="237"/>
      <c r="M5" s="238"/>
      <c r="N5" s="237"/>
      <c r="O5" s="235"/>
      <c r="P5" s="236"/>
      <c r="Q5" s="235"/>
      <c r="R5" s="236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211">
        <v>6849</v>
      </c>
      <c r="B6" s="232" t="s">
        <v>108</v>
      </c>
      <c r="C6" s="211">
        <v>10</v>
      </c>
      <c r="D6" s="22" t="s">
        <v>74</v>
      </c>
      <c r="E6" s="237">
        <v>1</v>
      </c>
      <c r="F6" s="237"/>
      <c r="G6" s="237"/>
      <c r="H6" s="237"/>
      <c r="I6" s="237"/>
      <c r="J6" s="237"/>
      <c r="K6" s="237"/>
      <c r="L6" s="237"/>
      <c r="M6" s="237"/>
      <c r="N6" s="237"/>
      <c r="O6" s="235"/>
      <c r="P6" s="236"/>
      <c r="Q6" s="235"/>
      <c r="R6" s="236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10">
        <v>6849</v>
      </c>
      <c r="B7" s="232" t="s">
        <v>108</v>
      </c>
      <c r="C7" s="210">
        <v>11</v>
      </c>
      <c r="D7" s="22" t="s">
        <v>74</v>
      </c>
      <c r="E7" s="233">
        <v>1</v>
      </c>
      <c r="F7" s="234"/>
      <c r="G7" s="233">
        <v>4.5</v>
      </c>
      <c r="H7" s="234"/>
      <c r="I7" s="233"/>
      <c r="J7" s="234"/>
      <c r="K7" s="233"/>
      <c r="L7" s="234"/>
      <c r="M7" s="233"/>
      <c r="N7" s="234"/>
      <c r="O7" s="235"/>
      <c r="P7" s="236"/>
      <c r="Q7" s="235"/>
      <c r="R7" s="236"/>
      <c r="S7" s="58">
        <f>E7+G7+I7+K7+M7+O7+Q7</f>
        <v>5.5</v>
      </c>
      <c r="T7" s="58">
        <f t="shared" si="1"/>
        <v>5.5</v>
      </c>
      <c r="U7" s="60"/>
      <c r="V7" s="60"/>
    </row>
    <row r="8" spans="1:22" x14ac:dyDescent="0.3">
      <c r="A8" s="211">
        <v>6849</v>
      </c>
      <c r="B8" s="232" t="s">
        <v>108</v>
      </c>
      <c r="C8" s="211">
        <v>12</v>
      </c>
      <c r="D8" s="22" t="s">
        <v>74</v>
      </c>
      <c r="E8" s="233">
        <v>1.5</v>
      </c>
      <c r="F8" s="234"/>
      <c r="G8" s="233">
        <v>0.5</v>
      </c>
      <c r="H8" s="234"/>
      <c r="I8" s="233"/>
      <c r="J8" s="234"/>
      <c r="K8" s="233"/>
      <c r="L8" s="234"/>
      <c r="M8" s="233"/>
      <c r="N8" s="234"/>
      <c r="O8" s="235"/>
      <c r="P8" s="236"/>
      <c r="Q8" s="235"/>
      <c r="R8" s="236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11">
        <v>6849</v>
      </c>
      <c r="B9" s="232" t="s">
        <v>108</v>
      </c>
      <c r="C9" s="211">
        <v>13</v>
      </c>
      <c r="D9" s="22" t="s">
        <v>74</v>
      </c>
      <c r="E9" s="233">
        <v>1</v>
      </c>
      <c r="F9" s="234"/>
      <c r="G9" s="233"/>
      <c r="H9" s="234"/>
      <c r="I9" s="233"/>
      <c r="J9" s="234"/>
      <c r="K9" s="233"/>
      <c r="L9" s="234"/>
      <c r="M9" s="233"/>
      <c r="N9" s="234"/>
      <c r="O9" s="235"/>
      <c r="P9" s="236"/>
      <c r="Q9" s="235"/>
      <c r="R9" s="236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221">
        <v>6728</v>
      </c>
      <c r="B10" s="232" t="s">
        <v>107</v>
      </c>
      <c r="C10" s="221">
        <v>17</v>
      </c>
      <c r="D10" s="22" t="s">
        <v>74</v>
      </c>
      <c r="E10" s="233"/>
      <c r="F10" s="234"/>
      <c r="G10" s="233">
        <v>0.25</v>
      </c>
      <c r="H10" s="234"/>
      <c r="I10" s="233"/>
      <c r="J10" s="234"/>
      <c r="K10" s="233"/>
      <c r="L10" s="234"/>
      <c r="M10" s="233">
        <v>0.25</v>
      </c>
      <c r="N10" s="234"/>
      <c r="O10" s="235"/>
      <c r="P10" s="236"/>
      <c r="Q10" s="235"/>
      <c r="R10" s="236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221">
        <v>6728</v>
      </c>
      <c r="B11" s="232" t="s">
        <v>107</v>
      </c>
      <c r="C11" s="221">
        <v>18</v>
      </c>
      <c r="D11" s="22" t="s">
        <v>74</v>
      </c>
      <c r="E11" s="233"/>
      <c r="F11" s="234"/>
      <c r="G11" s="233">
        <v>0.25</v>
      </c>
      <c r="H11" s="234"/>
      <c r="I11" s="233"/>
      <c r="J11" s="234"/>
      <c r="K11" s="233"/>
      <c r="L11" s="234"/>
      <c r="M11" s="233">
        <v>1</v>
      </c>
      <c r="N11" s="234"/>
      <c r="O11" s="235"/>
      <c r="P11" s="236"/>
      <c r="Q11" s="235"/>
      <c r="R11" s="236"/>
      <c r="S11" s="58">
        <f t="shared" si="0"/>
        <v>1.25</v>
      </c>
      <c r="T11" s="58">
        <f t="shared" si="1"/>
        <v>1.25</v>
      </c>
      <c r="U11" s="60"/>
      <c r="V11" s="60"/>
    </row>
    <row r="12" spans="1:22" x14ac:dyDescent="0.3">
      <c r="A12" s="221">
        <v>6728</v>
      </c>
      <c r="B12" s="232" t="s">
        <v>107</v>
      </c>
      <c r="C12" s="221">
        <v>19</v>
      </c>
      <c r="D12" s="22" t="s">
        <v>74</v>
      </c>
      <c r="E12" s="233"/>
      <c r="F12" s="234"/>
      <c r="G12" s="233">
        <v>0.5</v>
      </c>
      <c r="H12" s="234"/>
      <c r="I12" s="233"/>
      <c r="J12" s="234"/>
      <c r="K12" s="233"/>
      <c r="L12" s="234"/>
      <c r="M12" s="233">
        <v>1</v>
      </c>
      <c r="N12" s="234"/>
      <c r="O12" s="235"/>
      <c r="P12" s="236"/>
      <c r="Q12" s="235"/>
      <c r="R12" s="236"/>
      <c r="S12" s="58">
        <f t="shared" si="0"/>
        <v>1.5</v>
      </c>
      <c r="T12" s="58">
        <f t="shared" ref="T12" si="2">SUM(S12-U12-V12)</f>
        <v>1.5</v>
      </c>
      <c r="U12" s="60"/>
      <c r="V12" s="60"/>
    </row>
    <row r="13" spans="1:22" ht="15.75" customHeight="1" x14ac:dyDescent="0.3">
      <c r="A13" s="221">
        <v>6728</v>
      </c>
      <c r="B13" s="232" t="s">
        <v>107</v>
      </c>
      <c r="C13" s="221">
        <v>20</v>
      </c>
      <c r="D13" s="22" t="s">
        <v>74</v>
      </c>
      <c r="E13" s="233"/>
      <c r="F13" s="234"/>
      <c r="G13" s="233">
        <v>0.5</v>
      </c>
      <c r="H13" s="234"/>
      <c r="I13" s="233">
        <v>0.75</v>
      </c>
      <c r="J13" s="234"/>
      <c r="K13" s="233"/>
      <c r="L13" s="234"/>
      <c r="M13" s="233">
        <v>1</v>
      </c>
      <c r="N13" s="234"/>
      <c r="O13" s="235"/>
      <c r="P13" s="236"/>
      <c r="Q13" s="235"/>
      <c r="R13" s="236"/>
      <c r="S13" s="58">
        <f t="shared" si="0"/>
        <v>2.25</v>
      </c>
      <c r="T13" s="58">
        <f t="shared" ref="T13:T21" si="3">SUM(S13-U13-V13)</f>
        <v>2.25</v>
      </c>
      <c r="U13" s="60"/>
      <c r="V13" s="60"/>
    </row>
    <row r="14" spans="1:22" ht="15.75" customHeight="1" x14ac:dyDescent="0.3">
      <c r="A14" s="221">
        <v>6728</v>
      </c>
      <c r="B14" s="232" t="s">
        <v>107</v>
      </c>
      <c r="C14" s="221">
        <v>21</v>
      </c>
      <c r="D14" s="22" t="s">
        <v>74</v>
      </c>
      <c r="E14" s="233"/>
      <c r="F14" s="234"/>
      <c r="G14" s="233">
        <v>0.5</v>
      </c>
      <c r="H14" s="234"/>
      <c r="I14" s="233">
        <v>0.75</v>
      </c>
      <c r="J14" s="234"/>
      <c r="K14" s="233"/>
      <c r="L14" s="234"/>
      <c r="M14" s="233">
        <v>1</v>
      </c>
      <c r="N14" s="234"/>
      <c r="O14" s="235"/>
      <c r="P14" s="236"/>
      <c r="Q14" s="235"/>
      <c r="R14" s="236"/>
      <c r="S14" s="168">
        <f t="shared" ref="S14" si="4">E14+G14+I14+K14+M14+O14+Q14</f>
        <v>2.25</v>
      </c>
      <c r="T14" s="168">
        <f t="shared" ref="T14" si="5">SUM(S14-U14-V14)</f>
        <v>2.25</v>
      </c>
      <c r="U14" s="60"/>
      <c r="V14" s="60"/>
    </row>
    <row r="15" spans="1:22" ht="15.75" customHeight="1" x14ac:dyDescent="0.3">
      <c r="A15" s="227" t="s">
        <v>116</v>
      </c>
      <c r="B15" s="232" t="s">
        <v>115</v>
      </c>
      <c r="C15" s="227">
        <v>36</v>
      </c>
      <c r="D15" s="22" t="s">
        <v>91</v>
      </c>
      <c r="E15" s="233"/>
      <c r="F15" s="234"/>
      <c r="G15" s="233"/>
      <c r="H15" s="234"/>
      <c r="I15" s="233"/>
      <c r="J15" s="234"/>
      <c r="K15" s="233">
        <v>8</v>
      </c>
      <c r="L15" s="234"/>
      <c r="M15" s="233">
        <v>1</v>
      </c>
      <c r="N15" s="234"/>
      <c r="O15" s="235"/>
      <c r="P15" s="236"/>
      <c r="Q15" s="235"/>
      <c r="R15" s="236"/>
      <c r="S15" s="58">
        <f t="shared" si="0"/>
        <v>9</v>
      </c>
      <c r="T15" s="58">
        <f t="shared" si="3"/>
        <v>9</v>
      </c>
      <c r="U15" s="60"/>
      <c r="V15" s="60"/>
    </row>
    <row r="16" spans="1:22" ht="15.75" customHeight="1" x14ac:dyDescent="0.3">
      <c r="A16" s="230">
        <v>6728</v>
      </c>
      <c r="B16" s="232" t="s">
        <v>107</v>
      </c>
      <c r="C16" s="230">
        <v>17</v>
      </c>
      <c r="D16" s="22" t="s">
        <v>74</v>
      </c>
      <c r="E16" s="233"/>
      <c r="F16" s="234"/>
      <c r="G16" s="233"/>
      <c r="H16" s="234"/>
      <c r="I16" s="233"/>
      <c r="J16" s="234"/>
      <c r="K16" s="233"/>
      <c r="L16" s="234"/>
      <c r="M16" s="233">
        <v>0.5</v>
      </c>
      <c r="N16" s="234"/>
      <c r="O16" s="235"/>
      <c r="P16" s="236"/>
      <c r="Q16" s="235"/>
      <c r="R16" s="236"/>
      <c r="S16" s="116">
        <f t="shared" ref="S16" si="6">E16+G16+I16+K16+M16+O16+Q16</f>
        <v>0.5</v>
      </c>
      <c r="T16" s="116">
        <f t="shared" ref="T16" si="7">SUM(S16-U16-V16)</f>
        <v>0.5</v>
      </c>
      <c r="U16" s="60"/>
      <c r="V16" s="60"/>
    </row>
    <row r="17" spans="1:22" ht="15.75" customHeight="1" x14ac:dyDescent="0.3">
      <c r="A17" s="230">
        <v>6728</v>
      </c>
      <c r="B17" s="232" t="s">
        <v>107</v>
      </c>
      <c r="C17" s="230">
        <v>18</v>
      </c>
      <c r="D17" s="22" t="s">
        <v>74</v>
      </c>
      <c r="E17" s="233"/>
      <c r="F17" s="234"/>
      <c r="G17" s="233"/>
      <c r="H17" s="234"/>
      <c r="I17" s="233"/>
      <c r="J17" s="234"/>
      <c r="K17" s="233"/>
      <c r="L17" s="234"/>
      <c r="M17" s="233">
        <v>0.5</v>
      </c>
      <c r="N17" s="234"/>
      <c r="O17" s="235"/>
      <c r="P17" s="236"/>
      <c r="Q17" s="235"/>
      <c r="R17" s="236"/>
      <c r="S17" s="58">
        <f t="shared" si="0"/>
        <v>0.5</v>
      </c>
      <c r="T17" s="58">
        <f t="shared" si="3"/>
        <v>0.5</v>
      </c>
      <c r="U17" s="60"/>
      <c r="V17" s="60"/>
    </row>
    <row r="18" spans="1:22" ht="15.75" customHeight="1" x14ac:dyDescent="0.3">
      <c r="A18" s="230">
        <v>6728</v>
      </c>
      <c r="B18" s="232" t="s">
        <v>107</v>
      </c>
      <c r="C18" s="230">
        <v>19</v>
      </c>
      <c r="D18" s="22" t="s">
        <v>74</v>
      </c>
      <c r="E18" s="233"/>
      <c r="F18" s="234"/>
      <c r="G18" s="233"/>
      <c r="H18" s="234"/>
      <c r="I18" s="233"/>
      <c r="J18" s="234"/>
      <c r="K18" s="233"/>
      <c r="L18" s="234"/>
      <c r="M18" s="233">
        <v>0.5</v>
      </c>
      <c r="N18" s="234"/>
      <c r="O18" s="235"/>
      <c r="P18" s="236"/>
      <c r="Q18" s="235"/>
      <c r="R18" s="236"/>
      <c r="S18" s="58">
        <f t="shared" si="0"/>
        <v>0.5</v>
      </c>
      <c r="T18" s="58">
        <f t="shared" ref="T18" si="8">SUM(S18-U18-V18)</f>
        <v>0.5</v>
      </c>
      <c r="U18" s="60"/>
      <c r="V18" s="60"/>
    </row>
    <row r="19" spans="1:22" ht="15.75" customHeight="1" x14ac:dyDescent="0.3">
      <c r="A19" s="230">
        <v>6728</v>
      </c>
      <c r="B19" s="232" t="s">
        <v>107</v>
      </c>
      <c r="C19" s="230">
        <v>20</v>
      </c>
      <c r="D19" s="22" t="s">
        <v>74</v>
      </c>
      <c r="E19" s="233"/>
      <c r="F19" s="234"/>
      <c r="G19" s="233"/>
      <c r="H19" s="234"/>
      <c r="I19" s="233"/>
      <c r="J19" s="234"/>
      <c r="K19" s="233"/>
      <c r="L19" s="234"/>
      <c r="M19" s="233">
        <v>0.5</v>
      </c>
      <c r="N19" s="234"/>
      <c r="O19" s="235"/>
      <c r="P19" s="236"/>
      <c r="Q19" s="235"/>
      <c r="R19" s="236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3">
      <c r="A20" s="230">
        <v>6771</v>
      </c>
      <c r="B20" s="232" t="s">
        <v>109</v>
      </c>
      <c r="C20" s="230">
        <v>36</v>
      </c>
      <c r="D20" s="22" t="s">
        <v>84</v>
      </c>
      <c r="E20" s="233"/>
      <c r="F20" s="234"/>
      <c r="G20" s="233"/>
      <c r="H20" s="234"/>
      <c r="I20" s="233"/>
      <c r="J20" s="234"/>
      <c r="K20" s="233"/>
      <c r="L20" s="234"/>
      <c r="M20" s="242">
        <v>0.25</v>
      </c>
      <c r="N20" s="234"/>
      <c r="O20" s="235"/>
      <c r="P20" s="236"/>
      <c r="Q20" s="235"/>
      <c r="R20" s="236"/>
      <c r="S20" s="229">
        <f t="shared" ref="S20:S21" si="9">E20+G20+I20+K20+M20+O20+Q20</f>
        <v>0.25</v>
      </c>
      <c r="T20" s="229">
        <f t="shared" si="3"/>
        <v>0.25</v>
      </c>
      <c r="U20" s="60"/>
      <c r="V20" s="60"/>
    </row>
    <row r="21" spans="1:22" ht="15.75" customHeight="1" x14ac:dyDescent="0.3">
      <c r="A21" s="230">
        <v>6771</v>
      </c>
      <c r="B21" s="232" t="s">
        <v>109</v>
      </c>
      <c r="C21" s="230">
        <v>20</v>
      </c>
      <c r="D21" s="22" t="s">
        <v>84</v>
      </c>
      <c r="E21" s="233"/>
      <c r="F21" s="234"/>
      <c r="G21" s="233"/>
      <c r="H21" s="234"/>
      <c r="I21" s="233"/>
      <c r="J21" s="234"/>
      <c r="K21" s="233"/>
      <c r="L21" s="234"/>
      <c r="M21" s="233">
        <v>0.5</v>
      </c>
      <c r="N21" s="234"/>
      <c r="O21" s="235"/>
      <c r="P21" s="236"/>
      <c r="Q21" s="235"/>
      <c r="R21" s="236"/>
      <c r="S21" s="229">
        <f t="shared" si="9"/>
        <v>0.5</v>
      </c>
      <c r="T21" s="229">
        <f t="shared" si="3"/>
        <v>0.5</v>
      </c>
      <c r="U21" s="60"/>
      <c r="V21" s="60"/>
    </row>
    <row r="22" spans="1:22" x14ac:dyDescent="0.3">
      <c r="A22" s="194"/>
      <c r="B22" s="194"/>
      <c r="C22" s="194"/>
      <c r="D22" s="22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5"/>
      <c r="P22" s="236"/>
      <c r="Q22" s="235"/>
      <c r="R22" s="23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x14ac:dyDescent="0.3">
      <c r="A23" s="169">
        <v>3600</v>
      </c>
      <c r="B23" s="232" t="s">
        <v>113</v>
      </c>
      <c r="C23" s="169"/>
      <c r="D23" s="10" t="s">
        <v>96</v>
      </c>
      <c r="E23" s="238"/>
      <c r="F23" s="238"/>
      <c r="G23" s="238"/>
      <c r="H23" s="238"/>
      <c r="I23" s="238">
        <v>6.5</v>
      </c>
      <c r="J23" s="238"/>
      <c r="K23" s="238"/>
      <c r="L23" s="238"/>
      <c r="M23" s="238"/>
      <c r="N23" s="238"/>
      <c r="O23" s="235"/>
      <c r="P23" s="236"/>
      <c r="Q23" s="235"/>
      <c r="R23" s="236"/>
      <c r="S23" s="58">
        <f t="shared" si="0"/>
        <v>6.5</v>
      </c>
      <c r="T23" s="58">
        <f>SUM(S23-U23-V23)</f>
        <v>6.5</v>
      </c>
      <c r="U23" s="60"/>
      <c r="V23" s="60"/>
    </row>
    <row r="24" spans="1:22" x14ac:dyDescent="0.3">
      <c r="A24" s="81"/>
      <c r="B24" s="81"/>
      <c r="C24" s="81"/>
      <c r="D24" s="22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5"/>
      <c r="P24" s="236"/>
      <c r="Q24" s="235"/>
      <c r="R24" s="23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5"/>
      <c r="P25" s="236"/>
      <c r="Q25" s="235"/>
      <c r="R25" s="236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33"/>
      <c r="F26" s="234"/>
      <c r="G26" s="233"/>
      <c r="H26" s="234"/>
      <c r="I26" s="233"/>
      <c r="J26" s="234"/>
      <c r="K26" s="233"/>
      <c r="L26" s="234"/>
      <c r="M26" s="233"/>
      <c r="N26" s="234"/>
      <c r="O26" s="235"/>
      <c r="P26" s="236"/>
      <c r="Q26" s="235"/>
      <c r="R26" s="236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39">
        <f>SUM(E4:E26)</f>
        <v>8</v>
      </c>
      <c r="F27" s="240"/>
      <c r="G27" s="239">
        <f>SUM(G4:G26)</f>
        <v>8</v>
      </c>
      <c r="H27" s="240"/>
      <c r="I27" s="239">
        <f>SUM(I4:I26)</f>
        <v>8</v>
      </c>
      <c r="J27" s="240"/>
      <c r="K27" s="239">
        <f>SUM(K4:K26)</f>
        <v>8</v>
      </c>
      <c r="L27" s="240"/>
      <c r="M27" s="239">
        <f>SUM(M4:M26)</f>
        <v>8</v>
      </c>
      <c r="N27" s="240"/>
      <c r="O27" s="239">
        <f>SUM(O4:O26)</f>
        <v>0</v>
      </c>
      <c r="P27" s="240"/>
      <c r="Q27" s="239">
        <f>SUM(Q4:Q26)</f>
        <v>0</v>
      </c>
      <c r="R27" s="240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6.5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87</v>
      </c>
      <c r="B2" s="214"/>
      <c r="C2" s="214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6"/>
      <c r="B4" s="176"/>
      <c r="C4" s="176"/>
      <c r="D4" s="22" t="s">
        <v>110</v>
      </c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5"/>
      <c r="P4" s="236"/>
      <c r="Q4" s="235"/>
      <c r="R4" s="23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83"/>
      <c r="B5" s="183"/>
      <c r="C5" s="183"/>
      <c r="D5" s="22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5"/>
      <c r="P5" s="236"/>
      <c r="Q5" s="235"/>
      <c r="R5" s="23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85"/>
      <c r="B6" s="185"/>
      <c r="C6" s="185"/>
      <c r="D6" s="22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5"/>
      <c r="P6" s="236"/>
      <c r="Q6" s="235"/>
      <c r="R6" s="23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86"/>
      <c r="B7" s="183"/>
      <c r="C7" s="183"/>
      <c r="D7" s="22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5"/>
      <c r="P7" s="236"/>
      <c r="Q7" s="235"/>
      <c r="R7" s="23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3"/>
      <c r="B8" s="183"/>
      <c r="C8" s="183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5"/>
      <c r="P8" s="236"/>
      <c r="Q8" s="235"/>
      <c r="R8" s="23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8"/>
      <c r="B9" s="198"/>
      <c r="C9" s="198"/>
      <c r="D9" s="22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5"/>
      <c r="P9" s="236"/>
      <c r="Q9" s="235"/>
      <c r="R9" s="23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1"/>
      <c r="B10" s="201"/>
      <c r="C10" s="201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5"/>
      <c r="P10" s="236"/>
      <c r="Q10" s="235"/>
      <c r="R10" s="23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1"/>
      <c r="B11" s="201"/>
      <c r="C11" s="201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5"/>
      <c r="P11" s="236"/>
      <c r="Q11" s="235"/>
      <c r="R11" s="23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1"/>
      <c r="B12" s="201"/>
      <c r="C12" s="201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5"/>
      <c r="P12" s="236"/>
      <c r="Q12" s="235"/>
      <c r="R12" s="23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01"/>
      <c r="B13" s="201"/>
      <c r="C13" s="201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5"/>
      <c r="P13" s="236"/>
      <c r="Q13" s="235"/>
      <c r="R13" s="23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7"/>
      <c r="B14" s="187"/>
      <c r="C14" s="187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5"/>
      <c r="P14" s="236"/>
      <c r="Q14" s="235"/>
      <c r="R14" s="23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8"/>
      <c r="B15" s="146"/>
      <c r="C15" s="146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5"/>
      <c r="P15" s="236"/>
      <c r="Q15" s="235"/>
      <c r="R15" s="23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7"/>
      <c r="B16" s="167"/>
      <c r="C16" s="167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7"/>
      <c r="B17" s="167"/>
      <c r="C17" s="167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5"/>
      <c r="P17" s="236"/>
      <c r="Q17" s="235"/>
      <c r="R17" s="23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7"/>
      <c r="B18" s="167"/>
      <c r="C18" s="167"/>
      <c r="D18" s="22"/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5"/>
      <c r="P18" s="236"/>
      <c r="Q18" s="235"/>
      <c r="R18" s="23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7"/>
      <c r="B19" s="167"/>
      <c r="C19" s="167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5"/>
      <c r="P19" s="236"/>
      <c r="Q19" s="235"/>
      <c r="R19" s="23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7"/>
      <c r="B20" s="167"/>
      <c r="C20" s="167"/>
      <c r="D20" s="22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5"/>
      <c r="P20" s="236"/>
      <c r="Q20" s="235"/>
      <c r="R20" s="23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1">
        <v>3600</v>
      </c>
      <c r="B21" s="232"/>
      <c r="C21" s="171"/>
      <c r="D21" s="22" t="s">
        <v>72</v>
      </c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7"/>
      <c r="B22" s="25"/>
      <c r="C22" s="167"/>
      <c r="D22" s="22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5"/>
      <c r="P22" s="236"/>
      <c r="Q22" s="235"/>
      <c r="R22" s="23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3"/>
      <c r="F24" s="234"/>
      <c r="G24" s="233"/>
      <c r="H24" s="234"/>
      <c r="I24" s="233"/>
      <c r="J24" s="234"/>
      <c r="K24" s="233"/>
      <c r="L24" s="234"/>
      <c r="M24" s="233"/>
      <c r="N24" s="234"/>
      <c r="O24" s="235"/>
      <c r="P24" s="236"/>
      <c r="Q24" s="235"/>
      <c r="R24" s="23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3"/>
      <c r="F25" s="234"/>
      <c r="G25" s="233"/>
      <c r="H25" s="234"/>
      <c r="I25" s="233"/>
      <c r="J25" s="234"/>
      <c r="K25" s="233"/>
      <c r="L25" s="234"/>
      <c r="M25" s="233"/>
      <c r="N25" s="234"/>
      <c r="O25" s="235"/>
      <c r="P25" s="236"/>
      <c r="Q25" s="235"/>
      <c r="R25" s="23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9">
        <f>SUM(E4:E25)</f>
        <v>0</v>
      </c>
      <c r="F26" s="240"/>
      <c r="G26" s="239">
        <f>SUM(G4:G25)</f>
        <v>0</v>
      </c>
      <c r="H26" s="240"/>
      <c r="I26" s="239">
        <f>SUM(I4:I25)</f>
        <v>0</v>
      </c>
      <c r="J26" s="240"/>
      <c r="K26" s="239">
        <f>SUM(K4:K25)</f>
        <v>0</v>
      </c>
      <c r="L26" s="240"/>
      <c r="M26" s="239">
        <f>SUM(M4:M25)</f>
        <v>0</v>
      </c>
      <c r="N26" s="240"/>
      <c r="O26" s="239">
        <f>SUM(O4:O25)</f>
        <v>0</v>
      </c>
      <c r="P26" s="240"/>
      <c r="Q26" s="239">
        <f>SUM(Q4:Q25)</f>
        <v>0</v>
      </c>
      <c r="R26" s="240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87</v>
      </c>
      <c r="B2" s="214"/>
      <c r="C2" s="214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20">
        <v>6728</v>
      </c>
      <c r="B4" s="232" t="s">
        <v>107</v>
      </c>
      <c r="C4" s="220">
        <v>34</v>
      </c>
      <c r="D4" s="22" t="s">
        <v>85</v>
      </c>
      <c r="E4" s="233">
        <v>8</v>
      </c>
      <c r="F4" s="234"/>
      <c r="G4" s="233">
        <v>8</v>
      </c>
      <c r="H4" s="234"/>
      <c r="I4" s="233">
        <v>8</v>
      </c>
      <c r="J4" s="234"/>
      <c r="K4" s="233">
        <v>8</v>
      </c>
      <c r="L4" s="234"/>
      <c r="M4" s="233">
        <v>8</v>
      </c>
      <c r="N4" s="234"/>
      <c r="O4" s="235"/>
      <c r="P4" s="236"/>
      <c r="Q4" s="235"/>
      <c r="R4" s="236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3">
      <c r="A5" s="185"/>
      <c r="B5" s="185"/>
      <c r="C5" s="185"/>
      <c r="D5" s="22"/>
      <c r="E5" s="233"/>
      <c r="F5" s="234"/>
      <c r="G5" s="233"/>
      <c r="H5" s="234"/>
      <c r="I5" s="233"/>
      <c r="J5" s="234"/>
      <c r="K5" s="233"/>
      <c r="L5" s="234"/>
      <c r="M5" s="233"/>
      <c r="N5" s="234"/>
      <c r="O5" s="235"/>
      <c r="P5" s="236"/>
      <c r="Q5" s="235"/>
      <c r="R5" s="23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5"/>
      <c r="B6" s="185"/>
      <c r="C6" s="185"/>
      <c r="D6" s="22"/>
      <c r="E6" s="233"/>
      <c r="F6" s="234"/>
      <c r="G6" s="233"/>
      <c r="H6" s="234"/>
      <c r="I6" s="233"/>
      <c r="J6" s="234"/>
      <c r="K6" s="233"/>
      <c r="L6" s="234"/>
      <c r="M6" s="233"/>
      <c r="N6" s="234"/>
      <c r="O6" s="235"/>
      <c r="P6" s="236"/>
      <c r="Q6" s="235"/>
      <c r="R6" s="23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01"/>
      <c r="B7" s="201"/>
      <c r="C7" s="201"/>
      <c r="D7" s="22"/>
      <c r="E7" s="233"/>
      <c r="F7" s="234"/>
      <c r="G7" s="233"/>
      <c r="H7" s="234"/>
      <c r="I7" s="233"/>
      <c r="J7" s="234"/>
      <c r="K7" s="233"/>
      <c r="L7" s="234"/>
      <c r="M7" s="233"/>
      <c r="N7" s="234"/>
      <c r="O7" s="235"/>
      <c r="P7" s="236"/>
      <c r="Q7" s="235"/>
      <c r="R7" s="23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1"/>
      <c r="B8" s="201"/>
      <c r="C8" s="201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5"/>
      <c r="P8" s="236"/>
      <c r="Q8" s="235"/>
      <c r="R8" s="23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1"/>
      <c r="B9" s="201"/>
      <c r="C9" s="201"/>
      <c r="D9" s="22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5"/>
      <c r="P9" s="236"/>
      <c r="Q9" s="235"/>
      <c r="R9" s="23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4"/>
      <c r="B10" s="204"/>
      <c r="C10" s="204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5"/>
      <c r="P10" s="236"/>
      <c r="Q10" s="235"/>
      <c r="R10" s="23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6"/>
      <c r="B11" s="196"/>
      <c r="C11" s="196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5"/>
      <c r="P11" s="236"/>
      <c r="Q11" s="235"/>
      <c r="R11" s="23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9"/>
      <c r="B12" s="189"/>
      <c r="C12" s="189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5"/>
      <c r="P12" s="236"/>
      <c r="Q12" s="235"/>
      <c r="R12" s="23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5"/>
      <c r="P13" s="236"/>
      <c r="Q13" s="235"/>
      <c r="R13" s="23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5"/>
      <c r="P14" s="236"/>
      <c r="Q14" s="235"/>
      <c r="R14" s="23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5"/>
      <c r="P15" s="236"/>
      <c r="Q15" s="235"/>
      <c r="R15" s="23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33"/>
      <c r="F16" s="234"/>
      <c r="G16" s="233"/>
      <c r="H16" s="234"/>
      <c r="I16" s="233"/>
      <c r="J16" s="234"/>
      <c r="K16" s="233"/>
      <c r="L16" s="234"/>
      <c r="M16" s="233"/>
      <c r="N16" s="234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9"/>
      <c r="B17" s="25"/>
      <c r="C17" s="209"/>
      <c r="D17" s="10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5"/>
      <c r="P17" s="236"/>
      <c r="Q17" s="235"/>
      <c r="R17" s="23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5">
        <v>3600</v>
      </c>
      <c r="B18" s="232" t="s">
        <v>113</v>
      </c>
      <c r="C18" s="165"/>
      <c r="D18" s="22" t="s">
        <v>73</v>
      </c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5"/>
      <c r="P18" s="236"/>
      <c r="Q18" s="235"/>
      <c r="R18" s="23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5"/>
      <c r="P19" s="236"/>
      <c r="Q19" s="235"/>
      <c r="R19" s="23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5"/>
      <c r="P20" s="236"/>
      <c r="Q20" s="235"/>
      <c r="R20" s="23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87</v>
      </c>
      <c r="B2" s="214"/>
      <c r="C2" s="214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9">
        <v>6728</v>
      </c>
      <c r="B4" s="232" t="s">
        <v>107</v>
      </c>
      <c r="C4" s="209">
        <v>16</v>
      </c>
      <c r="D4" s="22" t="s">
        <v>74</v>
      </c>
      <c r="E4" s="238">
        <v>4</v>
      </c>
      <c r="F4" s="238"/>
      <c r="G4" s="238"/>
      <c r="H4" s="238"/>
      <c r="I4" s="238"/>
      <c r="J4" s="238"/>
      <c r="K4" s="238"/>
      <c r="L4" s="238"/>
      <c r="M4" s="238"/>
      <c r="N4" s="238"/>
      <c r="O4" s="243"/>
      <c r="P4" s="244"/>
      <c r="Q4" s="243"/>
      <c r="R4" s="244"/>
      <c r="S4" s="12">
        <f>E4+G4+I4+K4+M4+O4+Q4</f>
        <v>4</v>
      </c>
      <c r="T4" s="12">
        <f t="shared" ref="T4:T16" si="0">SUM(S4-U4-V4)</f>
        <v>4</v>
      </c>
      <c r="U4" s="14"/>
      <c r="V4" s="14"/>
    </row>
    <row r="5" spans="1:22" x14ac:dyDescent="0.3">
      <c r="A5" s="220">
        <v>6728</v>
      </c>
      <c r="B5" s="232" t="s">
        <v>107</v>
      </c>
      <c r="C5" s="220">
        <v>17</v>
      </c>
      <c r="D5" s="22" t="s">
        <v>74</v>
      </c>
      <c r="E5" s="238">
        <v>1</v>
      </c>
      <c r="F5" s="238"/>
      <c r="G5" s="238">
        <v>1.5</v>
      </c>
      <c r="H5" s="238"/>
      <c r="I5" s="238"/>
      <c r="J5" s="238"/>
      <c r="K5" s="238">
        <v>2</v>
      </c>
      <c r="L5" s="238"/>
      <c r="M5" s="238">
        <v>2</v>
      </c>
      <c r="N5" s="238"/>
      <c r="O5" s="243"/>
      <c r="P5" s="244"/>
      <c r="Q5" s="243"/>
      <c r="R5" s="244"/>
      <c r="S5" s="12">
        <f t="shared" ref="S5:S24" si="1">E5+G5+I5+K5+M5+O5+Q5</f>
        <v>6.5</v>
      </c>
      <c r="T5" s="12">
        <f t="shared" si="0"/>
        <v>6.5</v>
      </c>
      <c r="U5" s="14"/>
      <c r="V5" s="14"/>
    </row>
    <row r="6" spans="1:22" x14ac:dyDescent="0.3">
      <c r="A6" s="220">
        <v>6728</v>
      </c>
      <c r="B6" s="232" t="s">
        <v>107</v>
      </c>
      <c r="C6" s="220">
        <v>18</v>
      </c>
      <c r="D6" s="22" t="s">
        <v>74</v>
      </c>
      <c r="E6" s="238">
        <v>1</v>
      </c>
      <c r="F6" s="238"/>
      <c r="G6" s="238">
        <v>1.5</v>
      </c>
      <c r="H6" s="238"/>
      <c r="I6" s="238">
        <v>2</v>
      </c>
      <c r="J6" s="238"/>
      <c r="K6" s="238">
        <v>1.25</v>
      </c>
      <c r="L6" s="238"/>
      <c r="M6" s="238">
        <v>2</v>
      </c>
      <c r="N6" s="238"/>
      <c r="O6" s="243"/>
      <c r="P6" s="244"/>
      <c r="Q6" s="243"/>
      <c r="R6" s="244"/>
      <c r="S6" s="12">
        <f t="shared" si="1"/>
        <v>7.75</v>
      </c>
      <c r="T6" s="12">
        <f t="shared" si="0"/>
        <v>7.75</v>
      </c>
      <c r="U6" s="14"/>
      <c r="V6" s="14"/>
    </row>
    <row r="7" spans="1:22" x14ac:dyDescent="0.3">
      <c r="A7" s="220">
        <v>6728</v>
      </c>
      <c r="B7" s="232" t="s">
        <v>107</v>
      </c>
      <c r="C7" s="220">
        <v>19</v>
      </c>
      <c r="D7" s="22" t="s">
        <v>74</v>
      </c>
      <c r="E7" s="238">
        <v>1</v>
      </c>
      <c r="F7" s="238"/>
      <c r="G7" s="238">
        <v>1.5</v>
      </c>
      <c r="H7" s="238"/>
      <c r="I7" s="238">
        <v>2</v>
      </c>
      <c r="J7" s="238"/>
      <c r="K7" s="238">
        <v>0.5</v>
      </c>
      <c r="L7" s="238"/>
      <c r="M7" s="238">
        <v>2</v>
      </c>
      <c r="N7" s="238"/>
      <c r="O7" s="243"/>
      <c r="P7" s="244"/>
      <c r="Q7" s="243"/>
      <c r="R7" s="244"/>
      <c r="S7" s="12">
        <f t="shared" si="1"/>
        <v>7</v>
      </c>
      <c r="T7" s="12">
        <f t="shared" si="0"/>
        <v>7</v>
      </c>
      <c r="U7" s="14"/>
      <c r="V7" s="14"/>
    </row>
    <row r="8" spans="1:22" x14ac:dyDescent="0.3">
      <c r="A8" s="222">
        <v>6728</v>
      </c>
      <c r="B8" s="232" t="s">
        <v>107</v>
      </c>
      <c r="C8" s="222">
        <v>20</v>
      </c>
      <c r="D8" s="22" t="s">
        <v>74</v>
      </c>
      <c r="E8" s="238"/>
      <c r="F8" s="238"/>
      <c r="G8" s="238">
        <v>1.5</v>
      </c>
      <c r="H8" s="238"/>
      <c r="I8" s="238">
        <v>2</v>
      </c>
      <c r="J8" s="238"/>
      <c r="K8" s="238">
        <v>2</v>
      </c>
      <c r="L8" s="238"/>
      <c r="M8" s="238"/>
      <c r="N8" s="238"/>
      <c r="O8" s="243"/>
      <c r="P8" s="244"/>
      <c r="Q8" s="243"/>
      <c r="R8" s="244"/>
      <c r="S8" s="12">
        <f t="shared" si="1"/>
        <v>5.5</v>
      </c>
      <c r="T8" s="12">
        <f t="shared" si="0"/>
        <v>5.5</v>
      </c>
      <c r="U8" s="14"/>
      <c r="V8" s="14"/>
    </row>
    <row r="9" spans="1:22" x14ac:dyDescent="0.3">
      <c r="A9" s="222">
        <v>6728</v>
      </c>
      <c r="B9" s="232" t="s">
        <v>107</v>
      </c>
      <c r="C9" s="222">
        <v>21</v>
      </c>
      <c r="D9" s="22" t="s">
        <v>74</v>
      </c>
      <c r="E9" s="238"/>
      <c r="F9" s="238"/>
      <c r="G9" s="238">
        <v>1.5</v>
      </c>
      <c r="H9" s="238"/>
      <c r="I9" s="238">
        <v>1.75</v>
      </c>
      <c r="J9" s="238"/>
      <c r="K9" s="238">
        <v>2</v>
      </c>
      <c r="L9" s="238"/>
      <c r="M9" s="238">
        <v>1.75</v>
      </c>
      <c r="N9" s="238"/>
      <c r="O9" s="243"/>
      <c r="P9" s="244"/>
      <c r="Q9" s="243"/>
      <c r="R9" s="244"/>
      <c r="S9" s="12">
        <f t="shared" si="1"/>
        <v>7</v>
      </c>
      <c r="T9" s="12">
        <f t="shared" si="0"/>
        <v>7</v>
      </c>
      <c r="U9" s="14"/>
      <c r="V9" s="14"/>
    </row>
    <row r="10" spans="1:22" x14ac:dyDescent="0.3">
      <c r="A10" s="189"/>
      <c r="B10" s="189"/>
      <c r="C10" s="189"/>
      <c r="D10" s="22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43"/>
      <c r="P10" s="244"/>
      <c r="Q10" s="243"/>
      <c r="R10" s="2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9"/>
      <c r="B11" s="189"/>
      <c r="C11" s="189"/>
      <c r="D11" s="22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45"/>
      <c r="B12" s="133"/>
      <c r="C12" s="133"/>
      <c r="D12" s="22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34"/>
      <c r="B13" s="134"/>
      <c r="C13" s="134"/>
      <c r="D13" s="22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43"/>
      <c r="P13" s="244"/>
      <c r="Q13" s="243"/>
      <c r="R13" s="2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33"/>
      <c r="B14" s="133"/>
      <c r="C14" s="133"/>
      <c r="D14" s="22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43"/>
      <c r="P14" s="244"/>
      <c r="Q14" s="243"/>
      <c r="R14" s="2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7"/>
      <c r="B15" s="127"/>
      <c r="C15" s="127"/>
      <c r="D15" s="22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43"/>
      <c r="P15" s="244"/>
      <c r="Q15" s="243"/>
      <c r="R15" s="2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7"/>
      <c r="B16" s="127"/>
      <c r="C16" s="127"/>
      <c r="D16" s="22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43"/>
      <c r="P16" s="244"/>
      <c r="Q16" s="243"/>
      <c r="R16" s="24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3"/>
      <c r="B17" s="25"/>
      <c r="C17" s="163"/>
      <c r="D17" s="10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43"/>
      <c r="P17" s="244"/>
      <c r="Q17" s="243"/>
      <c r="R17" s="244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09">
        <v>3600</v>
      </c>
      <c r="B18" s="232" t="s">
        <v>113</v>
      </c>
      <c r="C18" s="209"/>
      <c r="D18" s="10" t="s">
        <v>90</v>
      </c>
      <c r="E18" s="233">
        <v>1</v>
      </c>
      <c r="F18" s="234"/>
      <c r="G18" s="233">
        <v>0.5</v>
      </c>
      <c r="H18" s="234"/>
      <c r="I18" s="238">
        <v>0.25</v>
      </c>
      <c r="J18" s="238"/>
      <c r="K18" s="238">
        <v>0.25</v>
      </c>
      <c r="L18" s="238"/>
      <c r="M18" s="238">
        <v>0.25</v>
      </c>
      <c r="N18" s="238"/>
      <c r="O18" s="243"/>
      <c r="P18" s="244"/>
      <c r="Q18" s="243"/>
      <c r="R18" s="244"/>
      <c r="S18" s="12">
        <f t="shared" ref="S18" si="4">E18+G18+I18+K18+M18+O18+Q18</f>
        <v>2.25</v>
      </c>
      <c r="T18" s="12">
        <f t="shared" ref="T18" si="5">SUM(S18-U18-V18)</f>
        <v>2.25</v>
      </c>
      <c r="U18" s="14"/>
      <c r="V18" s="14"/>
    </row>
    <row r="19" spans="1:22" ht="15.75" customHeight="1" x14ac:dyDescent="0.3">
      <c r="A19" s="147">
        <v>3600</v>
      </c>
      <c r="B19" s="232" t="s">
        <v>113</v>
      </c>
      <c r="C19" s="147"/>
      <c r="D19" s="22" t="s">
        <v>72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43"/>
      <c r="P19" s="244"/>
      <c r="Q19" s="243"/>
      <c r="R19" s="24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43"/>
      <c r="P20" s="244"/>
      <c r="Q20" s="243"/>
      <c r="R20" s="24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43"/>
      <c r="P21" s="244"/>
      <c r="Q21" s="243"/>
      <c r="R21" s="24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2"/>
      <c r="F23" s="246"/>
      <c r="G23" s="242"/>
      <c r="H23" s="246"/>
      <c r="I23" s="242"/>
      <c r="J23" s="246"/>
      <c r="K23" s="242"/>
      <c r="L23" s="246"/>
      <c r="M23" s="242"/>
      <c r="N23" s="246"/>
      <c r="O23" s="243"/>
      <c r="P23" s="244"/>
      <c r="Q23" s="243"/>
      <c r="R23" s="244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8</v>
      </c>
      <c r="N24" s="248"/>
      <c r="O24" s="247">
        <f>SUM(O4:O23)</f>
        <v>0</v>
      </c>
      <c r="P24" s="248"/>
      <c r="Q24" s="247">
        <f>SUM(Q4:Q23)</f>
        <v>0</v>
      </c>
      <c r="R24" s="248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2.25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zoomScale="90" zoomScaleNormal="90" workbookViewId="0">
      <selection activeCell="C10" sqref="C10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88</v>
      </c>
      <c r="B1" s="2"/>
      <c r="C1" s="2"/>
    </row>
    <row r="2" spans="1:22" s="9" customFormat="1" x14ac:dyDescent="0.3">
      <c r="A2" s="5" t="s">
        <v>87</v>
      </c>
      <c r="B2" s="215"/>
      <c r="C2" s="215"/>
      <c r="D2" s="218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19"/>
      <c r="R3" s="219"/>
      <c r="S3" s="216"/>
      <c r="T3" s="216"/>
      <c r="U3" s="13"/>
      <c r="V3" s="13"/>
    </row>
    <row r="4" spans="1:22" x14ac:dyDescent="0.3">
      <c r="A4" s="220">
        <v>6728</v>
      </c>
      <c r="B4" s="232" t="s">
        <v>107</v>
      </c>
      <c r="C4" s="220">
        <v>11</v>
      </c>
      <c r="D4" s="22" t="s">
        <v>74</v>
      </c>
      <c r="E4" s="238">
        <v>5</v>
      </c>
      <c r="F4" s="238"/>
      <c r="G4" s="238"/>
      <c r="H4" s="238"/>
      <c r="I4" s="238"/>
      <c r="J4" s="238"/>
      <c r="K4" s="238"/>
      <c r="L4" s="238"/>
      <c r="M4" s="238"/>
      <c r="N4" s="238"/>
      <c r="O4" s="243"/>
      <c r="P4" s="244"/>
      <c r="Q4" s="243"/>
      <c r="R4" s="244"/>
      <c r="S4" s="216">
        <f>E4+G4+I4+K4+M4+O4+Q4</f>
        <v>5</v>
      </c>
      <c r="T4" s="216">
        <f t="shared" ref="T4:T19" si="0">SUM(S4-U4-V4)</f>
        <v>5</v>
      </c>
      <c r="U4" s="14"/>
      <c r="V4" s="14"/>
    </row>
    <row r="5" spans="1:22" x14ac:dyDescent="0.3">
      <c r="A5" s="220">
        <v>6728</v>
      </c>
      <c r="B5" s="232" t="s">
        <v>107</v>
      </c>
      <c r="C5" s="220">
        <v>16</v>
      </c>
      <c r="D5" s="22" t="s">
        <v>74</v>
      </c>
      <c r="E5" s="238">
        <v>2</v>
      </c>
      <c r="F5" s="238"/>
      <c r="G5" s="238">
        <v>0.5</v>
      </c>
      <c r="H5" s="238"/>
      <c r="I5" s="238"/>
      <c r="J5" s="238"/>
      <c r="K5" s="238"/>
      <c r="L5" s="238"/>
      <c r="M5" s="238"/>
      <c r="N5" s="238"/>
      <c r="O5" s="243"/>
      <c r="P5" s="244"/>
      <c r="Q5" s="243"/>
      <c r="R5" s="244"/>
      <c r="S5" s="216">
        <f t="shared" ref="S5:S24" si="1">E5+G5+I5+K5+M5+O5+Q5</f>
        <v>2.5</v>
      </c>
      <c r="T5" s="216">
        <f t="shared" si="0"/>
        <v>2.5</v>
      </c>
      <c r="U5" s="14"/>
      <c r="V5" s="14"/>
    </row>
    <row r="6" spans="1:22" x14ac:dyDescent="0.3">
      <c r="A6" s="218">
        <v>6801</v>
      </c>
      <c r="B6" s="232" t="s">
        <v>112</v>
      </c>
      <c r="C6" s="218">
        <v>15</v>
      </c>
      <c r="D6" s="22" t="s">
        <v>94</v>
      </c>
      <c r="E6" s="238"/>
      <c r="F6" s="238"/>
      <c r="G6" s="238">
        <v>6</v>
      </c>
      <c r="H6" s="238"/>
      <c r="I6" s="238"/>
      <c r="J6" s="238"/>
      <c r="K6" s="238"/>
      <c r="L6" s="238"/>
      <c r="M6" s="238"/>
      <c r="N6" s="238"/>
      <c r="O6" s="243"/>
      <c r="P6" s="244"/>
      <c r="Q6" s="243"/>
      <c r="R6" s="244"/>
      <c r="S6" s="216">
        <f t="shared" si="1"/>
        <v>6</v>
      </c>
      <c r="T6" s="216">
        <f t="shared" si="0"/>
        <v>6</v>
      </c>
      <c r="U6" s="14"/>
      <c r="V6" s="14"/>
    </row>
    <row r="7" spans="1:22" x14ac:dyDescent="0.3">
      <c r="A7" s="221">
        <v>6728</v>
      </c>
      <c r="B7" s="232" t="s">
        <v>107</v>
      </c>
      <c r="C7" s="221">
        <v>16</v>
      </c>
      <c r="D7" s="22" t="s">
        <v>95</v>
      </c>
      <c r="E7" s="238"/>
      <c r="F7" s="238"/>
      <c r="G7" s="238">
        <v>1.5</v>
      </c>
      <c r="H7" s="238"/>
      <c r="I7" s="238">
        <v>4.5</v>
      </c>
      <c r="J7" s="238"/>
      <c r="K7" s="238"/>
      <c r="L7" s="238"/>
      <c r="M7" s="238"/>
      <c r="N7" s="238"/>
      <c r="O7" s="243"/>
      <c r="P7" s="244"/>
      <c r="Q7" s="243"/>
      <c r="R7" s="244"/>
      <c r="S7" s="216">
        <f t="shared" si="1"/>
        <v>6</v>
      </c>
      <c r="T7" s="216">
        <f t="shared" si="0"/>
        <v>6</v>
      </c>
      <c r="U7" s="14"/>
      <c r="V7" s="14"/>
    </row>
    <row r="8" spans="1:22" x14ac:dyDescent="0.3">
      <c r="A8" s="226">
        <v>6728</v>
      </c>
      <c r="B8" s="232" t="s">
        <v>107</v>
      </c>
      <c r="C8" s="226">
        <v>21</v>
      </c>
      <c r="D8" s="22" t="s">
        <v>95</v>
      </c>
      <c r="E8" s="238"/>
      <c r="F8" s="238"/>
      <c r="G8" s="238"/>
      <c r="H8" s="238"/>
      <c r="I8" s="238">
        <v>3.5</v>
      </c>
      <c r="J8" s="238"/>
      <c r="K8" s="238">
        <v>2</v>
      </c>
      <c r="L8" s="238"/>
      <c r="M8" s="238"/>
      <c r="N8" s="238"/>
      <c r="O8" s="243"/>
      <c r="P8" s="244"/>
      <c r="Q8" s="243"/>
      <c r="R8" s="244"/>
      <c r="S8" s="216">
        <f t="shared" si="1"/>
        <v>5.5</v>
      </c>
      <c r="T8" s="216">
        <f t="shared" si="0"/>
        <v>5.5</v>
      </c>
      <c r="U8" s="14"/>
      <c r="V8" s="14"/>
    </row>
    <row r="9" spans="1:22" x14ac:dyDescent="0.3">
      <c r="A9" s="227">
        <v>6728</v>
      </c>
      <c r="B9" s="232" t="s">
        <v>107</v>
      </c>
      <c r="C9" s="227">
        <v>20</v>
      </c>
      <c r="D9" s="22" t="s">
        <v>95</v>
      </c>
      <c r="E9" s="238"/>
      <c r="F9" s="238"/>
      <c r="G9" s="238"/>
      <c r="H9" s="238"/>
      <c r="I9" s="238"/>
      <c r="J9" s="238"/>
      <c r="K9" s="238">
        <v>6</v>
      </c>
      <c r="L9" s="238"/>
      <c r="M9" s="238">
        <v>1.5</v>
      </c>
      <c r="N9" s="238"/>
      <c r="O9" s="243"/>
      <c r="P9" s="244"/>
      <c r="Q9" s="243"/>
      <c r="R9" s="244"/>
      <c r="S9" s="216">
        <f t="shared" si="1"/>
        <v>7.5</v>
      </c>
      <c r="T9" s="216">
        <f t="shared" si="0"/>
        <v>7.5</v>
      </c>
      <c r="U9" s="14"/>
      <c r="V9" s="14"/>
    </row>
    <row r="10" spans="1:22" x14ac:dyDescent="0.3">
      <c r="A10" s="231" t="s">
        <v>116</v>
      </c>
      <c r="B10" s="232" t="s">
        <v>115</v>
      </c>
      <c r="C10" s="230">
        <v>36</v>
      </c>
      <c r="D10" s="22" t="s">
        <v>91</v>
      </c>
      <c r="E10" s="238"/>
      <c r="F10" s="238"/>
      <c r="G10" s="238"/>
      <c r="H10" s="238"/>
      <c r="I10" s="238"/>
      <c r="J10" s="238"/>
      <c r="K10" s="238"/>
      <c r="L10" s="238"/>
      <c r="M10" s="238">
        <v>2</v>
      </c>
      <c r="N10" s="238"/>
      <c r="O10" s="243"/>
      <c r="P10" s="244"/>
      <c r="Q10" s="243"/>
      <c r="R10" s="244"/>
      <c r="S10" s="216">
        <f t="shared" si="1"/>
        <v>2</v>
      </c>
      <c r="T10" s="216">
        <f t="shared" si="0"/>
        <v>2</v>
      </c>
      <c r="U10" s="14"/>
      <c r="V10" s="14"/>
    </row>
    <row r="11" spans="1:22" x14ac:dyDescent="0.3">
      <c r="A11" s="230">
        <v>6728</v>
      </c>
      <c r="B11" s="232" t="s">
        <v>107</v>
      </c>
      <c r="C11" s="230">
        <v>17</v>
      </c>
      <c r="D11" s="22" t="s">
        <v>95</v>
      </c>
      <c r="E11" s="238"/>
      <c r="F11" s="238"/>
      <c r="G11" s="238"/>
      <c r="H11" s="238"/>
      <c r="I11" s="238"/>
      <c r="J11" s="238"/>
      <c r="K11" s="238"/>
      <c r="L11" s="238"/>
      <c r="M11" s="238">
        <v>3</v>
      </c>
      <c r="N11" s="238"/>
      <c r="O11" s="243"/>
      <c r="P11" s="244"/>
      <c r="Q11" s="243"/>
      <c r="R11" s="244"/>
      <c r="S11" s="216">
        <f t="shared" si="1"/>
        <v>3</v>
      </c>
      <c r="T11" s="216">
        <f t="shared" si="0"/>
        <v>3</v>
      </c>
      <c r="U11" s="14"/>
      <c r="V11" s="14"/>
    </row>
    <row r="12" spans="1:22" x14ac:dyDescent="0.3">
      <c r="A12" s="230">
        <v>6728</v>
      </c>
      <c r="B12" s="232" t="s">
        <v>107</v>
      </c>
      <c r="C12" s="230">
        <v>18</v>
      </c>
      <c r="D12" s="22" t="s">
        <v>74</v>
      </c>
      <c r="E12" s="238"/>
      <c r="F12" s="238"/>
      <c r="G12" s="238"/>
      <c r="H12" s="238"/>
      <c r="I12" s="238"/>
      <c r="J12" s="238"/>
      <c r="K12" s="238"/>
      <c r="L12" s="238"/>
      <c r="M12" s="238">
        <v>0.5</v>
      </c>
      <c r="N12" s="238"/>
      <c r="O12" s="243"/>
      <c r="P12" s="244"/>
      <c r="Q12" s="243"/>
      <c r="R12" s="244"/>
      <c r="S12" s="216">
        <f t="shared" si="1"/>
        <v>0.5</v>
      </c>
      <c r="T12" s="216">
        <f t="shared" si="0"/>
        <v>0.5</v>
      </c>
      <c r="U12" s="14"/>
      <c r="V12" s="14"/>
    </row>
    <row r="13" spans="1:22" x14ac:dyDescent="0.3">
      <c r="A13" s="230">
        <v>6728</v>
      </c>
      <c r="B13" s="232" t="s">
        <v>107</v>
      </c>
      <c r="C13" s="230">
        <v>19</v>
      </c>
      <c r="D13" s="22" t="s">
        <v>74</v>
      </c>
      <c r="E13" s="238"/>
      <c r="F13" s="238"/>
      <c r="G13" s="238"/>
      <c r="H13" s="238"/>
      <c r="I13" s="238"/>
      <c r="J13" s="238"/>
      <c r="K13" s="238"/>
      <c r="L13" s="238"/>
      <c r="M13" s="238">
        <v>0.5</v>
      </c>
      <c r="N13" s="238"/>
      <c r="O13" s="243"/>
      <c r="P13" s="244"/>
      <c r="Q13" s="243"/>
      <c r="R13" s="244"/>
      <c r="S13" s="216">
        <f>E13+G13+I13+K13+M13+O13+Q13</f>
        <v>0.5</v>
      </c>
      <c r="T13" s="216">
        <f>SUM(S13-U13-V13)</f>
        <v>0.5</v>
      </c>
      <c r="U13" s="14"/>
      <c r="V13" s="14"/>
    </row>
    <row r="14" spans="1:22" x14ac:dyDescent="0.3">
      <c r="A14" s="230">
        <v>6728</v>
      </c>
      <c r="B14" s="232" t="s">
        <v>107</v>
      </c>
      <c r="C14" s="230">
        <v>20</v>
      </c>
      <c r="D14" s="22" t="s">
        <v>74</v>
      </c>
      <c r="E14" s="238"/>
      <c r="F14" s="238"/>
      <c r="G14" s="238"/>
      <c r="H14" s="238"/>
      <c r="I14" s="238"/>
      <c r="J14" s="238"/>
      <c r="K14" s="238"/>
      <c r="L14" s="238"/>
      <c r="M14" s="238">
        <v>0.5</v>
      </c>
      <c r="N14" s="238"/>
      <c r="O14" s="243"/>
      <c r="P14" s="244"/>
      <c r="Q14" s="243"/>
      <c r="R14" s="244"/>
      <c r="S14" s="216">
        <f t="shared" si="1"/>
        <v>0.5</v>
      </c>
      <c r="T14" s="216">
        <f t="shared" si="0"/>
        <v>0.5</v>
      </c>
      <c r="U14" s="14"/>
      <c r="V14" s="14"/>
    </row>
    <row r="15" spans="1:22" x14ac:dyDescent="0.3">
      <c r="A15" s="230"/>
      <c r="B15" s="230"/>
      <c r="C15" s="230"/>
      <c r="D15" s="22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43"/>
      <c r="P15" s="244"/>
      <c r="Q15" s="243"/>
      <c r="R15" s="244"/>
      <c r="S15" s="216">
        <f t="shared" si="1"/>
        <v>0</v>
      </c>
      <c r="T15" s="216">
        <f t="shared" si="0"/>
        <v>0</v>
      </c>
      <c r="U15" s="14"/>
      <c r="V15" s="14"/>
    </row>
    <row r="16" spans="1:22" x14ac:dyDescent="0.3">
      <c r="A16" s="218"/>
      <c r="B16" s="218"/>
      <c r="C16" s="218"/>
      <c r="D16" s="22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43"/>
      <c r="P16" s="244"/>
      <c r="Q16" s="243"/>
      <c r="R16" s="244"/>
      <c r="S16" s="216">
        <f t="shared" si="1"/>
        <v>0</v>
      </c>
      <c r="T16" s="216">
        <f t="shared" si="0"/>
        <v>0</v>
      </c>
      <c r="U16" s="14"/>
      <c r="V16" s="14"/>
    </row>
    <row r="17" spans="1:22" ht="16.5" customHeight="1" x14ac:dyDescent="0.3">
      <c r="A17" s="218"/>
      <c r="B17" s="25"/>
      <c r="C17" s="218"/>
      <c r="D17" s="10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43"/>
      <c r="P17" s="244"/>
      <c r="Q17" s="243"/>
      <c r="R17" s="244"/>
      <c r="S17" s="216">
        <f t="shared" si="1"/>
        <v>0</v>
      </c>
      <c r="T17" s="216">
        <f t="shared" si="0"/>
        <v>0</v>
      </c>
      <c r="U17" s="14"/>
      <c r="V17" s="14"/>
    </row>
    <row r="18" spans="1:22" x14ac:dyDescent="0.3">
      <c r="A18" s="218"/>
      <c r="B18" s="25"/>
      <c r="C18" s="218"/>
      <c r="D18" s="10"/>
      <c r="E18" s="233"/>
      <c r="F18" s="234"/>
      <c r="G18" s="233"/>
      <c r="H18" s="234"/>
      <c r="I18" s="238"/>
      <c r="J18" s="238"/>
      <c r="K18" s="238"/>
      <c r="L18" s="238"/>
      <c r="M18" s="238"/>
      <c r="N18" s="238"/>
      <c r="O18" s="243"/>
      <c r="P18" s="244"/>
      <c r="Q18" s="243"/>
      <c r="R18" s="244"/>
      <c r="S18" s="216">
        <f t="shared" si="1"/>
        <v>0</v>
      </c>
      <c r="T18" s="216">
        <f t="shared" si="0"/>
        <v>0</v>
      </c>
      <c r="U18" s="14"/>
      <c r="V18" s="14"/>
    </row>
    <row r="19" spans="1:22" ht="15.75" customHeight="1" x14ac:dyDescent="0.3">
      <c r="A19" s="218"/>
      <c r="B19" s="218"/>
      <c r="C19" s="218"/>
      <c r="D19" s="22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43"/>
      <c r="P19" s="244"/>
      <c r="Q19" s="243"/>
      <c r="R19" s="244"/>
      <c r="S19" s="216">
        <f t="shared" si="1"/>
        <v>0</v>
      </c>
      <c r="T19" s="216">
        <f t="shared" si="0"/>
        <v>0</v>
      </c>
      <c r="U19" s="14"/>
      <c r="V19" s="14"/>
    </row>
    <row r="20" spans="1:22" ht="15.75" customHeight="1" x14ac:dyDescent="0.3">
      <c r="A20" s="218">
        <v>3600</v>
      </c>
      <c r="B20" s="232" t="s">
        <v>113</v>
      </c>
      <c r="C20" s="218"/>
      <c r="D20" s="22" t="s">
        <v>105</v>
      </c>
      <c r="E20" s="238">
        <v>1</v>
      </c>
      <c r="F20" s="238"/>
      <c r="G20" s="238"/>
      <c r="H20" s="238"/>
      <c r="I20" s="238"/>
      <c r="J20" s="238"/>
      <c r="K20" s="238"/>
      <c r="L20" s="238"/>
      <c r="M20" s="238"/>
      <c r="N20" s="238"/>
      <c r="O20" s="243"/>
      <c r="P20" s="244"/>
      <c r="Q20" s="243"/>
      <c r="R20" s="244"/>
      <c r="S20" s="216">
        <f>E20+G20+I20+K20+M20+O20+Q20</f>
        <v>1</v>
      </c>
      <c r="T20" s="216">
        <f>SUM(S20-U20-V20)</f>
        <v>1</v>
      </c>
      <c r="U20" s="14"/>
      <c r="V20" s="14"/>
    </row>
    <row r="21" spans="1:22" ht="15" customHeight="1" x14ac:dyDescent="0.3">
      <c r="A21" s="218"/>
      <c r="B21" s="25"/>
      <c r="C21" s="218"/>
      <c r="D21" s="22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43"/>
      <c r="P21" s="244"/>
      <c r="Q21" s="243"/>
      <c r="R21" s="244"/>
      <c r="S21" s="216">
        <f>E21+G21+I21+K21+M21+O21+Q21</f>
        <v>0</v>
      </c>
      <c r="T21" s="216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216">
        <f t="shared" si="1"/>
        <v>0</v>
      </c>
      <c r="T22" s="216"/>
      <c r="U22" s="15"/>
      <c r="V22" s="14"/>
    </row>
    <row r="23" spans="1:22" x14ac:dyDescent="0.3">
      <c r="A23" s="55" t="s">
        <v>36</v>
      </c>
      <c r="B23" s="55"/>
      <c r="C23" s="10"/>
      <c r="D23" s="10"/>
      <c r="E23" s="242"/>
      <c r="F23" s="246"/>
      <c r="G23" s="242"/>
      <c r="H23" s="246"/>
      <c r="I23" s="242"/>
      <c r="J23" s="246"/>
      <c r="K23" s="242"/>
      <c r="L23" s="246"/>
      <c r="M23" s="242"/>
      <c r="N23" s="246"/>
      <c r="O23" s="243"/>
      <c r="P23" s="244"/>
      <c r="Q23" s="243"/>
      <c r="R23" s="244"/>
      <c r="S23" s="216">
        <f t="shared" si="1"/>
        <v>0</v>
      </c>
      <c r="T23" s="216"/>
      <c r="U23" s="15"/>
      <c r="V23" s="14"/>
    </row>
    <row r="24" spans="1:22" x14ac:dyDescent="0.3">
      <c r="A24" s="15" t="s">
        <v>6</v>
      </c>
      <c r="B24" s="15"/>
      <c r="C24" s="15"/>
      <c r="D24" s="15"/>
      <c r="E24" s="247">
        <f>SUM(E4:E23)</f>
        <v>8</v>
      </c>
      <c r="F24" s="248"/>
      <c r="G24" s="247">
        <f>SUM(G4:G23)</f>
        <v>8</v>
      </c>
      <c r="H24" s="248"/>
      <c r="I24" s="247">
        <f>SUM(I4:I23)</f>
        <v>8</v>
      </c>
      <c r="J24" s="248"/>
      <c r="K24" s="247">
        <f>SUM(K4:K23)</f>
        <v>8</v>
      </c>
      <c r="L24" s="248"/>
      <c r="M24" s="247">
        <f>SUM(M4:M23)</f>
        <v>8</v>
      </c>
      <c r="N24" s="248"/>
      <c r="O24" s="247">
        <f>SUM(O4:O23)</f>
        <v>0</v>
      </c>
      <c r="P24" s="248"/>
      <c r="Q24" s="247">
        <f>SUM(Q4:Q23)</f>
        <v>0</v>
      </c>
      <c r="R24" s="248"/>
      <c r="S24" s="216">
        <f t="shared" si="1"/>
        <v>40</v>
      </c>
      <c r="T24" s="216"/>
      <c r="U24" s="15"/>
      <c r="V24" s="14"/>
    </row>
    <row r="25" spans="1:22" x14ac:dyDescent="0.3">
      <c r="A25" s="15" t="s">
        <v>2</v>
      </c>
      <c r="B25" s="15"/>
      <c r="C25" s="15"/>
      <c r="D25" s="15"/>
      <c r="E25" s="216"/>
      <c r="F25" s="217">
        <v>8</v>
      </c>
      <c r="G25" s="216"/>
      <c r="H25" s="217">
        <v>8</v>
      </c>
      <c r="I25" s="216"/>
      <c r="J25" s="217">
        <v>8</v>
      </c>
      <c r="K25" s="216"/>
      <c r="L25" s="217">
        <v>8</v>
      </c>
      <c r="M25" s="216"/>
      <c r="N25" s="217">
        <v>8</v>
      </c>
      <c r="O25" s="216"/>
      <c r="P25" s="217"/>
      <c r="Q25" s="216"/>
      <c r="R25" s="217"/>
      <c r="S25" s="216">
        <f>SUM(E25:R25)</f>
        <v>40</v>
      </c>
      <c r="T25" s="216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1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87</v>
      </c>
      <c r="B2" s="214"/>
      <c r="C2" s="214"/>
      <c r="D2" s="159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60"/>
      <c r="T3" s="160"/>
      <c r="U3" s="59"/>
      <c r="V3" s="59"/>
    </row>
    <row r="4" spans="1:22" x14ac:dyDescent="0.3">
      <c r="A4" s="220">
        <v>6849</v>
      </c>
      <c r="B4" s="232" t="s">
        <v>108</v>
      </c>
      <c r="C4" s="209">
        <v>6</v>
      </c>
      <c r="D4" s="22" t="s">
        <v>74</v>
      </c>
      <c r="E4" s="237">
        <v>1</v>
      </c>
      <c r="F4" s="237"/>
      <c r="G4" s="237"/>
      <c r="H4" s="237"/>
      <c r="I4" s="238"/>
      <c r="J4" s="237"/>
      <c r="K4" s="237"/>
      <c r="L4" s="237"/>
      <c r="M4" s="237"/>
      <c r="N4" s="237"/>
      <c r="O4" s="235"/>
      <c r="P4" s="236"/>
      <c r="Q4" s="235"/>
      <c r="R4" s="236"/>
      <c r="S4" s="160">
        <f>E4+G4+I4+K4+M4+O4+Q4</f>
        <v>1</v>
      </c>
      <c r="T4" s="160">
        <f t="shared" ref="T4:T14" si="0">SUM(S4-U4-V4)</f>
        <v>1</v>
      </c>
      <c r="U4" s="60"/>
      <c r="V4" s="60"/>
    </row>
    <row r="5" spans="1:22" x14ac:dyDescent="0.3">
      <c r="A5" s="220">
        <v>6849</v>
      </c>
      <c r="B5" s="232" t="s">
        <v>108</v>
      </c>
      <c r="C5" s="220">
        <v>9</v>
      </c>
      <c r="D5" s="22" t="s">
        <v>74</v>
      </c>
      <c r="E5" s="237">
        <v>2</v>
      </c>
      <c r="F5" s="237"/>
      <c r="G5" s="237"/>
      <c r="H5" s="237"/>
      <c r="I5" s="237"/>
      <c r="J5" s="237"/>
      <c r="K5" s="237"/>
      <c r="L5" s="237"/>
      <c r="M5" s="237"/>
      <c r="N5" s="237"/>
      <c r="O5" s="235"/>
      <c r="P5" s="236"/>
      <c r="Q5" s="235"/>
      <c r="R5" s="236"/>
      <c r="S5" s="160">
        <f t="shared" ref="S5:S24" si="1">E5+G5+I5+K5+M5+O5+Q5</f>
        <v>2</v>
      </c>
      <c r="T5" s="160">
        <f t="shared" si="0"/>
        <v>2</v>
      </c>
      <c r="U5" s="60"/>
      <c r="V5" s="60"/>
    </row>
    <row r="6" spans="1:22" x14ac:dyDescent="0.3">
      <c r="A6" s="220">
        <v>6849</v>
      </c>
      <c r="B6" s="232" t="s">
        <v>108</v>
      </c>
      <c r="C6" s="220">
        <v>10</v>
      </c>
      <c r="D6" s="22" t="s">
        <v>74</v>
      </c>
      <c r="E6" s="237">
        <v>2</v>
      </c>
      <c r="F6" s="237"/>
      <c r="G6" s="237"/>
      <c r="H6" s="237"/>
      <c r="I6" s="237"/>
      <c r="J6" s="237"/>
      <c r="K6" s="237"/>
      <c r="L6" s="237"/>
      <c r="M6" s="237"/>
      <c r="N6" s="237"/>
      <c r="O6" s="235"/>
      <c r="P6" s="236"/>
      <c r="Q6" s="235"/>
      <c r="R6" s="236"/>
      <c r="S6" s="160">
        <f t="shared" si="1"/>
        <v>2</v>
      </c>
      <c r="T6" s="160">
        <f t="shared" si="0"/>
        <v>2</v>
      </c>
      <c r="U6" s="60"/>
      <c r="V6" s="60"/>
    </row>
    <row r="7" spans="1:22" x14ac:dyDescent="0.3">
      <c r="A7" s="220">
        <v>6849</v>
      </c>
      <c r="B7" s="232" t="s">
        <v>108</v>
      </c>
      <c r="C7" s="220">
        <v>11</v>
      </c>
      <c r="D7" s="22" t="s">
        <v>74</v>
      </c>
      <c r="E7" s="237">
        <v>1.5</v>
      </c>
      <c r="F7" s="237"/>
      <c r="G7" s="237"/>
      <c r="H7" s="237"/>
      <c r="I7" s="237"/>
      <c r="J7" s="237"/>
      <c r="K7" s="237"/>
      <c r="L7" s="237"/>
      <c r="M7" s="237"/>
      <c r="N7" s="237"/>
      <c r="O7" s="235"/>
      <c r="P7" s="236"/>
      <c r="Q7" s="235"/>
      <c r="R7" s="236"/>
      <c r="S7" s="160">
        <f t="shared" si="1"/>
        <v>1.5</v>
      </c>
      <c r="T7" s="160">
        <f t="shared" si="0"/>
        <v>1.5</v>
      </c>
      <c r="U7" s="60"/>
      <c r="V7" s="60"/>
    </row>
    <row r="8" spans="1:22" x14ac:dyDescent="0.3">
      <c r="A8" s="213">
        <v>6728</v>
      </c>
      <c r="B8" s="232" t="s">
        <v>107</v>
      </c>
      <c r="C8" s="213">
        <v>16</v>
      </c>
      <c r="D8" s="22" t="s">
        <v>74</v>
      </c>
      <c r="E8" s="233">
        <v>0.5</v>
      </c>
      <c r="F8" s="234"/>
      <c r="G8" s="233">
        <v>0.5</v>
      </c>
      <c r="H8" s="234"/>
      <c r="I8" s="233"/>
      <c r="J8" s="234"/>
      <c r="K8" s="233"/>
      <c r="L8" s="234"/>
      <c r="M8" s="233"/>
      <c r="N8" s="234"/>
      <c r="O8" s="235"/>
      <c r="P8" s="236"/>
      <c r="Q8" s="235"/>
      <c r="R8" s="236"/>
      <c r="S8" s="160">
        <f t="shared" si="1"/>
        <v>1</v>
      </c>
      <c r="T8" s="160">
        <f t="shared" si="0"/>
        <v>1</v>
      </c>
      <c r="U8" s="60"/>
      <c r="V8" s="60"/>
    </row>
    <row r="9" spans="1:22" x14ac:dyDescent="0.3">
      <c r="A9" s="213">
        <v>6728</v>
      </c>
      <c r="B9" s="232" t="s">
        <v>107</v>
      </c>
      <c r="C9" s="213">
        <v>11</v>
      </c>
      <c r="D9" s="22" t="s">
        <v>74</v>
      </c>
      <c r="E9" s="233">
        <v>1</v>
      </c>
      <c r="F9" s="234"/>
      <c r="G9" s="233">
        <v>5.5</v>
      </c>
      <c r="H9" s="234"/>
      <c r="I9" s="233"/>
      <c r="J9" s="234"/>
      <c r="K9" s="233"/>
      <c r="L9" s="234"/>
      <c r="M9" s="233"/>
      <c r="N9" s="234"/>
      <c r="O9" s="235"/>
      <c r="P9" s="236"/>
      <c r="Q9" s="235"/>
      <c r="R9" s="236"/>
      <c r="S9" s="160">
        <f t="shared" si="1"/>
        <v>6.5</v>
      </c>
      <c r="T9" s="160">
        <f t="shared" si="0"/>
        <v>6.5</v>
      </c>
      <c r="U9" s="60"/>
      <c r="V9" s="60"/>
    </row>
    <row r="10" spans="1:22" x14ac:dyDescent="0.3">
      <c r="A10" s="221" t="s">
        <v>77</v>
      </c>
      <c r="B10" s="232" t="s">
        <v>114</v>
      </c>
      <c r="C10" s="221">
        <v>104</v>
      </c>
      <c r="D10" s="22" t="s">
        <v>78</v>
      </c>
      <c r="E10" s="233"/>
      <c r="F10" s="234"/>
      <c r="G10" s="233">
        <v>0.5</v>
      </c>
      <c r="H10" s="234"/>
      <c r="I10" s="233"/>
      <c r="J10" s="234"/>
      <c r="K10" s="233"/>
      <c r="L10" s="234"/>
      <c r="M10" s="233"/>
      <c r="N10" s="234"/>
      <c r="O10" s="235"/>
      <c r="P10" s="236"/>
      <c r="Q10" s="235"/>
      <c r="R10" s="236"/>
      <c r="S10" s="160">
        <f t="shared" si="1"/>
        <v>0.5</v>
      </c>
      <c r="T10" s="160">
        <f t="shared" si="0"/>
        <v>0.5</v>
      </c>
      <c r="U10" s="60"/>
      <c r="V10" s="60"/>
    </row>
    <row r="11" spans="1:22" x14ac:dyDescent="0.3">
      <c r="A11" s="221">
        <v>6728</v>
      </c>
      <c r="B11" s="232" t="s">
        <v>107</v>
      </c>
      <c r="C11" s="221">
        <v>17</v>
      </c>
      <c r="D11" s="22" t="s">
        <v>74</v>
      </c>
      <c r="E11" s="233"/>
      <c r="F11" s="234"/>
      <c r="G11" s="233">
        <v>0.25</v>
      </c>
      <c r="H11" s="234"/>
      <c r="I11" s="233"/>
      <c r="J11" s="234"/>
      <c r="K11" s="233"/>
      <c r="L11" s="234"/>
      <c r="M11" s="233">
        <v>1</v>
      </c>
      <c r="N11" s="234"/>
      <c r="O11" s="235"/>
      <c r="P11" s="236"/>
      <c r="Q11" s="235"/>
      <c r="R11" s="236"/>
      <c r="S11" s="160">
        <f>E11+G11+I11+K11+M11+O11+Q11</f>
        <v>1.25</v>
      </c>
      <c r="T11" s="160">
        <f t="shared" si="0"/>
        <v>1.25</v>
      </c>
      <c r="U11" s="60"/>
      <c r="V11" s="60"/>
    </row>
    <row r="12" spans="1:22" x14ac:dyDescent="0.3">
      <c r="A12" s="221">
        <v>6728</v>
      </c>
      <c r="B12" s="232" t="s">
        <v>107</v>
      </c>
      <c r="C12" s="221">
        <v>18</v>
      </c>
      <c r="D12" s="22" t="s">
        <v>74</v>
      </c>
      <c r="E12" s="233"/>
      <c r="F12" s="234"/>
      <c r="G12" s="233">
        <v>0.25</v>
      </c>
      <c r="H12" s="234"/>
      <c r="I12" s="233"/>
      <c r="J12" s="234"/>
      <c r="K12" s="233"/>
      <c r="L12" s="234"/>
      <c r="M12" s="233">
        <v>1</v>
      </c>
      <c r="N12" s="234"/>
      <c r="O12" s="235"/>
      <c r="P12" s="236"/>
      <c r="Q12" s="235"/>
      <c r="R12" s="236"/>
      <c r="S12" s="160">
        <f t="shared" si="1"/>
        <v>1.25</v>
      </c>
      <c r="T12" s="160">
        <f t="shared" si="0"/>
        <v>1.25</v>
      </c>
      <c r="U12" s="60"/>
      <c r="V12" s="60"/>
    </row>
    <row r="13" spans="1:22" x14ac:dyDescent="0.3">
      <c r="A13" s="221">
        <v>6728</v>
      </c>
      <c r="B13" s="232" t="s">
        <v>107</v>
      </c>
      <c r="C13" s="221">
        <v>19</v>
      </c>
      <c r="D13" s="22" t="s">
        <v>74</v>
      </c>
      <c r="E13" s="233"/>
      <c r="F13" s="234"/>
      <c r="G13" s="233">
        <v>0.5</v>
      </c>
      <c r="H13" s="234"/>
      <c r="I13" s="233"/>
      <c r="J13" s="234"/>
      <c r="K13" s="233"/>
      <c r="L13" s="234"/>
      <c r="M13" s="233"/>
      <c r="N13" s="234"/>
      <c r="O13" s="235"/>
      <c r="P13" s="236"/>
      <c r="Q13" s="235"/>
      <c r="R13" s="236"/>
      <c r="S13" s="190">
        <f t="shared" si="1"/>
        <v>0.5</v>
      </c>
      <c r="T13" s="190">
        <f t="shared" si="0"/>
        <v>0.5</v>
      </c>
      <c r="U13" s="60"/>
      <c r="V13" s="60"/>
    </row>
    <row r="14" spans="1:22" x14ac:dyDescent="0.3">
      <c r="A14" s="221">
        <v>6728</v>
      </c>
      <c r="B14" s="232" t="s">
        <v>107</v>
      </c>
      <c r="C14" s="221">
        <v>20</v>
      </c>
      <c r="D14" s="22" t="s">
        <v>74</v>
      </c>
      <c r="E14" s="233"/>
      <c r="F14" s="234"/>
      <c r="G14" s="233">
        <v>0.25</v>
      </c>
      <c r="H14" s="234"/>
      <c r="I14" s="233">
        <v>0.75</v>
      </c>
      <c r="J14" s="234"/>
      <c r="K14" s="233"/>
      <c r="L14" s="234"/>
      <c r="M14" s="233"/>
      <c r="N14" s="234"/>
      <c r="O14" s="235"/>
      <c r="P14" s="236"/>
      <c r="Q14" s="235"/>
      <c r="R14" s="236"/>
      <c r="S14" s="190">
        <f t="shared" si="1"/>
        <v>1</v>
      </c>
      <c r="T14" s="190">
        <f t="shared" si="0"/>
        <v>1</v>
      </c>
      <c r="U14" s="60"/>
      <c r="V14" s="60"/>
    </row>
    <row r="15" spans="1:22" x14ac:dyDescent="0.3">
      <c r="A15" s="221">
        <v>6728</v>
      </c>
      <c r="B15" s="232" t="s">
        <v>107</v>
      </c>
      <c r="C15" s="221">
        <v>21</v>
      </c>
      <c r="D15" s="22" t="s">
        <v>74</v>
      </c>
      <c r="E15" s="233"/>
      <c r="F15" s="234"/>
      <c r="G15" s="233">
        <v>0.25</v>
      </c>
      <c r="H15" s="234"/>
      <c r="I15" s="233">
        <v>0.75</v>
      </c>
      <c r="J15" s="234"/>
      <c r="K15" s="233"/>
      <c r="L15" s="234"/>
      <c r="M15" s="233"/>
      <c r="N15" s="234"/>
      <c r="O15" s="235"/>
      <c r="P15" s="236"/>
      <c r="Q15" s="235"/>
      <c r="R15" s="236"/>
      <c r="S15" s="160">
        <f>E15+G15+I15+K15+M15+O15+Q15</f>
        <v>1</v>
      </c>
      <c r="T15" s="160">
        <f>SUM(S15-U15-V15)</f>
        <v>1</v>
      </c>
      <c r="U15" s="60"/>
      <c r="V15" s="60"/>
    </row>
    <row r="16" spans="1:22" x14ac:dyDescent="0.3">
      <c r="A16" s="230">
        <v>6728</v>
      </c>
      <c r="B16" s="232" t="s">
        <v>107</v>
      </c>
      <c r="C16" s="230">
        <v>34</v>
      </c>
      <c r="D16" s="22" t="s">
        <v>85</v>
      </c>
      <c r="E16" s="233"/>
      <c r="F16" s="234"/>
      <c r="G16" s="233"/>
      <c r="H16" s="234"/>
      <c r="I16" s="233"/>
      <c r="J16" s="234"/>
      <c r="K16" s="233"/>
      <c r="L16" s="234"/>
      <c r="M16" s="233">
        <v>1.5</v>
      </c>
      <c r="N16" s="234"/>
      <c r="O16" s="235"/>
      <c r="P16" s="236"/>
      <c r="Q16" s="235"/>
      <c r="R16" s="236"/>
      <c r="S16" s="160">
        <f>E16+G16+I16+K16+M16+O16+Q16</f>
        <v>1.5</v>
      </c>
      <c r="T16" s="160">
        <f>SUM(S16-U16-V16)</f>
        <v>1.5</v>
      </c>
      <c r="U16" s="60"/>
      <c r="V16" s="60"/>
    </row>
    <row r="17" spans="1:22" ht="15.75" customHeight="1" x14ac:dyDescent="0.3">
      <c r="A17" s="173"/>
      <c r="B17" s="61"/>
      <c r="C17" s="173"/>
      <c r="D17" s="22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5"/>
      <c r="P17" s="236"/>
      <c r="Q17" s="235"/>
      <c r="R17" s="236"/>
      <c r="S17" s="160">
        <f t="shared" ref="S17:S19" si="2">E17+G17+I17+K17+M17+O17+Q17</f>
        <v>0</v>
      </c>
      <c r="T17" s="160">
        <f t="shared" ref="T17:T19" si="3">SUM(S17-U17-V17)</f>
        <v>0</v>
      </c>
      <c r="U17" s="60"/>
      <c r="V17" s="60"/>
    </row>
    <row r="18" spans="1:22" ht="15.75" customHeight="1" x14ac:dyDescent="0.3">
      <c r="A18" s="181"/>
      <c r="B18" s="61"/>
      <c r="C18" s="181"/>
      <c r="D18" s="22"/>
      <c r="E18" s="237"/>
      <c r="F18" s="237"/>
      <c r="G18" s="233"/>
      <c r="H18" s="234"/>
      <c r="I18" s="237"/>
      <c r="J18" s="237"/>
      <c r="K18" s="233"/>
      <c r="L18" s="234"/>
      <c r="M18" s="233"/>
      <c r="N18" s="234"/>
      <c r="O18" s="235"/>
      <c r="P18" s="236"/>
      <c r="Q18" s="235"/>
      <c r="R18" s="236"/>
      <c r="S18" s="160">
        <f t="shared" si="2"/>
        <v>0</v>
      </c>
      <c r="T18" s="160">
        <f t="shared" si="3"/>
        <v>0</v>
      </c>
      <c r="U18" s="60"/>
      <c r="V18" s="60"/>
    </row>
    <row r="19" spans="1:22" x14ac:dyDescent="0.3">
      <c r="A19" s="227">
        <v>3600</v>
      </c>
      <c r="B19" s="232" t="s">
        <v>113</v>
      </c>
      <c r="C19" s="227"/>
      <c r="D19" s="10" t="s">
        <v>99</v>
      </c>
      <c r="E19" s="233"/>
      <c r="F19" s="234"/>
      <c r="G19" s="233"/>
      <c r="H19" s="234"/>
      <c r="I19" s="233"/>
      <c r="J19" s="234"/>
      <c r="K19" s="233">
        <v>8</v>
      </c>
      <c r="L19" s="234"/>
      <c r="M19" s="233">
        <v>4.5</v>
      </c>
      <c r="N19" s="234"/>
      <c r="O19" s="235"/>
      <c r="P19" s="236"/>
      <c r="Q19" s="235"/>
      <c r="R19" s="236"/>
      <c r="S19" s="160">
        <f t="shared" si="2"/>
        <v>12.5</v>
      </c>
      <c r="T19" s="160">
        <f t="shared" si="3"/>
        <v>12.5</v>
      </c>
      <c r="U19" s="60"/>
      <c r="V19" s="60"/>
    </row>
    <row r="20" spans="1:22" x14ac:dyDescent="0.3">
      <c r="A20" s="226">
        <v>3600</v>
      </c>
      <c r="B20" s="232" t="s">
        <v>113</v>
      </c>
      <c r="C20" s="226"/>
      <c r="D20" s="10" t="s">
        <v>96</v>
      </c>
      <c r="E20" s="233"/>
      <c r="F20" s="234"/>
      <c r="G20" s="233"/>
      <c r="H20" s="234"/>
      <c r="I20" s="233">
        <v>6.5</v>
      </c>
      <c r="J20" s="234"/>
      <c r="K20" s="233"/>
      <c r="L20" s="234"/>
      <c r="M20" s="233"/>
      <c r="N20" s="234"/>
      <c r="O20" s="235"/>
      <c r="P20" s="236"/>
      <c r="Q20" s="235"/>
      <c r="R20" s="236"/>
      <c r="S20" s="160">
        <f>E20+G20+I20+K20+M20+O20+Q20</f>
        <v>6.5</v>
      </c>
      <c r="T20" s="160">
        <f>SUM(S20-U20-V20)</f>
        <v>6.5</v>
      </c>
      <c r="U20" s="60"/>
      <c r="V20" s="60"/>
    </row>
    <row r="21" spans="1:22" x14ac:dyDescent="0.3">
      <c r="A21" s="162"/>
      <c r="B21" s="25"/>
      <c r="C21" s="162"/>
      <c r="D21" s="22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160">
        <f>E21+G21+I21+K21+M21+O21+Q21</f>
        <v>0</v>
      </c>
      <c r="T21" s="160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33"/>
      <c r="F22" s="234"/>
      <c r="G22" s="233"/>
      <c r="H22" s="234"/>
      <c r="I22" s="233"/>
      <c r="J22" s="234"/>
      <c r="K22" s="233"/>
      <c r="L22" s="234"/>
      <c r="M22" s="233"/>
      <c r="N22" s="234"/>
      <c r="O22" s="235"/>
      <c r="P22" s="236"/>
      <c r="Q22" s="235"/>
      <c r="R22" s="236"/>
      <c r="S22" s="160">
        <f t="shared" si="1"/>
        <v>0</v>
      </c>
      <c r="T22" s="160"/>
      <c r="U22" s="62"/>
      <c r="V22" s="60"/>
    </row>
    <row r="23" spans="1:22" x14ac:dyDescent="0.3">
      <c r="A23" s="55" t="s">
        <v>36</v>
      </c>
      <c r="B23" s="55"/>
      <c r="C23" s="55"/>
      <c r="D23" s="55"/>
      <c r="E23" s="233"/>
      <c r="F23" s="234"/>
      <c r="G23" s="233"/>
      <c r="H23" s="234"/>
      <c r="I23" s="233"/>
      <c r="J23" s="234"/>
      <c r="K23" s="233"/>
      <c r="L23" s="234"/>
      <c r="M23" s="233"/>
      <c r="N23" s="234"/>
      <c r="O23" s="235"/>
      <c r="P23" s="236"/>
      <c r="Q23" s="235"/>
      <c r="R23" s="236"/>
      <c r="S23" s="160">
        <f t="shared" si="1"/>
        <v>0</v>
      </c>
      <c r="T23" s="160"/>
      <c r="U23" s="62"/>
      <c r="V23" s="60"/>
    </row>
    <row r="24" spans="1:22" x14ac:dyDescent="0.3">
      <c r="A24" s="62" t="s">
        <v>6</v>
      </c>
      <c r="B24" s="62"/>
      <c r="C24" s="62"/>
      <c r="D24" s="62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160">
        <f t="shared" si="1"/>
        <v>40</v>
      </c>
      <c r="T24" s="160"/>
      <c r="U24" s="62"/>
      <c r="V24" s="60"/>
    </row>
    <row r="25" spans="1:22" x14ac:dyDescent="0.3">
      <c r="A25" s="62" t="s">
        <v>2</v>
      </c>
      <c r="B25" s="62"/>
      <c r="C25" s="62"/>
      <c r="D25" s="62"/>
      <c r="E25" s="160"/>
      <c r="F25" s="161">
        <v>8</v>
      </c>
      <c r="G25" s="160"/>
      <c r="H25" s="161">
        <v>8</v>
      </c>
      <c r="I25" s="160"/>
      <c r="J25" s="161">
        <v>8</v>
      </c>
      <c r="K25" s="160"/>
      <c r="L25" s="161">
        <v>8</v>
      </c>
      <c r="M25" s="160"/>
      <c r="N25" s="161">
        <v>8</v>
      </c>
      <c r="O25" s="160"/>
      <c r="P25" s="161"/>
      <c r="Q25" s="160"/>
      <c r="R25" s="161"/>
      <c r="S25" s="160">
        <f>SUM(E25:R25)</f>
        <v>40</v>
      </c>
      <c r="T25" s="160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19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G27" sqref="G27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87</v>
      </c>
      <c r="B2" s="214"/>
      <c r="C2" s="214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 t="s">
        <v>77</v>
      </c>
      <c r="B4" s="232" t="s">
        <v>114</v>
      </c>
      <c r="C4" s="198">
        <v>104</v>
      </c>
      <c r="D4" s="22" t="s">
        <v>78</v>
      </c>
      <c r="E4" s="237">
        <v>8</v>
      </c>
      <c r="F4" s="237"/>
      <c r="G4" s="237">
        <v>8</v>
      </c>
      <c r="H4" s="237"/>
      <c r="I4" s="237">
        <v>4.5</v>
      </c>
      <c r="J4" s="237"/>
      <c r="K4" s="237"/>
      <c r="L4" s="237"/>
      <c r="M4" s="237"/>
      <c r="N4" s="237"/>
      <c r="O4" s="235"/>
      <c r="P4" s="236"/>
      <c r="Q4" s="235"/>
      <c r="R4" s="236"/>
      <c r="S4" s="58">
        <f>E4+G4+I4+K4+M4+O4+Q4</f>
        <v>20.5</v>
      </c>
      <c r="T4" s="58">
        <f t="shared" ref="T4:T12" si="0">SUM(S4-U4-V4)</f>
        <v>20.5</v>
      </c>
      <c r="U4" s="60"/>
      <c r="V4" s="60"/>
    </row>
    <row r="5" spans="1:22" x14ac:dyDescent="0.3">
      <c r="A5" s="209">
        <v>6728</v>
      </c>
      <c r="B5" s="232" t="s">
        <v>107</v>
      </c>
      <c r="C5" s="209">
        <v>28</v>
      </c>
      <c r="D5" s="22" t="s">
        <v>102</v>
      </c>
      <c r="E5" s="237"/>
      <c r="F5" s="237"/>
      <c r="G5" s="237"/>
      <c r="H5" s="237"/>
      <c r="I5" s="237">
        <v>3.5</v>
      </c>
      <c r="J5" s="237"/>
      <c r="K5" s="237">
        <v>8</v>
      </c>
      <c r="L5" s="237"/>
      <c r="M5" s="237">
        <v>5</v>
      </c>
      <c r="N5" s="237"/>
      <c r="O5" s="235"/>
      <c r="P5" s="236"/>
      <c r="Q5" s="235"/>
      <c r="R5" s="236"/>
      <c r="S5" s="58">
        <f t="shared" ref="S5:S22" si="1">E5+G5+I5+K5+M5+O5+Q5</f>
        <v>16.5</v>
      </c>
      <c r="T5" s="58">
        <f t="shared" si="0"/>
        <v>16.5</v>
      </c>
      <c r="U5" s="60"/>
      <c r="V5" s="60"/>
    </row>
    <row r="6" spans="1:22" x14ac:dyDescent="0.3">
      <c r="A6" s="210"/>
      <c r="B6" s="210"/>
      <c r="C6" s="210"/>
      <c r="D6" s="22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5"/>
      <c r="P6" s="236"/>
      <c r="Q6" s="235"/>
      <c r="R6" s="23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10"/>
      <c r="B7" s="210"/>
      <c r="C7" s="210"/>
      <c r="D7" s="22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5"/>
      <c r="P7" s="236"/>
      <c r="Q7" s="235"/>
      <c r="R7" s="23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3"/>
      <c r="B8" s="213"/>
      <c r="C8" s="213"/>
      <c r="D8" s="22"/>
      <c r="E8" s="233"/>
      <c r="F8" s="234"/>
      <c r="G8" s="233"/>
      <c r="H8" s="234"/>
      <c r="I8" s="233"/>
      <c r="J8" s="234"/>
      <c r="K8" s="233"/>
      <c r="L8" s="234"/>
      <c r="M8" s="233"/>
      <c r="N8" s="234"/>
      <c r="O8" s="235"/>
      <c r="P8" s="236"/>
      <c r="Q8" s="235"/>
      <c r="R8" s="23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6"/>
      <c r="B9" s="196"/>
      <c r="C9" s="196"/>
      <c r="D9" s="22"/>
      <c r="E9" s="233"/>
      <c r="F9" s="234"/>
      <c r="G9" s="233"/>
      <c r="H9" s="234"/>
      <c r="I9" s="233"/>
      <c r="J9" s="234"/>
      <c r="K9" s="233"/>
      <c r="L9" s="234"/>
      <c r="M9" s="233"/>
      <c r="N9" s="234"/>
      <c r="O9" s="235"/>
      <c r="P9" s="236"/>
      <c r="Q9" s="235"/>
      <c r="R9" s="23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6"/>
      <c r="B10" s="196"/>
      <c r="C10" s="196"/>
      <c r="D10" s="22"/>
      <c r="E10" s="233"/>
      <c r="F10" s="234"/>
      <c r="G10" s="233"/>
      <c r="H10" s="234"/>
      <c r="I10" s="233"/>
      <c r="J10" s="234"/>
      <c r="K10" s="233"/>
      <c r="L10" s="234"/>
      <c r="M10" s="233"/>
      <c r="N10" s="234"/>
      <c r="O10" s="235"/>
      <c r="P10" s="236"/>
      <c r="Q10" s="235"/>
      <c r="R10" s="23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9"/>
      <c r="B11" s="189"/>
      <c r="C11" s="189"/>
      <c r="D11" s="22"/>
      <c r="E11" s="233"/>
      <c r="F11" s="234"/>
      <c r="G11" s="233"/>
      <c r="H11" s="234"/>
      <c r="I11" s="233"/>
      <c r="J11" s="234"/>
      <c r="K11" s="233"/>
      <c r="L11" s="234"/>
      <c r="M11" s="233"/>
      <c r="N11" s="234"/>
      <c r="O11" s="235"/>
      <c r="P11" s="236"/>
      <c r="Q11" s="235"/>
      <c r="R11" s="23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1"/>
      <c r="B12" s="191"/>
      <c r="C12" s="191"/>
      <c r="D12" s="22"/>
      <c r="E12" s="233"/>
      <c r="F12" s="234"/>
      <c r="G12" s="233"/>
      <c r="H12" s="234"/>
      <c r="I12" s="233"/>
      <c r="J12" s="234"/>
      <c r="K12" s="233"/>
      <c r="L12" s="234"/>
      <c r="M12" s="233"/>
      <c r="N12" s="234"/>
      <c r="O12" s="235"/>
      <c r="P12" s="236"/>
      <c r="Q12" s="235"/>
      <c r="R12" s="23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1"/>
      <c r="B13" s="191"/>
      <c r="C13" s="191"/>
      <c r="D13" s="22"/>
      <c r="E13" s="233"/>
      <c r="F13" s="234"/>
      <c r="G13" s="233"/>
      <c r="H13" s="234"/>
      <c r="I13" s="233"/>
      <c r="J13" s="234"/>
      <c r="K13" s="233"/>
      <c r="L13" s="234"/>
      <c r="M13" s="233"/>
      <c r="N13" s="234"/>
      <c r="O13" s="235"/>
      <c r="P13" s="236"/>
      <c r="Q13" s="235"/>
      <c r="R13" s="23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3"/>
      <c r="F14" s="234"/>
      <c r="G14" s="233"/>
      <c r="H14" s="234"/>
      <c r="I14" s="233"/>
      <c r="J14" s="234"/>
      <c r="K14" s="233"/>
      <c r="L14" s="234"/>
      <c r="M14" s="233"/>
      <c r="N14" s="234"/>
      <c r="O14" s="235"/>
      <c r="P14" s="236"/>
      <c r="Q14" s="235"/>
      <c r="R14" s="23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33"/>
      <c r="F15" s="234"/>
      <c r="G15" s="233"/>
      <c r="H15" s="234"/>
      <c r="I15" s="233"/>
      <c r="J15" s="234"/>
      <c r="K15" s="233"/>
      <c r="L15" s="234"/>
      <c r="M15" s="233"/>
      <c r="N15" s="234"/>
      <c r="O15" s="235"/>
      <c r="P15" s="236"/>
      <c r="Q15" s="235"/>
      <c r="R15" s="23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3"/>
      <c r="B16" s="25"/>
      <c r="C16" s="163"/>
      <c r="D16" s="10"/>
      <c r="E16" s="237"/>
      <c r="F16" s="237"/>
      <c r="G16" s="233"/>
      <c r="H16" s="234"/>
      <c r="I16" s="237"/>
      <c r="J16" s="237"/>
      <c r="K16" s="237"/>
      <c r="L16" s="237"/>
      <c r="M16" s="237"/>
      <c r="N16" s="237"/>
      <c r="O16" s="235"/>
      <c r="P16" s="236"/>
      <c r="Q16" s="235"/>
      <c r="R16" s="23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09"/>
      <c r="B17" s="25"/>
      <c r="C17" s="209"/>
      <c r="D17" s="10"/>
      <c r="E17" s="233"/>
      <c r="F17" s="234"/>
      <c r="G17" s="233"/>
      <c r="H17" s="234"/>
      <c r="I17" s="233"/>
      <c r="J17" s="234"/>
      <c r="K17" s="233"/>
      <c r="L17" s="234"/>
      <c r="M17" s="233"/>
      <c r="N17" s="234"/>
      <c r="O17" s="235"/>
      <c r="P17" s="236"/>
      <c r="Q17" s="235"/>
      <c r="R17" s="23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0">
        <v>3600</v>
      </c>
      <c r="B18" s="232" t="s">
        <v>113</v>
      </c>
      <c r="C18" s="180"/>
      <c r="D18" s="22" t="s">
        <v>73</v>
      </c>
      <c r="E18" s="233"/>
      <c r="F18" s="234"/>
      <c r="G18" s="233"/>
      <c r="H18" s="234"/>
      <c r="I18" s="233"/>
      <c r="J18" s="234"/>
      <c r="K18" s="233"/>
      <c r="L18" s="234"/>
      <c r="M18" s="233"/>
      <c r="N18" s="234"/>
      <c r="O18" s="235"/>
      <c r="P18" s="236"/>
      <c r="Q18" s="235"/>
      <c r="R18" s="23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3"/>
      <c r="F19" s="234"/>
      <c r="G19" s="233"/>
      <c r="H19" s="234"/>
      <c r="I19" s="233"/>
      <c r="J19" s="234"/>
      <c r="K19" s="233"/>
      <c r="L19" s="234"/>
      <c r="M19" s="233"/>
      <c r="N19" s="234"/>
      <c r="O19" s="235"/>
      <c r="P19" s="236"/>
      <c r="Q19" s="235"/>
      <c r="R19" s="23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3"/>
      <c r="F20" s="234"/>
      <c r="G20" s="233"/>
      <c r="H20" s="234"/>
      <c r="I20" s="233"/>
      <c r="J20" s="234"/>
      <c r="K20" s="233"/>
      <c r="L20" s="234"/>
      <c r="M20" s="233"/>
      <c r="N20" s="234"/>
      <c r="O20" s="235"/>
      <c r="P20" s="236"/>
      <c r="Q20" s="235"/>
      <c r="R20" s="23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3"/>
      <c r="F21" s="234"/>
      <c r="G21" s="233"/>
      <c r="H21" s="234"/>
      <c r="I21" s="233"/>
      <c r="J21" s="234"/>
      <c r="K21" s="233"/>
      <c r="L21" s="234"/>
      <c r="M21" s="233"/>
      <c r="N21" s="234"/>
      <c r="O21" s="235"/>
      <c r="P21" s="236"/>
      <c r="Q21" s="235"/>
      <c r="R21" s="23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5</v>
      </c>
      <c r="N22" s="240"/>
      <c r="O22" s="239">
        <f>SUM(O4:O21)</f>
        <v>0</v>
      </c>
      <c r="P22" s="240"/>
      <c r="Q22" s="239">
        <f>SUM(Q4:Q21)</f>
        <v>0</v>
      </c>
      <c r="R22" s="240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G27" sqref="G27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80</v>
      </c>
      <c r="B1" s="2"/>
      <c r="C1" s="2"/>
    </row>
    <row r="2" spans="1:22" s="9" customFormat="1" x14ac:dyDescent="0.3">
      <c r="A2" s="5" t="s">
        <v>87</v>
      </c>
      <c r="B2" s="214"/>
      <c r="C2" s="214"/>
      <c r="D2" s="110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23"/>
      <c r="J3" s="224"/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4">
        <v>3600</v>
      </c>
      <c r="B4" s="232" t="s">
        <v>113</v>
      </c>
      <c r="C4" s="184"/>
      <c r="D4" s="22" t="s">
        <v>81</v>
      </c>
      <c r="E4" s="238">
        <v>8</v>
      </c>
      <c r="F4" s="238"/>
      <c r="G4" s="238">
        <v>8</v>
      </c>
      <c r="H4" s="238"/>
      <c r="I4" s="249"/>
      <c r="J4" s="249"/>
      <c r="K4" s="238">
        <v>8</v>
      </c>
      <c r="L4" s="238"/>
      <c r="M4" s="238">
        <v>8</v>
      </c>
      <c r="N4" s="238"/>
      <c r="O4" s="243"/>
      <c r="P4" s="244"/>
      <c r="Q4" s="243"/>
      <c r="R4" s="244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3">
      <c r="A5" s="185"/>
      <c r="B5" s="185"/>
      <c r="C5" s="185"/>
      <c r="D5" s="22"/>
      <c r="E5" s="238"/>
      <c r="F5" s="238"/>
      <c r="G5" s="238"/>
      <c r="H5" s="238"/>
      <c r="I5" s="249"/>
      <c r="J5" s="249"/>
      <c r="K5" s="238"/>
      <c r="L5" s="238"/>
      <c r="M5" s="238"/>
      <c r="N5" s="238"/>
      <c r="O5" s="243"/>
      <c r="P5" s="244"/>
      <c r="Q5" s="243"/>
      <c r="R5" s="24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85"/>
      <c r="B6" s="185"/>
      <c r="C6" s="185"/>
      <c r="D6" s="22"/>
      <c r="E6" s="238"/>
      <c r="F6" s="238"/>
      <c r="G6" s="238"/>
      <c r="H6" s="238"/>
      <c r="I6" s="249"/>
      <c r="J6" s="249"/>
      <c r="K6" s="238"/>
      <c r="L6" s="238"/>
      <c r="M6" s="238"/>
      <c r="N6" s="238"/>
      <c r="O6" s="243"/>
      <c r="P6" s="244"/>
      <c r="Q6" s="243"/>
      <c r="R6" s="2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6"/>
      <c r="B7" s="196"/>
      <c r="C7" s="196"/>
      <c r="D7" s="22"/>
      <c r="E7" s="242"/>
      <c r="F7" s="246"/>
      <c r="G7" s="242"/>
      <c r="H7" s="246"/>
      <c r="I7" s="250"/>
      <c r="J7" s="251"/>
      <c r="K7" s="242"/>
      <c r="L7" s="246"/>
      <c r="M7" s="242"/>
      <c r="N7" s="246"/>
      <c r="O7" s="243"/>
      <c r="P7" s="244"/>
      <c r="Q7" s="243"/>
      <c r="R7" s="2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96"/>
      <c r="B8" s="196"/>
      <c r="C8" s="196"/>
      <c r="D8" s="22"/>
      <c r="E8" s="238"/>
      <c r="F8" s="238"/>
      <c r="G8" s="238"/>
      <c r="H8" s="238"/>
      <c r="I8" s="249"/>
      <c r="J8" s="249"/>
      <c r="K8" s="238"/>
      <c r="L8" s="238"/>
      <c r="M8" s="238"/>
      <c r="N8" s="238"/>
      <c r="O8" s="243"/>
      <c r="P8" s="244"/>
      <c r="Q8" s="243"/>
      <c r="R8" s="2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6"/>
      <c r="B9" s="196"/>
      <c r="C9" s="196"/>
      <c r="D9" s="22"/>
      <c r="E9" s="238"/>
      <c r="F9" s="238"/>
      <c r="G9" s="238"/>
      <c r="H9" s="238"/>
      <c r="I9" s="249"/>
      <c r="J9" s="249"/>
      <c r="K9" s="238"/>
      <c r="L9" s="238"/>
      <c r="M9" s="238"/>
      <c r="N9" s="238"/>
      <c r="O9" s="243"/>
      <c r="P9" s="244"/>
      <c r="Q9" s="243"/>
      <c r="R9" s="2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7"/>
      <c r="B10" s="187"/>
      <c r="C10" s="187"/>
      <c r="D10" s="22"/>
      <c r="E10" s="238"/>
      <c r="F10" s="238"/>
      <c r="G10" s="238"/>
      <c r="H10" s="238"/>
      <c r="I10" s="249"/>
      <c r="J10" s="249"/>
      <c r="K10" s="238"/>
      <c r="L10" s="238"/>
      <c r="M10" s="238"/>
      <c r="N10" s="238"/>
      <c r="O10" s="243"/>
      <c r="P10" s="244"/>
      <c r="Q10" s="243"/>
      <c r="R10" s="2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7"/>
      <c r="B11" s="187"/>
      <c r="C11" s="187"/>
      <c r="D11" s="22"/>
      <c r="E11" s="238"/>
      <c r="F11" s="238"/>
      <c r="G11" s="238"/>
      <c r="H11" s="238"/>
      <c r="I11" s="249"/>
      <c r="J11" s="249"/>
      <c r="K11" s="238"/>
      <c r="L11" s="238"/>
      <c r="M11" s="238"/>
      <c r="N11" s="238"/>
      <c r="O11" s="243"/>
      <c r="P11" s="244"/>
      <c r="Q11" s="243"/>
      <c r="R11" s="2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7"/>
      <c r="B12" s="187"/>
      <c r="C12" s="187"/>
      <c r="D12" s="22"/>
      <c r="E12" s="238"/>
      <c r="F12" s="238"/>
      <c r="G12" s="238"/>
      <c r="H12" s="238"/>
      <c r="I12" s="249"/>
      <c r="J12" s="249"/>
      <c r="K12" s="238"/>
      <c r="L12" s="238"/>
      <c r="M12" s="238"/>
      <c r="N12" s="238"/>
      <c r="O12" s="243"/>
      <c r="P12" s="244"/>
      <c r="Q12" s="243"/>
      <c r="R12" s="2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7"/>
      <c r="B13" s="187"/>
      <c r="C13" s="187"/>
      <c r="D13" s="22"/>
      <c r="E13" s="238"/>
      <c r="F13" s="238"/>
      <c r="G13" s="238"/>
      <c r="H13" s="238"/>
      <c r="I13" s="249"/>
      <c r="J13" s="249"/>
      <c r="K13" s="238"/>
      <c r="L13" s="238"/>
      <c r="M13" s="238"/>
      <c r="N13" s="238"/>
      <c r="O13" s="243"/>
      <c r="P13" s="244"/>
      <c r="Q13" s="243"/>
      <c r="R13" s="2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9"/>
      <c r="B14" s="189"/>
      <c r="C14" s="189"/>
      <c r="D14" s="22"/>
      <c r="E14" s="238"/>
      <c r="F14" s="238"/>
      <c r="G14" s="238"/>
      <c r="H14" s="238"/>
      <c r="I14" s="249"/>
      <c r="J14" s="249"/>
      <c r="K14" s="238"/>
      <c r="L14" s="238"/>
      <c r="M14" s="238"/>
      <c r="N14" s="238"/>
      <c r="O14" s="243"/>
      <c r="P14" s="244"/>
      <c r="Q14" s="243"/>
      <c r="R14" s="2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5"/>
      <c r="B15" s="25"/>
      <c r="C15" s="163"/>
      <c r="D15" s="22"/>
      <c r="E15" s="242"/>
      <c r="F15" s="246"/>
      <c r="G15" s="242"/>
      <c r="H15" s="246"/>
      <c r="I15" s="250"/>
      <c r="J15" s="251"/>
      <c r="K15" s="242"/>
      <c r="L15" s="246"/>
      <c r="M15" s="242"/>
      <c r="N15" s="246"/>
      <c r="O15" s="243"/>
      <c r="P15" s="244"/>
      <c r="Q15" s="243"/>
      <c r="R15" s="244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91"/>
      <c r="B16" s="191"/>
      <c r="C16" s="191"/>
      <c r="D16" s="22"/>
      <c r="E16" s="233"/>
      <c r="F16" s="234"/>
      <c r="G16" s="233"/>
      <c r="H16" s="234"/>
      <c r="I16" s="250"/>
      <c r="J16" s="251"/>
      <c r="K16" s="242"/>
      <c r="L16" s="246"/>
      <c r="M16" s="242"/>
      <c r="N16" s="246"/>
      <c r="O16" s="243"/>
      <c r="P16" s="244"/>
      <c r="Q16" s="243"/>
      <c r="R16" s="2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42"/>
      <c r="F17" s="246"/>
      <c r="G17" s="242"/>
      <c r="H17" s="246"/>
      <c r="I17" s="250"/>
      <c r="J17" s="251"/>
      <c r="K17" s="242"/>
      <c r="L17" s="246"/>
      <c r="M17" s="242"/>
      <c r="N17" s="246"/>
      <c r="O17" s="243"/>
      <c r="P17" s="244"/>
      <c r="Q17" s="243"/>
      <c r="R17" s="244"/>
      <c r="S17" s="166">
        <f t="shared" ref="S17" si="4">E17+G17+I17+K17+M17+O17+Q17</f>
        <v>0</v>
      </c>
      <c r="T17" s="166">
        <f t="shared" ref="T17" si="5">SUM(S17-U17-V17)</f>
        <v>0</v>
      </c>
      <c r="U17" s="14"/>
      <c r="V17" s="14"/>
    </row>
    <row r="18" spans="1:22" x14ac:dyDescent="0.3">
      <c r="A18" s="167"/>
      <c r="B18" s="25"/>
      <c r="C18" s="167"/>
      <c r="D18" s="22"/>
      <c r="E18" s="242"/>
      <c r="F18" s="246"/>
      <c r="G18" s="242"/>
      <c r="H18" s="246"/>
      <c r="I18" s="250"/>
      <c r="J18" s="251"/>
      <c r="K18" s="242"/>
      <c r="L18" s="246"/>
      <c r="M18" s="242"/>
      <c r="N18" s="246"/>
      <c r="O18" s="243"/>
      <c r="P18" s="244"/>
      <c r="Q18" s="243"/>
      <c r="R18" s="2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7"/>
      <c r="B19" s="167"/>
      <c r="C19" s="167"/>
      <c r="D19" s="10"/>
      <c r="E19" s="242"/>
      <c r="F19" s="246"/>
      <c r="G19" s="242"/>
      <c r="H19" s="246"/>
      <c r="I19" s="250"/>
      <c r="J19" s="251"/>
      <c r="K19" s="242"/>
      <c r="L19" s="246"/>
      <c r="M19" s="242"/>
      <c r="N19" s="246"/>
      <c r="O19" s="243"/>
      <c r="P19" s="244"/>
      <c r="Q19" s="243"/>
      <c r="R19" s="244"/>
      <c r="S19" s="166">
        <f t="shared" si="1"/>
        <v>0</v>
      </c>
      <c r="T19" s="166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42"/>
      <c r="F20" s="246"/>
      <c r="G20" s="242"/>
      <c r="H20" s="246"/>
      <c r="I20" s="250"/>
      <c r="J20" s="251"/>
      <c r="K20" s="242"/>
      <c r="L20" s="246"/>
      <c r="M20" s="242"/>
      <c r="N20" s="246"/>
      <c r="O20" s="243"/>
      <c r="P20" s="244"/>
      <c r="Q20" s="243"/>
      <c r="R20" s="2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2"/>
      <c r="F21" s="246"/>
      <c r="G21" s="242"/>
      <c r="H21" s="246"/>
      <c r="I21" s="250">
        <v>8</v>
      </c>
      <c r="J21" s="251"/>
      <c r="K21" s="242"/>
      <c r="L21" s="246"/>
      <c r="M21" s="242"/>
      <c r="N21" s="246"/>
      <c r="O21" s="243"/>
      <c r="P21" s="244"/>
      <c r="Q21" s="243"/>
      <c r="R21" s="244"/>
      <c r="S21" s="12">
        <f t="shared" si="1"/>
        <v>8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42"/>
      <c r="F22" s="246"/>
      <c r="G22" s="242"/>
      <c r="H22" s="246"/>
      <c r="I22" s="242"/>
      <c r="J22" s="246"/>
      <c r="K22" s="242"/>
      <c r="L22" s="246"/>
      <c r="M22" s="242"/>
      <c r="N22" s="246"/>
      <c r="O22" s="243"/>
      <c r="P22" s="244"/>
      <c r="Q22" s="243"/>
      <c r="R22" s="244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32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8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2020-06-15T09:26:49Z</cp:lastPrinted>
  <dcterms:created xsi:type="dcterms:W3CDTF">2010-01-14T13:00:57Z</dcterms:created>
  <dcterms:modified xsi:type="dcterms:W3CDTF">2020-06-15T10:46:52Z</dcterms:modified>
</cp:coreProperties>
</file>