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13_ncr:1_{01FCF378-38C8-4D14-87F9-4D8BBEA3B0D3}" xr6:coauthVersionLast="45" xr6:coauthVersionMax="45" xr10:uidLastSave="{00000000-0000-0000-0000-000000000000}"/>
  <bookViews>
    <workbookView xWindow="-120" yWindow="-120" windowWidth="29040" windowHeight="15840" tabRatio="967" activeTab="1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ll" sheetId="57" r:id="rId6"/>
    <sheet name="Hammond" sheetId="56" r:id="rId7"/>
    <sheet name="Harland" sheetId="44" r:id="rId8"/>
    <sheet name="Holdham" sheetId="51" r:id="rId9"/>
    <sheet name="Leek" sheetId="42" r:id="rId10"/>
    <sheet name="McSharry" sheetId="55" r:id="rId11"/>
    <sheet name="Reading-Jones" sheetId="53" r:id="rId12"/>
    <sheet name="Taylor" sheetId="16" r:id="rId13"/>
    <sheet name="Ward" sheetId="24" r:id="rId14"/>
    <sheet name="Wildman" sheetId="52" r:id="rId15"/>
    <sheet name="N.Winterburn" sheetId="30" r:id="rId16"/>
    <sheet name="T.Winterburn" sheetId="18" r:id="rId17"/>
    <sheet name="Wright" sheetId="5" r:id="rId18"/>
    <sheet name="Sheet1" sheetId="29" r:id="rId19"/>
  </sheets>
  <definedNames>
    <definedName name="_xlnm.Print_Area" localSheetId="0">Analysis!$A$1:$K$30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Hall!$A$1:$V$42</definedName>
    <definedName name="_xlnm.Print_Area" localSheetId="6">Hammond!$A$1:$V$44</definedName>
    <definedName name="_xlnm.Print_Area" localSheetId="7">Harland!$A$1:$V$40</definedName>
    <definedName name="_xlnm.Print_Area" localSheetId="8">Holdham!$A$1:$V$41</definedName>
    <definedName name="_xlnm.Print_Area" localSheetId="9">Leek!$A$1:$V$43</definedName>
    <definedName name="_xlnm.Print_Area" localSheetId="10">McSharry!$A$1:$V$40</definedName>
    <definedName name="_xlnm.Print_Area" localSheetId="15">N.Winterburn!$A$1:$V$42</definedName>
    <definedName name="_xlnm.Print_Area" localSheetId="11">'Reading-Jones'!$A$1:$V$45</definedName>
    <definedName name="_xlnm.Print_Area" localSheetId="16">T.Winterburn!$A$1:$V$41</definedName>
    <definedName name="_xlnm.Print_Area" localSheetId="12">Taylor!$A$1:$V$41</definedName>
    <definedName name="_xlnm.Print_Area" localSheetId="13">Ward!$A$1:$V$43</definedName>
    <definedName name="_xlnm.Print_Area" localSheetId="14">Wildman!$A$1:$V$40</definedName>
    <definedName name="_xlnm.Print_Area" localSheetId="17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5" i="1" l="1"/>
  <c r="K17" i="1"/>
  <c r="I17" i="1"/>
  <c r="H17" i="1"/>
  <c r="K10" i="1"/>
  <c r="I10" i="1"/>
  <c r="H10" i="1"/>
  <c r="D10" i="1"/>
  <c r="V26" i="57"/>
  <c r="C31" i="57" s="1"/>
  <c r="U26" i="57"/>
  <c r="C30" i="57" s="1"/>
  <c r="C10" i="1" s="1"/>
  <c r="S25" i="57"/>
  <c r="Q24" i="57"/>
  <c r="R26" i="57" s="1"/>
  <c r="O24" i="57"/>
  <c r="P26" i="57" s="1"/>
  <c r="M24" i="57"/>
  <c r="N26" i="57" s="1"/>
  <c r="K24" i="57"/>
  <c r="L26" i="57" s="1"/>
  <c r="I24" i="57"/>
  <c r="J26" i="57" s="1"/>
  <c r="G24" i="57"/>
  <c r="H26" i="57" s="1"/>
  <c r="E24" i="57"/>
  <c r="S23" i="57"/>
  <c r="C33" i="57" s="1"/>
  <c r="F10" i="1" s="1"/>
  <c r="S22" i="57"/>
  <c r="C32" i="57" s="1"/>
  <c r="E10" i="1" s="1"/>
  <c r="S21" i="57"/>
  <c r="T21" i="57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S24" i="57" l="1"/>
  <c r="F26" i="57"/>
  <c r="S26" i="57" s="1"/>
  <c r="T25" i="57"/>
  <c r="C29" i="57" s="1"/>
  <c r="S16" i="42"/>
  <c r="T16" i="42" s="1"/>
  <c r="S15" i="42"/>
  <c r="T15" i="42" s="1"/>
  <c r="S14" i="42"/>
  <c r="T14" i="42" s="1"/>
  <c r="S13" i="42"/>
  <c r="T13" i="42" s="1"/>
  <c r="C34" i="57" l="1"/>
  <c r="G34" i="57" s="1"/>
  <c r="B10" i="1"/>
  <c r="G10" i="1" s="1"/>
  <c r="S8" i="5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1" i="1" l="1"/>
  <c r="I11" i="1"/>
  <c r="H11" i="1"/>
  <c r="V28" i="56"/>
  <c r="C33" i="56" s="1"/>
  <c r="D11" i="1" s="1"/>
  <c r="U28" i="56"/>
  <c r="C32" i="56" s="1"/>
  <c r="C11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1" i="1" s="1"/>
  <c r="S24" i="56"/>
  <c r="C34" i="56" s="1"/>
  <c r="E11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5" i="1"/>
  <c r="H15" i="1"/>
  <c r="V24" i="55"/>
  <c r="C29" i="55" s="1"/>
  <c r="D15" i="1" s="1"/>
  <c r="U24" i="55"/>
  <c r="C28" i="55" s="1"/>
  <c r="C15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5" i="1" s="1"/>
  <c r="S20" i="55"/>
  <c r="C30" i="55" s="1"/>
  <c r="E15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1" i="1"/>
  <c r="G11" i="1" s="1"/>
  <c r="S24" i="55"/>
  <c r="T23" i="55"/>
  <c r="C27" i="55" s="1"/>
  <c r="S22" i="55"/>
  <c r="G36" i="56" l="1"/>
  <c r="C32" i="55"/>
  <c r="B15" i="1"/>
  <c r="G15" i="1" s="1"/>
  <c r="G32" i="55" l="1"/>
  <c r="K16" i="1"/>
  <c r="I16" i="1"/>
  <c r="H16" i="1"/>
  <c r="V29" i="53"/>
  <c r="C34" i="53" s="1"/>
  <c r="D16" i="1" s="1"/>
  <c r="U29" i="53"/>
  <c r="C33" i="53" s="1"/>
  <c r="C16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6" i="1" s="1"/>
  <c r="S25" i="53"/>
  <c r="C35" i="53" s="1"/>
  <c r="E16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6" i="1"/>
  <c r="G16" i="1" s="1"/>
  <c r="S15" i="51"/>
  <c r="T15" i="51" s="1"/>
  <c r="K25" i="24" l="1"/>
  <c r="L27" i="24" s="1"/>
  <c r="M25" i="24" l="1"/>
  <c r="N27" i="24" s="1"/>
  <c r="K19" i="1" l="1"/>
  <c r="I19" i="1" l="1"/>
  <c r="H19" i="1"/>
  <c r="H20" i="1" l="1"/>
  <c r="I20" i="1"/>
  <c r="K20" i="1"/>
  <c r="V24" i="52"/>
  <c r="C29" i="52" s="1"/>
  <c r="D19" i="1" s="1"/>
  <c r="U24" i="52"/>
  <c r="C28" i="52" s="1"/>
  <c r="C19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9" i="1" s="1"/>
  <c r="S20" i="52"/>
  <c r="C30" i="52" s="1"/>
  <c r="E19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9" i="1"/>
  <c r="G19" i="1" s="1"/>
  <c r="G32" i="52" l="1"/>
  <c r="K13" i="1" l="1"/>
  <c r="I13" i="1"/>
  <c r="H13" i="1"/>
  <c r="V25" i="51"/>
  <c r="C30" i="51" s="1"/>
  <c r="D13" i="1" s="1"/>
  <c r="U25" i="51"/>
  <c r="C29" i="51" s="1"/>
  <c r="C13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3" i="1" s="1"/>
  <c r="S21" i="51"/>
  <c r="C31" i="51" s="1"/>
  <c r="E13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3" i="1" s="1"/>
  <c r="S23" i="51"/>
  <c r="S14" i="5"/>
  <c r="T14" i="5" s="1"/>
  <c r="S13" i="5"/>
  <c r="T13" i="5" s="1"/>
  <c r="S12" i="5"/>
  <c r="T12" i="5" s="1"/>
  <c r="C33" i="51" l="1"/>
  <c r="G13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2" i="1"/>
  <c r="I12" i="1"/>
  <c r="H12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2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G31" i="5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4" i="1" l="1"/>
  <c r="V27" i="42" l="1"/>
  <c r="C32" i="42" s="1"/>
  <c r="U27" i="42"/>
  <c r="C31" i="42" s="1"/>
  <c r="C14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4" i="1" s="1"/>
  <c r="S23" i="42"/>
  <c r="C33" i="42" s="1"/>
  <c r="E14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4" i="1"/>
  <c r="S27" i="42"/>
  <c r="S25" i="42"/>
  <c r="T26" i="42" l="1"/>
  <c r="C30" i="42" s="1"/>
  <c r="C35" i="42" l="1"/>
  <c r="G35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20" i="1" s="1"/>
  <c r="S22" i="30"/>
  <c r="C32" i="30" s="1"/>
  <c r="E20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9" i="1"/>
  <c r="I22" i="1"/>
  <c r="I21" i="1"/>
  <c r="I18" i="1"/>
  <c r="I9" i="1"/>
  <c r="H22" i="1"/>
  <c r="H21" i="1"/>
  <c r="H18" i="1"/>
  <c r="H9" i="1"/>
  <c r="C31" i="16"/>
  <c r="E17" i="1" s="1"/>
  <c r="V27" i="24"/>
  <c r="C32" i="24" s="1"/>
  <c r="U27" i="24"/>
  <c r="C31" i="24" s="1"/>
  <c r="C18" i="1" s="1"/>
  <c r="S26" i="24"/>
  <c r="Q25" i="24"/>
  <c r="R27" i="24" s="1"/>
  <c r="O25" i="24"/>
  <c r="P27" i="24" s="1"/>
  <c r="E25" i="24"/>
  <c r="F27" i="24" s="1"/>
  <c r="C34" i="24"/>
  <c r="F18" i="1" s="1"/>
  <c r="C33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7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2" i="1" s="1"/>
  <c r="C38" i="5"/>
  <c r="D22" i="1" s="1"/>
  <c r="H33" i="5"/>
  <c r="L33" i="5"/>
  <c r="O31" i="5"/>
  <c r="P33" i="5" s="1"/>
  <c r="S18" i="18"/>
  <c r="S19" i="18"/>
  <c r="S21" i="18"/>
  <c r="C31" i="18" s="1"/>
  <c r="E21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1" i="1" s="1"/>
  <c r="V25" i="18"/>
  <c r="C30" i="18" s="1"/>
  <c r="D21" i="1" s="1"/>
  <c r="C39" i="5"/>
  <c r="E22" i="1" s="1"/>
  <c r="C40" i="5"/>
  <c r="Q31" i="5"/>
  <c r="R33" i="5" s="1"/>
  <c r="I23" i="1" l="1"/>
  <c r="H23" i="1"/>
  <c r="C23" i="1"/>
  <c r="E23" i="1"/>
  <c r="T18" i="18"/>
  <c r="T20" i="30"/>
  <c r="D18" i="1"/>
  <c r="D23" i="1" s="1"/>
  <c r="G6" i="1"/>
  <c r="T13" i="30"/>
  <c r="T19" i="18"/>
  <c r="T26" i="24"/>
  <c r="C30" i="24" s="1"/>
  <c r="B18" i="1" s="1"/>
  <c r="T27" i="14"/>
  <c r="C31" i="14" s="1"/>
  <c r="B9" i="1" s="1"/>
  <c r="S25" i="24"/>
  <c r="F22" i="1"/>
  <c r="F21" i="1"/>
  <c r="S26" i="30"/>
  <c r="S24" i="30"/>
  <c r="S27" i="24"/>
  <c r="S26" i="14"/>
  <c r="F9" i="1"/>
  <c r="L28" i="14"/>
  <c r="S28" i="14" s="1"/>
  <c r="F23" i="1" l="1"/>
  <c r="T25" i="30"/>
  <c r="C29" i="30" s="1"/>
  <c r="B20" i="1" s="1"/>
  <c r="G20" i="1" s="1"/>
  <c r="C35" i="24"/>
  <c r="G35" i="24" s="1"/>
  <c r="G12" i="1"/>
  <c r="G8" i="1"/>
  <c r="G18" i="1"/>
  <c r="G9" i="1"/>
  <c r="C36" i="14"/>
  <c r="C34" i="30" l="1"/>
  <c r="G34" i="30" s="1"/>
  <c r="G36" i="14"/>
  <c r="M23" i="18" l="1"/>
  <c r="N25" i="18" s="1"/>
  <c r="S25" i="18" s="1"/>
  <c r="S20" i="18"/>
  <c r="S23" i="18" l="1"/>
  <c r="K21" i="1"/>
  <c r="T20" i="18"/>
  <c r="T24" i="18" s="1"/>
  <c r="C28" i="18" s="1"/>
  <c r="B21" i="1" s="1"/>
  <c r="C33" i="18" l="1"/>
  <c r="G33" i="18" s="1"/>
  <c r="G21" i="1" l="1"/>
  <c r="S25" i="16" l="1"/>
  <c r="S18" i="16"/>
  <c r="T18" i="16" l="1"/>
  <c r="T24" i="16" s="1"/>
  <c r="C28" i="16" s="1"/>
  <c r="B17" i="1" s="1"/>
  <c r="G17" i="1" s="1"/>
  <c r="S23" i="16"/>
  <c r="C33" i="16" l="1"/>
  <c r="M31" i="5"/>
  <c r="N33" i="5" s="1"/>
  <c r="S25" i="5"/>
  <c r="T25" i="5" s="1"/>
  <c r="S31" i="5" l="1"/>
  <c r="K22" i="1"/>
  <c r="T32" i="5"/>
  <c r="C36" i="5" s="1"/>
  <c r="B22" i="1" s="1"/>
  <c r="G22" i="1" l="1"/>
  <c r="G23" i="1" s="1"/>
  <c r="K23" i="1"/>
  <c r="C27" i="1" s="1"/>
  <c r="C41" i="5"/>
  <c r="G41" i="5" s="1"/>
  <c r="B23" i="1" l="1"/>
  <c r="C26" i="1" s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<sst xmlns="http://schemas.openxmlformats.org/spreadsheetml/2006/main" count="779" uniqueCount="128">
  <si>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</si>
  <si>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</si>
  <si>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</si>
  <si>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</si>
  <si>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</si>
  <si>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</si>
  <si>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</si>
  <si>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</si>
  <si>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</si>
  <si>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</si>
  <si>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</si>
  <si>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</si>
  <si>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</si>
  <si>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</si>
  <si>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</si>
  <si>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</si>
  <si>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</si>
  <si>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</si>
  <si>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</si>
  <si>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</si>
  <si>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</si>
  <si>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</si>
  <si>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</si>
  <si>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</si>
  <si>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</si>
  <si>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</si>
  <si>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</si>
  <si>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</si>
  <si>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</si>
  <si>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</si>
  <si>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</si>
  <si>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</si>
  <si>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</si>
  <si>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</si>
  <si>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</si>
  <si>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</si>
  <si>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</si>
  <si>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</si>
  <si>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</si>
  <si>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</si>
  <si>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</si>
  <si>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</si>
  <si>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</si>
  <si>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</si>
  <si>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</si>
  <si>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</si>
  <si>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</si>
  <si>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</si>
  <si>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</si>
  <si>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</si>
  <si>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</si>
  <si>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</si>
  <si>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</si>
  <si>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</si>
  <si>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</si>
  <si>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</si>
  <si>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</si>
  <si>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</si>
  <si>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</si>
  <si>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</si>
  <si>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</si>
  <si>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</si>
  <si>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</si>
  <si>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</si>
  <si>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</si>
  <si>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</si>
  <si>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</si>
  <si>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</si>
  <si>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fork lift / tidy works</t>
  </si>
  <si>
    <t>production meeting</t>
  </si>
  <si>
    <t>M Reading-Jones</t>
  </si>
  <si>
    <t>machine maintenance</t>
  </si>
  <si>
    <t>frames</t>
  </si>
  <si>
    <t xml:space="preserve">supervision /quality control </t>
  </si>
  <si>
    <t>M Reading -Jones</t>
  </si>
  <si>
    <t>J Holdham</t>
  </si>
  <si>
    <t xml:space="preserve">labouring </t>
  </si>
  <si>
    <t>D Hall</t>
  </si>
  <si>
    <t>D. Hall</t>
  </si>
  <si>
    <t>tidy area</t>
  </si>
  <si>
    <t>desk</t>
  </si>
  <si>
    <t>load van</t>
  </si>
  <si>
    <t>frame</t>
  </si>
  <si>
    <t>sample</t>
  </si>
  <si>
    <t>paint floor</t>
  </si>
  <si>
    <t>bookcase</t>
  </si>
  <si>
    <t>fork lift / tidy yard</t>
  </si>
  <si>
    <t>check tools</t>
  </si>
  <si>
    <t>buffet counter</t>
  </si>
  <si>
    <t>skirting board / plinth</t>
  </si>
  <si>
    <t>tidy workshop</t>
  </si>
  <si>
    <t>skirting board / architraves</t>
  </si>
  <si>
    <t>mirrors</t>
  </si>
  <si>
    <t xml:space="preserve">check frames </t>
  </si>
  <si>
    <t>shelves</t>
  </si>
  <si>
    <t>vanity</t>
  </si>
  <si>
    <t>make tea</t>
  </si>
  <si>
    <t>W/E 16.08.2020</t>
  </si>
  <si>
    <t>week ending 16.08.2020</t>
  </si>
  <si>
    <t xml:space="preserve">skirting board </t>
  </si>
  <si>
    <t>upstand</t>
  </si>
  <si>
    <t>wrapping</t>
  </si>
  <si>
    <t>vanity / wrapping</t>
  </si>
  <si>
    <t>panelling</t>
  </si>
  <si>
    <t>tidy mill / firewood</t>
  </si>
  <si>
    <t>bigger covid signs</t>
  </si>
  <si>
    <t>strings</t>
  </si>
  <si>
    <t>booking up 6728</t>
  </si>
  <si>
    <t>van to repair</t>
  </si>
  <si>
    <t>paint toilets</t>
  </si>
  <si>
    <t>from storage / load van</t>
  </si>
  <si>
    <t>sort fsc timber stacks</t>
  </si>
  <si>
    <t>paint office</t>
  </si>
  <si>
    <t>trolley for desk ( 6728 )</t>
  </si>
  <si>
    <t xml:space="preserve">bookcase </t>
  </si>
  <si>
    <t>wrap / weigh</t>
  </si>
  <si>
    <t>unit</t>
  </si>
  <si>
    <t>sample panel</t>
  </si>
  <si>
    <t>moulding</t>
  </si>
  <si>
    <t>book up  6728</t>
  </si>
  <si>
    <t>CAPI01</t>
  </si>
  <si>
    <t>OFFI01</t>
  </si>
  <si>
    <t>WOKI02</t>
  </si>
  <si>
    <t>KNIG01</t>
  </si>
  <si>
    <t>SEBA01</t>
  </si>
  <si>
    <t>NEWE01</t>
  </si>
  <si>
    <t>BOND02</t>
  </si>
  <si>
    <t>CANN01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</si>
</sst>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zoomScale="89" zoomScaleNormal="89" workbookViewId="0">
      <selection activeCell="C13" sqref="C13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/>
      <c r="D2" s="95"/>
      <c r="E2" s="92" t="s">
        <v>42</v>
      </c>
    </row>
    <row r="3" spans="1:11" x14ac:dyDescent="0.25">
      <c r="A3" s="152" t="s">
        <v>97</v>
      </c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40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3.5</v>
      </c>
    </row>
    <row r="7" spans="1:11" ht="17.25" customHeight="1" x14ac:dyDescent="0.25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16</v>
      </c>
      <c r="F7" s="100">
        <f>SUM(Chimes!C35)</f>
        <v>0</v>
      </c>
      <c r="G7" s="101">
        <f>B7+C7+D7+E7+F7</f>
        <v>16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4</v>
      </c>
    </row>
    <row r="9" spans="1:11" ht="17.25" customHeight="1" x14ac:dyDescent="0.25">
      <c r="A9" s="99" t="s">
        <v>7</v>
      </c>
      <c r="B9" s="100">
        <f>SUM(Doran!C31)</f>
        <v>40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1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8.25</v>
      </c>
    </row>
    <row r="10" spans="1:11" ht="17.25" customHeight="1" x14ac:dyDescent="0.25">
      <c r="A10" s="99" t="s">
        <v>78</v>
      </c>
      <c r="B10" s="100">
        <f>SUM(Hall!C29)</f>
        <v>40</v>
      </c>
      <c r="C10" s="100">
        <f>SUM(Hall!C30)</f>
        <v>0</v>
      </c>
      <c r="D10" s="100">
        <f>SUM(Hall!C31)</f>
        <v>0</v>
      </c>
      <c r="E10" s="100">
        <f>SUM(Hall!C32)</f>
        <v>0</v>
      </c>
      <c r="F10" s="100">
        <f>SUM(Hall!C33)</f>
        <v>0</v>
      </c>
      <c r="G10" s="101">
        <f t="shared" ref="G10:G17" si="1">B10+C10+D10+E10+F10</f>
        <v>40</v>
      </c>
      <c r="H10" s="104">
        <f>SUM(Hall!C35)</f>
        <v>0</v>
      </c>
      <c r="I10" s="104">
        <f>SUM(Hall!C36)</f>
        <v>0</v>
      </c>
      <c r="K10" s="103">
        <f>SUM(Hall!I30)</f>
        <v>10</v>
      </c>
    </row>
    <row r="11" spans="1:11" x14ac:dyDescent="0.25">
      <c r="A11" s="185" t="s">
        <v>50</v>
      </c>
      <c r="B11" s="186">
        <f>SUM(Hammond!C31)</f>
        <v>40</v>
      </c>
      <c r="C11" s="186">
        <f>SUM(Hammond!C32)</f>
        <v>0</v>
      </c>
      <c r="D11" s="186">
        <f>SUM(Hammond!C33)</f>
        <v>0</v>
      </c>
      <c r="E11" s="186">
        <f>SUM(Hammond!C34)</f>
        <v>0</v>
      </c>
      <c r="F11" s="186">
        <f>SUM(Hammond!C35)</f>
        <v>0</v>
      </c>
      <c r="G11" s="187">
        <f t="shared" si="1"/>
        <v>40</v>
      </c>
      <c r="H11" s="104">
        <f>SUM(Hammond!C37)</f>
        <v>0</v>
      </c>
      <c r="I11" s="104">
        <f>SUM(Hammond!C38)</f>
        <v>0</v>
      </c>
      <c r="K11" s="103">
        <f>SUM(Hammond!I32)</f>
        <v>18</v>
      </c>
    </row>
    <row r="12" spans="1:11" x14ac:dyDescent="0.25">
      <c r="A12" s="99" t="s">
        <v>8</v>
      </c>
      <c r="B12" s="100">
        <f>SUM(Harland!C27)</f>
        <v>0</v>
      </c>
      <c r="C12" s="100">
        <f>SUM(Harland!C28)</f>
        <v>0</v>
      </c>
      <c r="D12" s="100">
        <f>SUM(Harland!C29)</f>
        <v>0</v>
      </c>
      <c r="E12" s="100">
        <f>SUM(Harland!C30)</f>
        <v>40</v>
      </c>
      <c r="F12" s="100">
        <f>SUM(Harland!C31)</f>
        <v>0</v>
      </c>
      <c r="G12" s="101">
        <f t="shared" si="1"/>
        <v>40</v>
      </c>
      <c r="H12" s="104">
        <f>SUM(Harland!C33)</f>
        <v>0</v>
      </c>
      <c r="I12" s="104">
        <f>SUM(Harland!C34)</f>
        <v>0</v>
      </c>
      <c r="K12" s="103">
        <f>SUM(Harland!I28)</f>
        <v>0</v>
      </c>
    </row>
    <row r="13" spans="1:11" x14ac:dyDescent="0.25">
      <c r="A13" s="92" t="s">
        <v>75</v>
      </c>
      <c r="B13" s="100">
        <f>SUM(Holdham!C28)</f>
        <v>40</v>
      </c>
      <c r="C13" s="100">
        <f>SUM(Holdham!C29)</f>
        <v>0</v>
      </c>
      <c r="D13" s="100">
        <f>SUM(Holdham!C30)</f>
        <v>0</v>
      </c>
      <c r="E13" s="100">
        <f>SUM(Holdham!C31)</f>
        <v>0</v>
      </c>
      <c r="F13" s="100">
        <f>SUM(Holdham!C32)</f>
        <v>0</v>
      </c>
      <c r="G13" s="101">
        <f t="shared" si="1"/>
        <v>40</v>
      </c>
      <c r="H13" s="104">
        <f>SUM(Holdham!C34)</f>
        <v>0</v>
      </c>
      <c r="I13" s="104">
        <f>SUM(Holdham!C35)</f>
        <v>0</v>
      </c>
      <c r="K13" s="103">
        <f>SUM(Holdham!I29)</f>
        <v>40</v>
      </c>
    </row>
    <row r="14" spans="1:11" x14ac:dyDescent="0.25">
      <c r="A14" s="99" t="s">
        <v>65</v>
      </c>
      <c r="B14" s="100">
        <f>SUM(Leek!C30)</f>
        <v>40</v>
      </c>
      <c r="C14" s="100">
        <f>SUM(Leek!C31)</f>
        <v>0</v>
      </c>
      <c r="D14" s="100">
        <f>SUM(Leek!A32)</f>
        <v>0</v>
      </c>
      <c r="E14" s="100">
        <f>SUM(Leek!C33)</f>
        <v>0</v>
      </c>
      <c r="F14" s="100">
        <f>SUM(Leek!C34)</f>
        <v>0</v>
      </c>
      <c r="G14" s="101">
        <f t="shared" si="1"/>
        <v>40</v>
      </c>
      <c r="H14" s="104">
        <f>SUM(Leek!C36)</f>
        <v>0</v>
      </c>
      <c r="I14" s="104">
        <f>SUM(Leek!C37)</f>
        <v>0</v>
      </c>
      <c r="K14" s="103">
        <f>SUM(Leek!I31)</f>
        <v>23</v>
      </c>
    </row>
    <row r="15" spans="1:11" x14ac:dyDescent="0.25">
      <c r="A15" s="99" t="s">
        <v>9</v>
      </c>
      <c r="B15" s="100">
        <f>SUM(McSharry!C27)</f>
        <v>32</v>
      </c>
      <c r="C15" s="100">
        <f>SUM(McSharry!C28)</f>
        <v>0</v>
      </c>
      <c r="D15" s="100">
        <f>SUM(McSharry!C29)</f>
        <v>0</v>
      </c>
      <c r="E15" s="100">
        <f>SUM(McSharry!C30)</f>
        <v>8</v>
      </c>
      <c r="F15" s="100">
        <f>SUM(McSharry!C31)</f>
        <v>0</v>
      </c>
      <c r="G15" s="101">
        <f t="shared" si="1"/>
        <v>40</v>
      </c>
      <c r="H15" s="104">
        <f>SUM(McSharry!C33)</f>
        <v>0</v>
      </c>
      <c r="I15" s="104">
        <f>SUM(McSharry!C34)</f>
        <v>0</v>
      </c>
      <c r="K15" s="103">
        <f>SUM(McSharry!I28)</f>
        <v>1</v>
      </c>
    </row>
    <row r="16" spans="1:11" ht="17.25" customHeight="1" x14ac:dyDescent="0.25">
      <c r="A16" s="99" t="s">
        <v>70</v>
      </c>
      <c r="B16" s="100">
        <f>SUM('Reading-Jones'!C32)</f>
        <v>24</v>
      </c>
      <c r="C16" s="100">
        <f>SUM('Reading-Jones'!C33)</f>
        <v>0</v>
      </c>
      <c r="D16" s="100">
        <f>SUM('Reading-Jones'!C34)</f>
        <v>0</v>
      </c>
      <c r="E16" s="100">
        <f>SUM('Reading-Jones'!C35)</f>
        <v>16</v>
      </c>
      <c r="F16" s="100">
        <f>SUM('Reading-Jones'!C36)</f>
        <v>0</v>
      </c>
      <c r="G16" s="101">
        <f t="shared" si="1"/>
        <v>40</v>
      </c>
      <c r="H16" s="104">
        <f>SUM('Reading-Jones'!C38)</f>
        <v>0</v>
      </c>
      <c r="I16" s="104">
        <f>SUM('Reading-Jones'!C39)</f>
        <v>0</v>
      </c>
      <c r="K16" s="103">
        <f>SUM('Reading-Jones'!I33)</f>
        <v>0.5</v>
      </c>
    </row>
    <row r="17" spans="1:11" ht="17.25" customHeight="1" x14ac:dyDescent="0.25">
      <c r="A17" s="99" t="s">
        <v>10</v>
      </c>
      <c r="B17" s="100">
        <f>SUM(Taylor!C28)</f>
        <v>40</v>
      </c>
      <c r="C17" s="100">
        <f>SUM(Taylor!C29)</f>
        <v>0</v>
      </c>
      <c r="D17" s="100">
        <f>SUM(Taylor!C30)</f>
        <v>0</v>
      </c>
      <c r="E17" s="100">
        <f>SUM(Taylor!C31)</f>
        <v>0</v>
      </c>
      <c r="F17" s="100">
        <f>SUM(Taylor!C32)</f>
        <v>0</v>
      </c>
      <c r="G17" s="101">
        <f t="shared" si="1"/>
        <v>40</v>
      </c>
      <c r="H17" s="104">
        <f>SUM(Taylor!C34)</f>
        <v>0</v>
      </c>
      <c r="I17" s="104">
        <f>SUM(Taylor!C35)</f>
        <v>0</v>
      </c>
      <c r="K17" s="103">
        <f>SUM(Taylor!I29)</f>
        <v>5</v>
      </c>
    </row>
    <row r="18" spans="1:11" x14ac:dyDescent="0.25">
      <c r="A18" s="99" t="s">
        <v>45</v>
      </c>
      <c r="B18" s="100">
        <f>SUM(Ward!C30)</f>
        <v>0</v>
      </c>
      <c r="C18" s="100">
        <f>SUM(Ward!C31)</f>
        <v>0</v>
      </c>
      <c r="D18" s="100">
        <f>SUM(Ward!C32)</f>
        <v>0</v>
      </c>
      <c r="E18" s="100">
        <f>SUM(Ward!C33)</f>
        <v>40</v>
      </c>
      <c r="F18" s="100">
        <f>SUM(Ward!C34)</f>
        <v>0</v>
      </c>
      <c r="G18" s="101">
        <f t="shared" si="0"/>
        <v>40</v>
      </c>
      <c r="H18" s="104">
        <f>SUM(Ward!C36)</f>
        <v>0</v>
      </c>
      <c r="I18" s="104">
        <f>SUM(Ward!C37)</f>
        <v>0</v>
      </c>
      <c r="K18" s="103">
        <f>SUM(Ward!I31)</f>
        <v>0</v>
      </c>
    </row>
    <row r="19" spans="1:11" x14ac:dyDescent="0.25">
      <c r="A19" s="99" t="s">
        <v>67</v>
      </c>
      <c r="B19" s="100">
        <f>SUM(Wildman!C27)</f>
        <v>24</v>
      </c>
      <c r="C19" s="100">
        <f>SUM(Wildman!C28)</f>
        <v>0</v>
      </c>
      <c r="D19" s="100">
        <f>SUM(Wildman!C29)</f>
        <v>0</v>
      </c>
      <c r="E19" s="100">
        <f>SUM(Wildman!C30)</f>
        <v>16</v>
      </c>
      <c r="F19" s="100">
        <f>SUM(Wildman!C31)</f>
        <v>0</v>
      </c>
      <c r="G19" s="101">
        <f>B19+C19+D19+E19+F19</f>
        <v>40</v>
      </c>
      <c r="H19" s="104">
        <f>SUM(Wildman!C33)</f>
        <v>0</v>
      </c>
      <c r="I19" s="104">
        <f>SUM(Wildman!C34)</f>
        <v>0</v>
      </c>
      <c r="K19" s="103">
        <f>SUM(Wildman!I28)</f>
        <v>24</v>
      </c>
    </row>
    <row r="20" spans="1:11" x14ac:dyDescent="0.25">
      <c r="A20" s="99" t="s">
        <v>47</v>
      </c>
      <c r="B20" s="100">
        <f>SUM(N.Winterburn!C29)</f>
        <v>39</v>
      </c>
      <c r="C20" s="100">
        <f>SUM(N.Winterburn!C30)</f>
        <v>0</v>
      </c>
      <c r="D20" s="100">
        <f>SUM(N.Winterburn!C31)</f>
        <v>0</v>
      </c>
      <c r="E20" s="100">
        <f>SUM(N.Winterburn!C32)</f>
        <v>0</v>
      </c>
      <c r="F20" s="100">
        <f>SUM(N.Winterburn!C33)</f>
        <v>0</v>
      </c>
      <c r="G20" s="101">
        <f t="shared" si="0"/>
        <v>39</v>
      </c>
      <c r="H20" s="104">
        <f>SUM(N.Winterburn!C35)</f>
        <v>0</v>
      </c>
      <c r="I20" s="104">
        <f>SUM(N.Winterburn!C36)</f>
        <v>0</v>
      </c>
      <c r="K20" s="103">
        <f>SUM(N.Winterburn!I30)</f>
        <v>5</v>
      </c>
    </row>
    <row r="21" spans="1:11" x14ac:dyDescent="0.25">
      <c r="A21" s="99" t="s">
        <v>11</v>
      </c>
      <c r="B21" s="100">
        <f>SUM(T.Winterburn!C28)</f>
        <v>24</v>
      </c>
      <c r="C21" s="100">
        <f>SUM(T.Winterburn!C29)</f>
        <v>0</v>
      </c>
      <c r="D21" s="100">
        <f>SUM(T.Winterburn!C30)</f>
        <v>0</v>
      </c>
      <c r="E21" s="100">
        <f>SUM(T.Winterburn!C31)</f>
        <v>16</v>
      </c>
      <c r="F21" s="100">
        <f>SUM(T.Winterburn!C32)</f>
        <v>0</v>
      </c>
      <c r="G21" s="101">
        <f t="shared" si="0"/>
        <v>40</v>
      </c>
      <c r="H21" s="104">
        <f>SUM(T.Winterburn!C34)</f>
        <v>0</v>
      </c>
      <c r="I21" s="104">
        <f>SUM(T.Winterburn!C35)</f>
        <v>0</v>
      </c>
      <c r="K21" s="103">
        <f>SUM(T.Winterburn!I29)</f>
        <v>4</v>
      </c>
    </row>
    <row r="22" spans="1:11" x14ac:dyDescent="0.25">
      <c r="A22" s="99" t="s">
        <v>12</v>
      </c>
      <c r="B22" s="100">
        <f>SUM(Wright!C36)</f>
        <v>40</v>
      </c>
      <c r="C22" s="100">
        <f>SUM(Wright!C37)</f>
        <v>2.5</v>
      </c>
      <c r="D22" s="100">
        <f>SUM(Wright!C38)</f>
        <v>0</v>
      </c>
      <c r="E22" s="100">
        <f>SUM(Wright!C39)</f>
        <v>0</v>
      </c>
      <c r="F22" s="100">
        <f>SUM(Wright!C40)</f>
        <v>0</v>
      </c>
      <c r="G22" s="101">
        <f>B22+C22+D22+E22+F22</f>
        <v>42.5</v>
      </c>
      <c r="H22" s="104">
        <f>SUM(Wright!C42)</f>
        <v>0</v>
      </c>
      <c r="I22" s="104">
        <f>SUM(Wright!C43)</f>
        <v>0</v>
      </c>
      <c r="K22" s="103">
        <f>SUM(Wright!I37)</f>
        <v>41</v>
      </c>
    </row>
    <row r="23" spans="1:11" ht="17.25" customHeight="1" x14ac:dyDescent="0.25">
      <c r="A23" s="105" t="s">
        <v>22</v>
      </c>
      <c r="B23" s="106">
        <f t="shared" ref="B23:I23" si="2">SUM(B6:B22)</f>
        <v>503</v>
      </c>
      <c r="C23" s="106">
        <f t="shared" si="2"/>
        <v>2.5</v>
      </c>
      <c r="D23" s="106">
        <f t="shared" si="2"/>
        <v>0</v>
      </c>
      <c r="E23" s="106">
        <f t="shared" si="2"/>
        <v>152</v>
      </c>
      <c r="F23" s="106">
        <f t="shared" si="2"/>
        <v>0</v>
      </c>
      <c r="G23" s="106">
        <f t="shared" si="2"/>
        <v>657.5</v>
      </c>
      <c r="H23" s="107">
        <f t="shared" si="2"/>
        <v>0</v>
      </c>
      <c r="I23" s="107">
        <f t="shared" si="2"/>
        <v>0</v>
      </c>
      <c r="J23" s="94"/>
      <c r="K23" s="106">
        <f>SUM(K6:K22)</f>
        <v>187.25</v>
      </c>
    </row>
    <row r="24" spans="1:11" s="94" customFormat="1" x14ac:dyDescent="0.25">
      <c r="A24" s="92"/>
      <c r="B24" s="92"/>
      <c r="C24" s="92"/>
      <c r="D24" s="92"/>
      <c r="E24" s="92"/>
      <c r="F24" s="92"/>
      <c r="J24" s="92"/>
      <c r="K24" s="92"/>
    </row>
    <row r="26" spans="1:11" x14ac:dyDescent="0.25">
      <c r="A26" s="92" t="s">
        <v>28</v>
      </c>
      <c r="C26" s="108">
        <f>B23+C23+D23</f>
        <v>505.5</v>
      </c>
    </row>
    <row r="27" spans="1:11" x14ac:dyDescent="0.25">
      <c r="A27" s="92" t="s">
        <v>29</v>
      </c>
      <c r="C27" s="108">
        <f>K23</f>
        <v>187.25</v>
      </c>
    </row>
    <row r="28" spans="1:11" x14ac:dyDescent="0.25">
      <c r="A28" s="92" t="s">
        <v>33</v>
      </c>
      <c r="C28" s="109">
        <f>C27/C26</f>
        <v>0.37042532146389712</v>
      </c>
    </row>
    <row r="29" spans="1:11" x14ac:dyDescent="0.25">
      <c r="C29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87" zoomScaleNormal="87" workbookViewId="0">
      <selection activeCell="G6" sqref="G6:N1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98</v>
      </c>
      <c r="B2" s="240"/>
      <c r="C2" s="240"/>
      <c r="D2" s="113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237">
        <v>6801</v>
      </c>
      <c r="B4" s="248" t="s">
        <v>125</v>
      </c>
      <c r="C4" s="237">
        <v>19</v>
      </c>
      <c r="D4" s="22" t="s">
        <v>99</v>
      </c>
      <c r="E4" s="266">
        <v>2</v>
      </c>
      <c r="F4" s="267"/>
      <c r="G4" s="266"/>
      <c r="H4" s="267"/>
      <c r="I4" s="266"/>
      <c r="J4" s="267"/>
      <c r="K4" s="266"/>
      <c r="L4" s="267"/>
      <c r="M4" s="266"/>
      <c r="N4" s="267"/>
      <c r="O4" s="264"/>
      <c r="P4" s="265"/>
      <c r="Q4" s="264"/>
      <c r="R4" s="265"/>
      <c r="S4" s="12">
        <f>E4+G4+I4+K4+M4+O4+Q4</f>
        <v>2</v>
      </c>
      <c r="T4" s="12">
        <f t="shared" ref="T4:T22" si="0">SUM(S4-U4-V4)</f>
        <v>2</v>
      </c>
      <c r="U4" s="14"/>
      <c r="V4" s="14"/>
    </row>
    <row r="5" spans="1:22" x14ac:dyDescent="0.25">
      <c r="A5" s="243">
        <v>6849</v>
      </c>
      <c r="B5" s="248" t="s">
        <v>122</v>
      </c>
      <c r="C5" s="243">
        <v>48</v>
      </c>
      <c r="D5" s="22" t="s">
        <v>92</v>
      </c>
      <c r="E5" s="266"/>
      <c r="F5" s="267"/>
      <c r="G5" s="266">
        <v>1</v>
      </c>
      <c r="H5" s="267"/>
      <c r="I5" s="266"/>
      <c r="J5" s="267"/>
      <c r="K5" s="266"/>
      <c r="L5" s="267"/>
      <c r="M5" s="266"/>
      <c r="N5" s="267"/>
      <c r="O5" s="264"/>
      <c r="P5" s="265"/>
      <c r="Q5" s="264"/>
      <c r="R5" s="265"/>
      <c r="S5" s="12">
        <f t="shared" ref="S5:S25" si="1">E5+G5+I5+K5+M5+O5+Q5</f>
        <v>1</v>
      </c>
      <c r="T5" s="12">
        <f t="shared" si="0"/>
        <v>1</v>
      </c>
      <c r="U5" s="14"/>
      <c r="V5" s="14"/>
    </row>
    <row r="6" spans="1:22" x14ac:dyDescent="0.25">
      <c r="A6" s="246">
        <v>6728</v>
      </c>
      <c r="B6" s="248" t="s">
        <v>123</v>
      </c>
      <c r="C6" s="246">
        <v>45</v>
      </c>
      <c r="D6" s="22" t="s">
        <v>106</v>
      </c>
      <c r="E6" s="266"/>
      <c r="F6" s="267"/>
      <c r="G6" s="266"/>
      <c r="H6" s="267"/>
      <c r="I6" s="266">
        <v>3</v>
      </c>
      <c r="J6" s="267"/>
      <c r="K6" s="266"/>
      <c r="L6" s="267"/>
      <c r="M6" s="266"/>
      <c r="N6" s="267"/>
      <c r="O6" s="264"/>
      <c r="P6" s="265"/>
      <c r="Q6" s="264"/>
      <c r="R6" s="265"/>
      <c r="S6" s="12">
        <f t="shared" si="1"/>
        <v>3</v>
      </c>
      <c r="T6" s="12">
        <f t="shared" si="0"/>
        <v>3</v>
      </c>
      <c r="U6" s="14"/>
      <c r="V6" s="14"/>
    </row>
    <row r="7" spans="1:22" x14ac:dyDescent="0.25">
      <c r="A7" s="246">
        <v>6728</v>
      </c>
      <c r="B7" s="248" t="s">
        <v>123</v>
      </c>
      <c r="C7" s="213">
        <v>43</v>
      </c>
      <c r="D7" s="22" t="s">
        <v>80</v>
      </c>
      <c r="E7" s="266"/>
      <c r="F7" s="267"/>
      <c r="G7" s="266"/>
      <c r="H7" s="267"/>
      <c r="I7" s="266">
        <v>2</v>
      </c>
      <c r="J7" s="267"/>
      <c r="K7" s="266">
        <v>1</v>
      </c>
      <c r="L7" s="267"/>
      <c r="M7" s="266"/>
      <c r="N7" s="267"/>
      <c r="O7" s="264"/>
      <c r="P7" s="265"/>
      <c r="Q7" s="264"/>
      <c r="R7" s="265"/>
      <c r="S7" s="12">
        <f t="shared" si="1"/>
        <v>3</v>
      </c>
      <c r="T7" s="12">
        <f t="shared" si="0"/>
        <v>3</v>
      </c>
      <c r="U7" s="14"/>
      <c r="V7" s="14"/>
    </row>
    <row r="8" spans="1:22" x14ac:dyDescent="0.25">
      <c r="A8" s="246">
        <v>6728</v>
      </c>
      <c r="B8" s="248" t="s">
        <v>123</v>
      </c>
      <c r="C8" s="223">
        <v>50</v>
      </c>
      <c r="D8" s="22" t="s">
        <v>116</v>
      </c>
      <c r="E8" s="266"/>
      <c r="F8" s="267"/>
      <c r="G8" s="266">
        <v>3</v>
      </c>
      <c r="H8" s="267"/>
      <c r="I8" s="266"/>
      <c r="J8" s="267"/>
      <c r="K8" s="266"/>
      <c r="L8" s="267"/>
      <c r="M8" s="266">
        <v>1</v>
      </c>
      <c r="N8" s="267"/>
      <c r="O8" s="264"/>
      <c r="P8" s="265"/>
      <c r="Q8" s="264"/>
      <c r="R8" s="265"/>
      <c r="S8" s="12">
        <f t="shared" si="1"/>
        <v>4</v>
      </c>
      <c r="T8" s="12">
        <f t="shared" si="0"/>
        <v>4</v>
      </c>
      <c r="U8" s="14"/>
      <c r="V8" s="14"/>
    </row>
    <row r="9" spans="1:22" x14ac:dyDescent="0.25">
      <c r="A9" s="246">
        <v>6728</v>
      </c>
      <c r="B9" s="248" t="s">
        <v>123</v>
      </c>
      <c r="C9" s="207">
        <v>36</v>
      </c>
      <c r="D9" s="22" t="s">
        <v>82</v>
      </c>
      <c r="E9" s="266"/>
      <c r="F9" s="267"/>
      <c r="G9" s="266"/>
      <c r="H9" s="267"/>
      <c r="I9" s="266"/>
      <c r="J9" s="267"/>
      <c r="K9" s="266">
        <v>2</v>
      </c>
      <c r="L9" s="267"/>
      <c r="M9" s="266">
        <v>2</v>
      </c>
      <c r="N9" s="267"/>
      <c r="O9" s="264"/>
      <c r="P9" s="265"/>
      <c r="Q9" s="264"/>
      <c r="R9" s="265"/>
      <c r="S9" s="12">
        <f t="shared" si="1"/>
        <v>4</v>
      </c>
      <c r="T9" s="12">
        <f t="shared" si="0"/>
        <v>4</v>
      </c>
      <c r="U9" s="14"/>
      <c r="V9" s="14"/>
    </row>
    <row r="10" spans="1:22" x14ac:dyDescent="0.25">
      <c r="A10" s="246">
        <v>6728</v>
      </c>
      <c r="B10" s="248" t="s">
        <v>123</v>
      </c>
      <c r="C10" s="207">
        <v>51</v>
      </c>
      <c r="D10" s="22" t="s">
        <v>85</v>
      </c>
      <c r="E10" s="266"/>
      <c r="F10" s="267"/>
      <c r="G10" s="266"/>
      <c r="H10" s="267"/>
      <c r="I10" s="266"/>
      <c r="J10" s="267"/>
      <c r="K10" s="266">
        <v>1</v>
      </c>
      <c r="L10" s="267"/>
      <c r="M10" s="266">
        <v>3</v>
      </c>
      <c r="N10" s="267"/>
      <c r="O10" s="264"/>
      <c r="P10" s="265"/>
      <c r="Q10" s="264"/>
      <c r="R10" s="265"/>
      <c r="S10" s="12">
        <f t="shared" si="1"/>
        <v>4</v>
      </c>
      <c r="T10" s="12">
        <f t="shared" si="0"/>
        <v>4</v>
      </c>
      <c r="U10" s="14"/>
      <c r="V10" s="14"/>
    </row>
    <row r="11" spans="1:22" x14ac:dyDescent="0.25">
      <c r="A11" s="246"/>
      <c r="B11" s="208"/>
      <c r="C11" s="208"/>
      <c r="D11" s="22"/>
      <c r="E11" s="266"/>
      <c r="F11" s="267"/>
      <c r="G11" s="266"/>
      <c r="H11" s="267"/>
      <c r="I11" s="266"/>
      <c r="J11" s="267"/>
      <c r="K11" s="266"/>
      <c r="L11" s="267"/>
      <c r="M11" s="266"/>
      <c r="N11" s="267"/>
      <c r="O11" s="264"/>
      <c r="P11" s="265"/>
      <c r="Q11" s="264"/>
      <c r="R11" s="26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208"/>
      <c r="B12" s="208"/>
      <c r="C12" s="208"/>
      <c r="D12" s="22"/>
      <c r="E12" s="266"/>
      <c r="F12" s="267"/>
      <c r="G12" s="266"/>
      <c r="H12" s="267"/>
      <c r="I12" s="266"/>
      <c r="J12" s="267"/>
      <c r="K12" s="266"/>
      <c r="L12" s="267"/>
      <c r="M12" s="266"/>
      <c r="N12" s="267"/>
      <c r="O12" s="264"/>
      <c r="P12" s="265"/>
      <c r="Q12" s="264"/>
      <c r="R12" s="26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206"/>
      <c r="B13" s="206"/>
      <c r="C13" s="206"/>
      <c r="D13" s="22"/>
      <c r="E13" s="266"/>
      <c r="F13" s="267"/>
      <c r="G13" s="266"/>
      <c r="H13" s="267"/>
      <c r="I13" s="266"/>
      <c r="J13" s="267"/>
      <c r="K13" s="266"/>
      <c r="L13" s="267"/>
      <c r="M13" s="266"/>
      <c r="N13" s="267"/>
      <c r="O13" s="264"/>
      <c r="P13" s="265"/>
      <c r="Q13" s="264"/>
      <c r="R13" s="265"/>
      <c r="S13" s="189">
        <f t="shared" ref="S13:S16" si="2">E13+G13+I13+K13+M13+O13+Q13</f>
        <v>0</v>
      </c>
      <c r="T13" s="189">
        <f t="shared" ref="T13:T16" si="3">SUM(S13-U13-V13)</f>
        <v>0</v>
      </c>
      <c r="U13" s="14"/>
      <c r="V13" s="14"/>
    </row>
    <row r="14" spans="1:22" x14ac:dyDescent="0.25">
      <c r="A14" s="210"/>
      <c r="B14" s="210"/>
      <c r="C14" s="210"/>
      <c r="D14" s="22"/>
      <c r="E14" s="266"/>
      <c r="F14" s="267"/>
      <c r="G14" s="266"/>
      <c r="H14" s="267"/>
      <c r="I14" s="266"/>
      <c r="J14" s="267"/>
      <c r="K14" s="266"/>
      <c r="L14" s="267"/>
      <c r="M14" s="266"/>
      <c r="N14" s="267"/>
      <c r="O14" s="264"/>
      <c r="P14" s="265"/>
      <c r="Q14" s="264"/>
      <c r="R14" s="265"/>
      <c r="S14" s="189">
        <f t="shared" si="2"/>
        <v>0</v>
      </c>
      <c r="T14" s="189">
        <f t="shared" si="3"/>
        <v>0</v>
      </c>
      <c r="U14" s="14"/>
      <c r="V14" s="14"/>
    </row>
    <row r="15" spans="1:22" x14ac:dyDescent="0.25">
      <c r="A15" s="210"/>
      <c r="B15" s="210"/>
      <c r="C15" s="210"/>
      <c r="D15" s="22"/>
      <c r="E15" s="266"/>
      <c r="F15" s="267"/>
      <c r="G15" s="266"/>
      <c r="H15" s="267"/>
      <c r="I15" s="266"/>
      <c r="J15" s="267"/>
      <c r="K15" s="266"/>
      <c r="L15" s="267"/>
      <c r="M15" s="266"/>
      <c r="N15" s="267"/>
      <c r="O15" s="264"/>
      <c r="P15" s="265"/>
      <c r="Q15" s="264"/>
      <c r="R15" s="265"/>
      <c r="S15" s="189">
        <f t="shared" si="2"/>
        <v>0</v>
      </c>
      <c r="T15" s="189">
        <f t="shared" si="3"/>
        <v>0</v>
      </c>
      <c r="U15" s="14"/>
      <c r="V15" s="14"/>
    </row>
    <row r="16" spans="1:22" x14ac:dyDescent="0.25">
      <c r="A16" s="243">
        <v>3601</v>
      </c>
      <c r="B16" s="25" t="s">
        <v>120</v>
      </c>
      <c r="C16" s="243"/>
      <c r="D16" s="22" t="s">
        <v>84</v>
      </c>
      <c r="E16" s="266">
        <v>4</v>
      </c>
      <c r="F16" s="267"/>
      <c r="G16" s="266"/>
      <c r="H16" s="267"/>
      <c r="I16" s="266"/>
      <c r="J16" s="267"/>
      <c r="K16" s="266"/>
      <c r="L16" s="267"/>
      <c r="M16" s="266"/>
      <c r="N16" s="267"/>
      <c r="O16" s="264"/>
      <c r="P16" s="265"/>
      <c r="Q16" s="264"/>
      <c r="R16" s="265"/>
      <c r="S16" s="189">
        <f t="shared" si="2"/>
        <v>4</v>
      </c>
      <c r="T16" s="189">
        <f t="shared" si="3"/>
        <v>4</v>
      </c>
      <c r="U16" s="14"/>
      <c r="V16" s="14"/>
    </row>
    <row r="17" spans="1:22" x14ac:dyDescent="0.25">
      <c r="A17" s="178"/>
      <c r="B17" s="178"/>
      <c r="C17" s="178"/>
      <c r="D17" s="22"/>
      <c r="E17" s="266"/>
      <c r="F17" s="267"/>
      <c r="G17" s="266"/>
      <c r="H17" s="267"/>
      <c r="I17" s="266"/>
      <c r="J17" s="267"/>
      <c r="K17" s="266"/>
      <c r="L17" s="267"/>
      <c r="M17" s="266"/>
      <c r="N17" s="267"/>
      <c r="O17" s="264"/>
      <c r="P17" s="265"/>
      <c r="Q17" s="264"/>
      <c r="R17" s="265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238"/>
      <c r="B18" s="25"/>
      <c r="C18" s="238"/>
      <c r="D18" s="22"/>
      <c r="E18" s="266"/>
      <c r="F18" s="267"/>
      <c r="G18" s="266"/>
      <c r="H18" s="267"/>
      <c r="I18" s="266"/>
      <c r="J18" s="267"/>
      <c r="K18" s="266"/>
      <c r="L18" s="267"/>
      <c r="M18" s="266"/>
      <c r="N18" s="267"/>
      <c r="O18" s="264"/>
      <c r="P18" s="265"/>
      <c r="Q18" s="264"/>
      <c r="R18" s="265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180">
        <v>3600</v>
      </c>
      <c r="B19" s="25" t="s">
        <v>121</v>
      </c>
      <c r="C19" s="180"/>
      <c r="D19" s="22" t="s">
        <v>104</v>
      </c>
      <c r="E19" s="266"/>
      <c r="F19" s="267"/>
      <c r="G19" s="266">
        <v>2</v>
      </c>
      <c r="H19" s="267"/>
      <c r="I19" s="266">
        <v>1</v>
      </c>
      <c r="J19" s="267"/>
      <c r="K19" s="266">
        <v>2</v>
      </c>
      <c r="L19" s="267"/>
      <c r="M19" s="266"/>
      <c r="N19" s="267"/>
      <c r="O19" s="264"/>
      <c r="P19" s="265"/>
      <c r="Q19" s="264"/>
      <c r="R19" s="265"/>
      <c r="S19" s="12">
        <f t="shared" si="1"/>
        <v>5</v>
      </c>
      <c r="T19" s="12">
        <f t="shared" si="0"/>
        <v>5</v>
      </c>
      <c r="U19" s="14"/>
      <c r="V19" s="14"/>
    </row>
    <row r="20" spans="1:22" x14ac:dyDescent="0.25">
      <c r="A20" s="188"/>
      <c r="B20" s="25"/>
      <c r="C20" s="188"/>
      <c r="D20" s="10"/>
      <c r="E20" s="249"/>
      <c r="F20" s="250"/>
      <c r="G20" s="249"/>
      <c r="H20" s="250"/>
      <c r="I20" s="266"/>
      <c r="J20" s="267"/>
      <c r="K20" s="266"/>
      <c r="L20" s="267"/>
      <c r="M20" s="266"/>
      <c r="N20" s="267"/>
      <c r="O20" s="264"/>
      <c r="P20" s="265"/>
      <c r="Q20" s="264"/>
      <c r="R20" s="265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180">
        <v>3600</v>
      </c>
      <c r="B21" s="25" t="s">
        <v>121</v>
      </c>
      <c r="C21" s="180"/>
      <c r="D21" s="10" t="s">
        <v>86</v>
      </c>
      <c r="E21" s="266">
        <v>2</v>
      </c>
      <c r="F21" s="267"/>
      <c r="G21" s="266">
        <v>2</v>
      </c>
      <c r="H21" s="267"/>
      <c r="I21" s="266">
        <v>2</v>
      </c>
      <c r="J21" s="267"/>
      <c r="K21" s="266">
        <v>2</v>
      </c>
      <c r="L21" s="267"/>
      <c r="M21" s="266">
        <v>2</v>
      </c>
      <c r="N21" s="267"/>
      <c r="O21" s="264"/>
      <c r="P21" s="265"/>
      <c r="Q21" s="264"/>
      <c r="R21" s="265"/>
      <c r="S21" s="12">
        <f t="shared" si="1"/>
        <v>10</v>
      </c>
      <c r="T21" s="12">
        <f t="shared" si="0"/>
        <v>10</v>
      </c>
      <c r="U21" s="14"/>
      <c r="V21" s="14"/>
    </row>
    <row r="22" spans="1:22" x14ac:dyDescent="0.25">
      <c r="A22" s="6"/>
      <c r="B22" s="6"/>
      <c r="C22" s="6"/>
      <c r="D22" s="10"/>
      <c r="E22" s="266"/>
      <c r="F22" s="267"/>
      <c r="G22" s="266"/>
      <c r="H22" s="267"/>
      <c r="I22" s="266"/>
      <c r="J22" s="267"/>
      <c r="K22" s="266"/>
      <c r="L22" s="267"/>
      <c r="M22" s="266"/>
      <c r="N22" s="267"/>
      <c r="O22" s="264"/>
      <c r="P22" s="265"/>
      <c r="Q22" s="264"/>
      <c r="R22" s="265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266"/>
      <c r="F23" s="267"/>
      <c r="G23" s="266"/>
      <c r="H23" s="267"/>
      <c r="I23" s="266"/>
      <c r="J23" s="267"/>
      <c r="K23" s="266"/>
      <c r="L23" s="267"/>
      <c r="M23" s="266"/>
      <c r="N23" s="267"/>
      <c r="O23" s="264"/>
      <c r="P23" s="265"/>
      <c r="Q23" s="264"/>
      <c r="R23" s="265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266"/>
      <c r="F24" s="267"/>
      <c r="G24" s="266"/>
      <c r="H24" s="267"/>
      <c r="I24" s="266"/>
      <c r="J24" s="267"/>
      <c r="K24" s="266"/>
      <c r="L24" s="267"/>
      <c r="M24" s="266"/>
      <c r="N24" s="267"/>
      <c r="O24" s="264"/>
      <c r="P24" s="265"/>
      <c r="Q24" s="264"/>
      <c r="R24" s="265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268">
        <f>SUM(E4:E24)</f>
        <v>8</v>
      </c>
      <c r="F25" s="269"/>
      <c r="G25" s="268">
        <f>SUM(G4:G24)</f>
        <v>8</v>
      </c>
      <c r="H25" s="269"/>
      <c r="I25" s="268">
        <f>SUM(I4:I24)</f>
        <v>8</v>
      </c>
      <c r="J25" s="269"/>
      <c r="K25" s="268">
        <f>SUM(K4:K24)</f>
        <v>8</v>
      </c>
      <c r="L25" s="269"/>
      <c r="M25" s="268">
        <f>SUM(M4:M24)</f>
        <v>8</v>
      </c>
      <c r="N25" s="269"/>
      <c r="O25" s="268">
        <f>SUM(O4:O24)</f>
        <v>0</v>
      </c>
      <c r="P25" s="269"/>
      <c r="Q25" s="268">
        <f>SUM(Q4:Q24)</f>
        <v>0</v>
      </c>
      <c r="R25" s="269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23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E4" sqref="E4:N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98</v>
      </c>
      <c r="B2" s="240"/>
      <c r="C2" s="240"/>
      <c r="D2" s="146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202"/>
      <c r="H3" s="203"/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50"/>
      <c r="P3" s="11"/>
      <c r="Q3" s="11"/>
      <c r="R3" s="11"/>
      <c r="S3" s="148"/>
      <c r="T3" s="148"/>
      <c r="U3" s="13"/>
      <c r="V3" s="13"/>
    </row>
    <row r="4" spans="1:22" x14ac:dyDescent="0.25">
      <c r="A4" s="222">
        <v>6728</v>
      </c>
      <c r="B4" s="248" t="s">
        <v>123</v>
      </c>
      <c r="C4" s="222">
        <v>30</v>
      </c>
      <c r="D4" s="22" t="s">
        <v>80</v>
      </c>
      <c r="E4" s="266">
        <v>7.5</v>
      </c>
      <c r="F4" s="267"/>
      <c r="G4" s="271"/>
      <c r="H4" s="272"/>
      <c r="I4" s="266">
        <v>8</v>
      </c>
      <c r="J4" s="267"/>
      <c r="K4" s="266">
        <v>8</v>
      </c>
      <c r="L4" s="267"/>
      <c r="M4" s="266">
        <v>7.5</v>
      </c>
      <c r="N4" s="267"/>
      <c r="O4" s="264"/>
      <c r="P4" s="265"/>
      <c r="Q4" s="264"/>
      <c r="R4" s="265"/>
      <c r="S4" s="148">
        <f>E4+G4+I4+K4+M4+O4+Q4</f>
        <v>31</v>
      </c>
      <c r="T4" s="148">
        <f t="shared" ref="T4:T19" si="0">SUM(S4-U4-V4)</f>
        <v>31</v>
      </c>
      <c r="U4" s="14"/>
      <c r="V4" s="14"/>
    </row>
    <row r="5" spans="1:22" x14ac:dyDescent="0.25">
      <c r="A5" s="246">
        <v>6728</v>
      </c>
      <c r="B5" s="248" t="s">
        <v>123</v>
      </c>
      <c r="C5" s="246">
        <v>31</v>
      </c>
      <c r="D5" s="22" t="s">
        <v>80</v>
      </c>
      <c r="E5" s="266"/>
      <c r="F5" s="267"/>
      <c r="G5" s="271"/>
      <c r="H5" s="272"/>
      <c r="I5" s="266"/>
      <c r="J5" s="267"/>
      <c r="K5" s="266"/>
      <c r="L5" s="267"/>
      <c r="M5" s="266"/>
      <c r="N5" s="267"/>
      <c r="O5" s="264"/>
      <c r="P5" s="265"/>
      <c r="Q5" s="264"/>
      <c r="R5" s="265"/>
      <c r="S5" s="148">
        <f t="shared" ref="S5:S22" si="1">E5+G5+I5+K5+M5+O5+Q5</f>
        <v>0</v>
      </c>
      <c r="T5" s="148">
        <f t="shared" si="0"/>
        <v>0</v>
      </c>
      <c r="U5" s="14"/>
      <c r="V5" s="14"/>
    </row>
    <row r="6" spans="1:22" x14ac:dyDescent="0.25">
      <c r="A6" s="237"/>
      <c r="B6" s="223"/>
      <c r="C6" s="223"/>
      <c r="D6" s="22"/>
      <c r="E6" s="266"/>
      <c r="F6" s="267"/>
      <c r="G6" s="271"/>
      <c r="H6" s="272"/>
      <c r="I6" s="266"/>
      <c r="J6" s="267"/>
      <c r="K6" s="266"/>
      <c r="L6" s="267"/>
      <c r="M6" s="266"/>
      <c r="N6" s="267"/>
      <c r="O6" s="264"/>
      <c r="P6" s="265"/>
      <c r="Q6" s="264"/>
      <c r="R6" s="265"/>
      <c r="S6" s="148">
        <f>E6+G6+I6+K6+M6+O6+Q6</f>
        <v>0</v>
      </c>
      <c r="T6" s="148">
        <f t="shared" si="0"/>
        <v>0</v>
      </c>
      <c r="U6" s="14"/>
      <c r="V6" s="14"/>
    </row>
    <row r="7" spans="1:22" x14ac:dyDescent="0.25">
      <c r="A7" s="237"/>
      <c r="B7" s="237"/>
      <c r="C7" s="237"/>
      <c r="D7" s="22"/>
      <c r="E7" s="266"/>
      <c r="F7" s="267"/>
      <c r="G7" s="271"/>
      <c r="H7" s="272"/>
      <c r="I7" s="266"/>
      <c r="J7" s="267"/>
      <c r="K7" s="266"/>
      <c r="L7" s="267"/>
      <c r="M7" s="266"/>
      <c r="N7" s="267"/>
      <c r="O7" s="264"/>
      <c r="P7" s="265"/>
      <c r="Q7" s="264"/>
      <c r="R7" s="265"/>
      <c r="S7" s="148">
        <f>E7+G7+I7+K7+M7+O7+Q7</f>
        <v>0</v>
      </c>
      <c r="T7" s="148">
        <f t="shared" si="0"/>
        <v>0</v>
      </c>
      <c r="U7" s="14"/>
      <c r="V7" s="14"/>
    </row>
    <row r="8" spans="1:22" x14ac:dyDescent="0.25">
      <c r="A8" s="237"/>
      <c r="B8" s="237"/>
      <c r="C8" s="237"/>
      <c r="D8" s="22"/>
      <c r="E8" s="266"/>
      <c r="F8" s="267"/>
      <c r="G8" s="271"/>
      <c r="H8" s="272"/>
      <c r="I8" s="266"/>
      <c r="J8" s="267"/>
      <c r="K8" s="266"/>
      <c r="L8" s="267"/>
      <c r="M8" s="266"/>
      <c r="N8" s="267"/>
      <c r="O8" s="264"/>
      <c r="P8" s="265"/>
      <c r="Q8" s="264"/>
      <c r="R8" s="265"/>
      <c r="S8" s="148">
        <f t="shared" si="1"/>
        <v>0</v>
      </c>
      <c r="T8" s="148">
        <f t="shared" si="0"/>
        <v>0</v>
      </c>
      <c r="U8" s="14"/>
      <c r="V8" s="14"/>
    </row>
    <row r="9" spans="1:22" x14ac:dyDescent="0.25">
      <c r="A9" s="217"/>
      <c r="B9" s="180"/>
      <c r="C9" s="180"/>
      <c r="E9" s="266"/>
      <c r="F9" s="267"/>
      <c r="G9" s="271"/>
      <c r="H9" s="272"/>
      <c r="I9" s="266"/>
      <c r="J9" s="267"/>
      <c r="K9" s="266"/>
      <c r="L9" s="267"/>
      <c r="M9" s="266"/>
      <c r="N9" s="267"/>
      <c r="O9" s="264"/>
      <c r="P9" s="265"/>
      <c r="Q9" s="264"/>
      <c r="R9" s="265"/>
      <c r="S9" s="148">
        <f t="shared" si="1"/>
        <v>0</v>
      </c>
      <c r="T9" s="148">
        <f t="shared" si="0"/>
        <v>0</v>
      </c>
      <c r="U9" s="14"/>
      <c r="V9" s="14"/>
    </row>
    <row r="10" spans="1:22" x14ac:dyDescent="0.25">
      <c r="A10" s="217"/>
      <c r="B10" s="25"/>
      <c r="C10" s="180"/>
      <c r="D10" s="22"/>
      <c r="E10" s="266"/>
      <c r="F10" s="267"/>
      <c r="G10" s="271"/>
      <c r="H10" s="272"/>
      <c r="I10" s="266"/>
      <c r="J10" s="267"/>
      <c r="K10" s="266"/>
      <c r="L10" s="267"/>
      <c r="M10" s="266"/>
      <c r="N10" s="267"/>
      <c r="O10" s="264"/>
      <c r="P10" s="265"/>
      <c r="Q10" s="264"/>
      <c r="R10" s="265"/>
      <c r="S10" s="148">
        <f t="shared" si="1"/>
        <v>0</v>
      </c>
      <c r="T10" s="148">
        <f t="shared" si="0"/>
        <v>0</v>
      </c>
      <c r="U10" s="14"/>
      <c r="V10" s="14"/>
    </row>
    <row r="11" spans="1:22" x14ac:dyDescent="0.25">
      <c r="A11" s="221"/>
      <c r="B11" s="221"/>
      <c r="C11" s="221"/>
      <c r="D11" s="22"/>
      <c r="E11" s="266"/>
      <c r="F11" s="267"/>
      <c r="G11" s="271"/>
      <c r="H11" s="272"/>
      <c r="I11" s="266"/>
      <c r="J11" s="267"/>
      <c r="K11" s="266"/>
      <c r="L11" s="267"/>
      <c r="M11" s="266"/>
      <c r="N11" s="267"/>
      <c r="O11" s="264"/>
      <c r="P11" s="265"/>
      <c r="Q11" s="264"/>
      <c r="R11" s="265"/>
      <c r="S11" s="148">
        <f t="shared" si="1"/>
        <v>0</v>
      </c>
      <c r="T11" s="148">
        <f t="shared" si="0"/>
        <v>0</v>
      </c>
      <c r="U11" s="14"/>
      <c r="V11" s="14"/>
    </row>
    <row r="12" spans="1:22" x14ac:dyDescent="0.25">
      <c r="A12" s="221"/>
      <c r="B12" s="221"/>
      <c r="C12" s="221"/>
      <c r="D12" s="22"/>
      <c r="E12" s="266"/>
      <c r="F12" s="267"/>
      <c r="G12" s="271"/>
      <c r="H12" s="272"/>
      <c r="I12" s="266"/>
      <c r="J12" s="267"/>
      <c r="K12" s="266"/>
      <c r="L12" s="267"/>
      <c r="M12" s="266"/>
      <c r="N12" s="267"/>
      <c r="O12" s="264"/>
      <c r="P12" s="265"/>
      <c r="Q12" s="264"/>
      <c r="R12" s="265"/>
      <c r="S12" s="148">
        <f t="shared" si="1"/>
        <v>0</v>
      </c>
      <c r="T12" s="148">
        <f t="shared" si="0"/>
        <v>0</v>
      </c>
      <c r="U12" s="14"/>
      <c r="V12" s="14"/>
    </row>
    <row r="13" spans="1:22" x14ac:dyDescent="0.25">
      <c r="A13" s="178"/>
      <c r="B13" s="178"/>
      <c r="C13" s="178"/>
      <c r="D13" s="22"/>
      <c r="E13" s="266"/>
      <c r="F13" s="267"/>
      <c r="G13" s="271"/>
      <c r="H13" s="272"/>
      <c r="I13" s="266"/>
      <c r="J13" s="267"/>
      <c r="K13" s="266"/>
      <c r="L13" s="267"/>
      <c r="M13" s="266"/>
      <c r="N13" s="267"/>
      <c r="O13" s="264"/>
      <c r="P13" s="265"/>
      <c r="Q13" s="264"/>
      <c r="R13" s="265"/>
      <c r="S13" s="148">
        <f t="shared" si="1"/>
        <v>0</v>
      </c>
      <c r="T13" s="148">
        <f t="shared" si="0"/>
        <v>0</v>
      </c>
      <c r="U13" s="14"/>
      <c r="V13" s="14"/>
    </row>
    <row r="14" spans="1:22" x14ac:dyDescent="0.25">
      <c r="A14" s="153"/>
      <c r="B14" s="147"/>
      <c r="C14" s="147"/>
      <c r="D14" s="22"/>
      <c r="E14" s="266"/>
      <c r="F14" s="267"/>
      <c r="G14" s="271"/>
      <c r="H14" s="272"/>
      <c r="I14" s="266"/>
      <c r="J14" s="267"/>
      <c r="K14" s="266"/>
      <c r="L14" s="267"/>
      <c r="M14" s="266"/>
      <c r="N14" s="267"/>
      <c r="O14" s="264"/>
      <c r="P14" s="265"/>
      <c r="Q14" s="264"/>
      <c r="R14" s="265"/>
      <c r="S14" s="148">
        <f t="shared" si="1"/>
        <v>0</v>
      </c>
      <c r="T14" s="148">
        <f t="shared" si="0"/>
        <v>0</v>
      </c>
      <c r="U14" s="14"/>
      <c r="V14" s="14"/>
    </row>
    <row r="15" spans="1:22" x14ac:dyDescent="0.25">
      <c r="A15" s="153"/>
      <c r="B15" s="25"/>
      <c r="C15" s="147"/>
      <c r="D15" s="22"/>
      <c r="E15" s="266"/>
      <c r="F15" s="267"/>
      <c r="G15" s="271"/>
      <c r="H15" s="272"/>
      <c r="I15" s="266"/>
      <c r="J15" s="267"/>
      <c r="K15" s="266"/>
      <c r="L15" s="267"/>
      <c r="M15" s="266"/>
      <c r="N15" s="267"/>
      <c r="O15" s="264"/>
      <c r="P15" s="265"/>
      <c r="Q15" s="264"/>
      <c r="R15" s="265"/>
      <c r="S15" s="148">
        <f t="shared" si="1"/>
        <v>0</v>
      </c>
      <c r="T15" s="148">
        <f t="shared" si="0"/>
        <v>0</v>
      </c>
      <c r="U15" s="14"/>
      <c r="V15" s="14"/>
    </row>
    <row r="16" spans="1:22" x14ac:dyDescent="0.25">
      <c r="A16" s="178"/>
      <c r="B16" s="178"/>
      <c r="C16" s="178"/>
      <c r="D16" s="22"/>
      <c r="E16" s="249"/>
      <c r="F16" s="250"/>
      <c r="G16" s="260"/>
      <c r="H16" s="261"/>
      <c r="I16" s="249"/>
      <c r="J16" s="250"/>
      <c r="K16" s="249"/>
      <c r="L16" s="250"/>
      <c r="M16" s="249"/>
      <c r="N16" s="250"/>
      <c r="O16" s="264"/>
      <c r="P16" s="265"/>
      <c r="Q16" s="264"/>
      <c r="R16" s="265"/>
      <c r="S16" s="148">
        <f t="shared" si="1"/>
        <v>0</v>
      </c>
      <c r="T16" s="148">
        <f t="shared" si="0"/>
        <v>0</v>
      </c>
      <c r="U16" s="14"/>
      <c r="V16" s="14"/>
    </row>
    <row r="17" spans="1:22" x14ac:dyDescent="0.25">
      <c r="A17" s="169">
        <v>3600</v>
      </c>
      <c r="B17" s="25" t="s">
        <v>121</v>
      </c>
      <c r="C17" s="169"/>
      <c r="D17" s="22" t="s">
        <v>79</v>
      </c>
      <c r="E17" s="266">
        <v>0.5</v>
      </c>
      <c r="F17" s="267"/>
      <c r="G17" s="271"/>
      <c r="H17" s="272"/>
      <c r="I17" s="266"/>
      <c r="J17" s="267"/>
      <c r="K17" s="266"/>
      <c r="L17" s="267"/>
      <c r="M17" s="266">
        <v>0.5</v>
      </c>
      <c r="N17" s="267"/>
      <c r="O17" s="264"/>
      <c r="P17" s="265"/>
      <c r="Q17" s="264"/>
      <c r="R17" s="265"/>
      <c r="S17" s="148">
        <f>E17+G17+I17+K17+M17+O17+Q17</f>
        <v>1</v>
      </c>
      <c r="T17" s="148">
        <f>SUM(S17-U17-V17)</f>
        <v>1</v>
      </c>
      <c r="U17" s="14"/>
      <c r="V17" s="14"/>
    </row>
    <row r="18" spans="1:22" x14ac:dyDescent="0.25">
      <c r="A18" s="188"/>
      <c r="B18" s="25"/>
      <c r="C18" s="188"/>
      <c r="D18" s="10"/>
      <c r="E18" s="266"/>
      <c r="F18" s="267"/>
      <c r="G18" s="271"/>
      <c r="H18" s="272"/>
      <c r="I18" s="266"/>
      <c r="J18" s="267"/>
      <c r="K18" s="266"/>
      <c r="L18" s="267"/>
      <c r="M18" s="266"/>
      <c r="N18" s="267"/>
      <c r="O18" s="264"/>
      <c r="P18" s="265"/>
      <c r="Q18" s="264"/>
      <c r="R18" s="265"/>
      <c r="S18" s="148">
        <f t="shared" si="1"/>
        <v>0</v>
      </c>
      <c r="T18" s="148">
        <f t="shared" si="0"/>
        <v>0</v>
      </c>
      <c r="U18" s="14"/>
      <c r="V18" s="14"/>
    </row>
    <row r="19" spans="1:22" x14ac:dyDescent="0.25">
      <c r="A19" s="147"/>
      <c r="B19" s="147"/>
      <c r="C19" s="147"/>
      <c r="D19" s="10"/>
      <c r="E19" s="266"/>
      <c r="F19" s="267"/>
      <c r="G19" s="271"/>
      <c r="H19" s="272"/>
      <c r="I19" s="266"/>
      <c r="J19" s="267"/>
      <c r="K19" s="266"/>
      <c r="L19" s="267"/>
      <c r="M19" s="266"/>
      <c r="N19" s="267"/>
      <c r="O19" s="264"/>
      <c r="P19" s="265"/>
      <c r="Q19" s="264"/>
      <c r="R19" s="265"/>
      <c r="S19" s="148">
        <f t="shared" si="1"/>
        <v>0</v>
      </c>
      <c r="T19" s="148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266"/>
      <c r="F20" s="267"/>
      <c r="G20" s="271">
        <v>8</v>
      </c>
      <c r="H20" s="272"/>
      <c r="I20" s="266"/>
      <c r="J20" s="267"/>
      <c r="K20" s="266"/>
      <c r="L20" s="267"/>
      <c r="M20" s="266"/>
      <c r="N20" s="267"/>
      <c r="O20" s="264"/>
      <c r="P20" s="265"/>
      <c r="Q20" s="264"/>
      <c r="R20" s="265"/>
      <c r="S20" s="148">
        <f t="shared" si="1"/>
        <v>8</v>
      </c>
      <c r="T20" s="148"/>
      <c r="U20" s="15"/>
      <c r="V20" s="14"/>
    </row>
    <row r="21" spans="1:22" x14ac:dyDescent="0.25">
      <c r="A21" s="55" t="s">
        <v>36</v>
      </c>
      <c r="B21" s="55"/>
      <c r="C21" s="10"/>
      <c r="D21" s="10"/>
      <c r="E21" s="266"/>
      <c r="F21" s="267"/>
      <c r="G21" s="266"/>
      <c r="H21" s="267"/>
      <c r="I21" s="266"/>
      <c r="J21" s="267"/>
      <c r="K21" s="266"/>
      <c r="L21" s="267"/>
      <c r="M21" s="266"/>
      <c r="N21" s="267"/>
      <c r="O21" s="264"/>
      <c r="P21" s="265"/>
      <c r="Q21" s="264"/>
      <c r="R21" s="265"/>
      <c r="S21" s="148">
        <f t="shared" si="1"/>
        <v>0</v>
      </c>
      <c r="T21" s="148"/>
      <c r="U21" s="15"/>
      <c r="V21" s="14"/>
    </row>
    <row r="22" spans="1:22" x14ac:dyDescent="0.25">
      <c r="A22" s="15" t="s">
        <v>6</v>
      </c>
      <c r="B22" s="15"/>
      <c r="C22" s="15"/>
      <c r="D22" s="15"/>
      <c r="E22" s="268">
        <f>SUM(E4:E21)</f>
        <v>8</v>
      </c>
      <c r="F22" s="269"/>
      <c r="G22" s="268">
        <f>SUM(G4:G21)</f>
        <v>8</v>
      </c>
      <c r="H22" s="269"/>
      <c r="I22" s="268">
        <f>SUM(I4:I21)</f>
        <v>8</v>
      </c>
      <c r="J22" s="269"/>
      <c r="K22" s="268">
        <f>SUM(K4:K21)</f>
        <v>8</v>
      </c>
      <c r="L22" s="269"/>
      <c r="M22" s="268">
        <f>SUM(M4:M21)</f>
        <v>8</v>
      </c>
      <c r="N22" s="269"/>
      <c r="O22" s="268">
        <f>SUM(O4:O21)</f>
        <v>0</v>
      </c>
      <c r="P22" s="269"/>
      <c r="Q22" s="268">
        <f>SUM(Q4:Q21)</f>
        <v>0</v>
      </c>
      <c r="R22" s="269"/>
      <c r="S22" s="148">
        <f t="shared" si="1"/>
        <v>40</v>
      </c>
      <c r="T22" s="148"/>
      <c r="U22" s="15"/>
      <c r="V22" s="14"/>
    </row>
    <row r="23" spans="1:22" x14ac:dyDescent="0.25">
      <c r="A23" s="15" t="s">
        <v>2</v>
      </c>
      <c r="B23" s="15"/>
      <c r="C23" s="15"/>
      <c r="D23" s="15"/>
      <c r="E23" s="148"/>
      <c r="F23" s="149">
        <v>8</v>
      </c>
      <c r="G23" s="148"/>
      <c r="H23" s="149">
        <v>8</v>
      </c>
      <c r="I23" s="148"/>
      <c r="J23" s="149">
        <v>8</v>
      </c>
      <c r="K23" s="148"/>
      <c r="L23" s="149">
        <v>8</v>
      </c>
      <c r="M23" s="148"/>
      <c r="N23" s="149">
        <v>8</v>
      </c>
      <c r="O23" s="148"/>
      <c r="P23" s="149"/>
      <c r="Q23" s="148"/>
      <c r="R23" s="149"/>
      <c r="S23" s="148">
        <f>SUM(E23:R23)</f>
        <v>40</v>
      </c>
      <c r="T23" s="148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K6" activeCellId="1" sqref="G4:H4 K6:L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74</v>
      </c>
      <c r="B1" s="2"/>
      <c r="C1" s="2"/>
    </row>
    <row r="2" spans="1:22" s="9" customFormat="1" x14ac:dyDescent="0.25">
      <c r="A2" s="5" t="s">
        <v>98</v>
      </c>
      <c r="B2" s="240"/>
      <c r="C2" s="240"/>
      <c r="D2" s="137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02"/>
      <c r="F3" s="203"/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202"/>
      <c r="N3" s="203"/>
      <c r="O3" s="141"/>
      <c r="P3" s="11"/>
      <c r="Q3" s="11"/>
      <c r="R3" s="11"/>
      <c r="S3" s="138"/>
      <c r="T3" s="138"/>
      <c r="U3" s="13"/>
      <c r="V3" s="13"/>
    </row>
    <row r="4" spans="1:22" x14ac:dyDescent="0.25">
      <c r="A4" s="243">
        <v>6849</v>
      </c>
      <c r="B4" s="248" t="s">
        <v>122</v>
      </c>
      <c r="C4" s="243">
        <v>48</v>
      </c>
      <c r="D4" s="22" t="s">
        <v>92</v>
      </c>
      <c r="E4" s="271"/>
      <c r="F4" s="272"/>
      <c r="G4" s="266">
        <v>7.5</v>
      </c>
      <c r="H4" s="267"/>
      <c r="I4" s="266"/>
      <c r="J4" s="267"/>
      <c r="K4" s="266"/>
      <c r="L4" s="267"/>
      <c r="M4" s="271"/>
      <c r="N4" s="272"/>
      <c r="O4" s="264"/>
      <c r="P4" s="265"/>
      <c r="Q4" s="264"/>
      <c r="R4" s="265"/>
      <c r="S4" s="138">
        <f>E4+G4+I4+K4+M4+O4+Q4</f>
        <v>7.5</v>
      </c>
      <c r="T4" s="138">
        <f t="shared" ref="T4:T24" si="0">SUM(S4-U4-V4)</f>
        <v>7.5</v>
      </c>
      <c r="U4" s="14"/>
      <c r="V4" s="14"/>
    </row>
    <row r="5" spans="1:22" x14ac:dyDescent="0.25">
      <c r="A5" s="244">
        <v>6728</v>
      </c>
      <c r="B5" s="248" t="s">
        <v>123</v>
      </c>
      <c r="C5" s="244">
        <v>41</v>
      </c>
      <c r="D5" s="22" t="s">
        <v>99</v>
      </c>
      <c r="E5" s="271"/>
      <c r="F5" s="272"/>
      <c r="G5" s="266"/>
      <c r="H5" s="267"/>
      <c r="I5" s="266">
        <v>8</v>
      </c>
      <c r="J5" s="267"/>
      <c r="K5" s="266">
        <v>6</v>
      </c>
      <c r="L5" s="267"/>
      <c r="M5" s="271"/>
      <c r="N5" s="272"/>
      <c r="O5" s="264"/>
      <c r="P5" s="265"/>
      <c r="Q5" s="264"/>
      <c r="R5" s="265"/>
      <c r="S5" s="138">
        <f t="shared" ref="S5:S27" si="1">E5+G5+I5+K5+M5+O5+Q5</f>
        <v>14</v>
      </c>
      <c r="T5" s="138">
        <f t="shared" si="0"/>
        <v>14</v>
      </c>
      <c r="U5" s="14"/>
      <c r="V5" s="14"/>
    </row>
    <row r="6" spans="1:22" x14ac:dyDescent="0.25">
      <c r="A6" s="245">
        <v>6849</v>
      </c>
      <c r="B6" s="248" t="s">
        <v>122</v>
      </c>
      <c r="C6" s="245">
        <v>12</v>
      </c>
      <c r="D6" s="22" t="s">
        <v>110</v>
      </c>
      <c r="E6" s="271"/>
      <c r="F6" s="272"/>
      <c r="G6" s="266"/>
      <c r="H6" s="267"/>
      <c r="I6" s="266"/>
      <c r="J6" s="267"/>
      <c r="K6" s="266">
        <v>0.5</v>
      </c>
      <c r="L6" s="267"/>
      <c r="M6" s="271"/>
      <c r="N6" s="272"/>
      <c r="O6" s="264"/>
      <c r="P6" s="265"/>
      <c r="Q6" s="264"/>
      <c r="R6" s="265"/>
      <c r="S6" s="138">
        <f t="shared" si="1"/>
        <v>0.5</v>
      </c>
      <c r="T6" s="138">
        <f t="shared" si="0"/>
        <v>0.5</v>
      </c>
      <c r="U6" s="14"/>
      <c r="V6" s="14"/>
    </row>
    <row r="7" spans="1:22" x14ac:dyDescent="0.25">
      <c r="A7" s="246">
        <v>6849</v>
      </c>
      <c r="B7" s="248" t="s">
        <v>122</v>
      </c>
      <c r="C7" s="246">
        <v>28</v>
      </c>
      <c r="D7" s="22" t="s">
        <v>115</v>
      </c>
      <c r="E7" s="271"/>
      <c r="F7" s="272"/>
      <c r="G7" s="266"/>
      <c r="H7" s="267"/>
      <c r="I7" s="266"/>
      <c r="J7" s="267"/>
      <c r="K7" s="266">
        <v>0.75</v>
      </c>
      <c r="L7" s="267"/>
      <c r="M7" s="271"/>
      <c r="N7" s="272"/>
      <c r="O7" s="264"/>
      <c r="P7" s="265"/>
      <c r="Q7" s="264"/>
      <c r="R7" s="265"/>
      <c r="S7" s="138">
        <f t="shared" si="1"/>
        <v>0.75</v>
      </c>
      <c r="T7" s="138">
        <f t="shared" si="0"/>
        <v>0.75</v>
      </c>
      <c r="U7" s="14"/>
      <c r="V7" s="14"/>
    </row>
    <row r="8" spans="1:22" x14ac:dyDescent="0.25">
      <c r="A8" s="246">
        <v>6849</v>
      </c>
      <c r="B8" s="248" t="s">
        <v>122</v>
      </c>
      <c r="C8" s="246">
        <v>32</v>
      </c>
      <c r="D8" s="22" t="s">
        <v>115</v>
      </c>
      <c r="E8" s="271"/>
      <c r="F8" s="272"/>
      <c r="G8" s="266"/>
      <c r="H8" s="267"/>
      <c r="I8" s="266"/>
      <c r="J8" s="267"/>
      <c r="K8" s="266">
        <v>0.75</v>
      </c>
      <c r="L8" s="267"/>
      <c r="M8" s="271"/>
      <c r="N8" s="272"/>
      <c r="O8" s="264"/>
      <c r="P8" s="265"/>
      <c r="Q8" s="264"/>
      <c r="R8" s="265"/>
      <c r="S8" s="138">
        <f t="shared" si="1"/>
        <v>0.75</v>
      </c>
      <c r="T8" s="138">
        <f t="shared" si="0"/>
        <v>0.75</v>
      </c>
      <c r="U8" s="14"/>
      <c r="V8" s="14"/>
    </row>
    <row r="9" spans="1:22" x14ac:dyDescent="0.25">
      <c r="A9" s="214"/>
      <c r="B9" s="214"/>
      <c r="C9" s="214"/>
      <c r="D9" s="22"/>
      <c r="E9" s="271"/>
      <c r="F9" s="272"/>
      <c r="G9" s="266"/>
      <c r="H9" s="267"/>
      <c r="I9" s="266"/>
      <c r="J9" s="267"/>
      <c r="K9" s="266"/>
      <c r="L9" s="267"/>
      <c r="M9" s="271"/>
      <c r="N9" s="272"/>
      <c r="O9" s="264"/>
      <c r="P9" s="265"/>
      <c r="Q9" s="264"/>
      <c r="R9" s="265"/>
      <c r="S9" s="138">
        <f t="shared" si="1"/>
        <v>0</v>
      </c>
      <c r="T9" s="138">
        <f t="shared" si="0"/>
        <v>0</v>
      </c>
      <c r="U9" s="14"/>
      <c r="V9" s="14"/>
    </row>
    <row r="10" spans="1:22" x14ac:dyDescent="0.25">
      <c r="A10" s="214"/>
      <c r="B10" s="214"/>
      <c r="C10" s="214"/>
      <c r="D10" s="22"/>
      <c r="E10" s="271"/>
      <c r="F10" s="272"/>
      <c r="G10" s="266"/>
      <c r="H10" s="267"/>
      <c r="I10" s="266"/>
      <c r="J10" s="267"/>
      <c r="K10" s="266"/>
      <c r="L10" s="267"/>
      <c r="M10" s="271"/>
      <c r="N10" s="272"/>
      <c r="O10" s="264"/>
      <c r="P10" s="265"/>
      <c r="Q10" s="264"/>
      <c r="R10" s="265"/>
      <c r="S10" s="138">
        <f t="shared" si="1"/>
        <v>0</v>
      </c>
      <c r="T10" s="138">
        <f t="shared" si="0"/>
        <v>0</v>
      </c>
      <c r="U10" s="14"/>
      <c r="V10" s="14"/>
    </row>
    <row r="11" spans="1:22" x14ac:dyDescent="0.25">
      <c r="A11" s="214"/>
      <c r="B11" s="214"/>
      <c r="C11" s="214"/>
      <c r="D11" s="22"/>
      <c r="E11" s="271"/>
      <c r="F11" s="272"/>
      <c r="G11" s="266"/>
      <c r="H11" s="267"/>
      <c r="I11" s="266"/>
      <c r="J11" s="267"/>
      <c r="K11" s="266"/>
      <c r="L11" s="267"/>
      <c r="M11" s="271"/>
      <c r="N11" s="272"/>
      <c r="O11" s="264"/>
      <c r="P11" s="265"/>
      <c r="Q11" s="264"/>
      <c r="R11" s="265"/>
      <c r="S11" s="138">
        <f t="shared" si="1"/>
        <v>0</v>
      </c>
      <c r="T11" s="138">
        <f t="shared" si="0"/>
        <v>0</v>
      </c>
      <c r="U11" s="14"/>
      <c r="V11" s="14"/>
    </row>
    <row r="12" spans="1:22" x14ac:dyDescent="0.25">
      <c r="A12" s="214"/>
      <c r="B12" s="214"/>
      <c r="C12" s="214"/>
      <c r="D12" s="22"/>
      <c r="E12" s="271"/>
      <c r="F12" s="272"/>
      <c r="G12" s="266"/>
      <c r="H12" s="267"/>
      <c r="I12" s="266"/>
      <c r="J12" s="267"/>
      <c r="K12" s="266"/>
      <c r="L12" s="267"/>
      <c r="M12" s="271"/>
      <c r="N12" s="272"/>
      <c r="O12" s="264"/>
      <c r="P12" s="265"/>
      <c r="Q12" s="264"/>
      <c r="R12" s="265"/>
      <c r="S12" s="138">
        <f t="shared" si="1"/>
        <v>0</v>
      </c>
      <c r="T12" s="138">
        <f t="shared" si="0"/>
        <v>0</v>
      </c>
      <c r="U12" s="14"/>
      <c r="V12" s="14"/>
    </row>
    <row r="13" spans="1:22" x14ac:dyDescent="0.25">
      <c r="A13" s="214"/>
      <c r="B13" s="214"/>
      <c r="C13" s="214"/>
      <c r="D13" s="22"/>
      <c r="E13" s="271"/>
      <c r="F13" s="272"/>
      <c r="G13" s="266"/>
      <c r="H13" s="267"/>
      <c r="I13" s="266"/>
      <c r="J13" s="267"/>
      <c r="K13" s="266"/>
      <c r="L13" s="267"/>
      <c r="M13" s="271"/>
      <c r="N13" s="272"/>
      <c r="O13" s="264"/>
      <c r="P13" s="265"/>
      <c r="Q13" s="264"/>
      <c r="R13" s="265"/>
      <c r="S13" s="138">
        <f t="shared" si="1"/>
        <v>0</v>
      </c>
      <c r="T13" s="138">
        <f t="shared" si="0"/>
        <v>0</v>
      </c>
      <c r="U13" s="14"/>
      <c r="V13" s="14"/>
    </row>
    <row r="14" spans="1:22" x14ac:dyDescent="0.25">
      <c r="A14" s="214"/>
      <c r="B14" s="214"/>
      <c r="C14" s="214"/>
      <c r="D14" s="22"/>
      <c r="E14" s="271"/>
      <c r="F14" s="272"/>
      <c r="G14" s="266"/>
      <c r="H14" s="267"/>
      <c r="I14" s="266"/>
      <c r="J14" s="267"/>
      <c r="K14" s="266"/>
      <c r="L14" s="267"/>
      <c r="M14" s="271"/>
      <c r="N14" s="272"/>
      <c r="O14" s="264"/>
      <c r="P14" s="265"/>
      <c r="Q14" s="264"/>
      <c r="R14" s="265"/>
      <c r="S14" s="138">
        <f t="shared" si="1"/>
        <v>0</v>
      </c>
      <c r="T14" s="138">
        <f t="shared" si="0"/>
        <v>0</v>
      </c>
      <c r="U14" s="14"/>
      <c r="V14" s="14"/>
    </row>
    <row r="15" spans="1:22" x14ac:dyDescent="0.25">
      <c r="A15" s="214"/>
      <c r="B15" s="214"/>
      <c r="C15" s="214"/>
      <c r="D15" s="22"/>
      <c r="E15" s="271"/>
      <c r="F15" s="272"/>
      <c r="G15" s="266"/>
      <c r="H15" s="267"/>
      <c r="I15" s="266"/>
      <c r="J15" s="267"/>
      <c r="K15" s="266"/>
      <c r="L15" s="267"/>
      <c r="M15" s="271"/>
      <c r="N15" s="272"/>
      <c r="O15" s="264"/>
      <c r="P15" s="265"/>
      <c r="Q15" s="264"/>
      <c r="R15" s="265"/>
      <c r="S15" s="138">
        <f t="shared" si="1"/>
        <v>0</v>
      </c>
      <c r="T15" s="138">
        <f t="shared" si="0"/>
        <v>0</v>
      </c>
      <c r="U15" s="14"/>
      <c r="V15" s="14"/>
    </row>
    <row r="16" spans="1:22" x14ac:dyDescent="0.25">
      <c r="A16" s="207"/>
      <c r="B16" s="25"/>
      <c r="C16" s="140"/>
      <c r="D16" s="22"/>
      <c r="E16" s="271"/>
      <c r="F16" s="272"/>
      <c r="G16" s="266"/>
      <c r="H16" s="267"/>
      <c r="I16" s="266"/>
      <c r="J16" s="267"/>
      <c r="K16" s="266"/>
      <c r="L16" s="267"/>
      <c r="M16" s="271"/>
      <c r="N16" s="272"/>
      <c r="O16" s="264"/>
      <c r="P16" s="265"/>
      <c r="Q16" s="264"/>
      <c r="R16" s="265"/>
      <c r="S16" s="138">
        <f t="shared" si="1"/>
        <v>0</v>
      </c>
      <c r="T16" s="138">
        <f t="shared" si="0"/>
        <v>0</v>
      </c>
      <c r="U16" s="14"/>
      <c r="V16" s="14"/>
    </row>
    <row r="17" spans="1:22" x14ac:dyDescent="0.25">
      <c r="A17" s="215"/>
      <c r="B17" s="215"/>
      <c r="C17" s="215"/>
      <c r="D17" s="22"/>
      <c r="E17" s="271"/>
      <c r="F17" s="272"/>
      <c r="G17" s="266"/>
      <c r="H17" s="267"/>
      <c r="I17" s="266"/>
      <c r="J17" s="267"/>
      <c r="K17" s="266"/>
      <c r="L17" s="267"/>
      <c r="M17" s="271"/>
      <c r="N17" s="272"/>
      <c r="O17" s="264"/>
      <c r="P17" s="265"/>
      <c r="Q17" s="264"/>
      <c r="R17" s="265"/>
      <c r="S17" s="138">
        <f>E17+G17+I17+K17+M17+O17+Q17</f>
        <v>0</v>
      </c>
      <c r="T17" s="138">
        <f>SUM(S17-U17-V17)</f>
        <v>0</v>
      </c>
      <c r="U17" s="14"/>
      <c r="V17" s="14"/>
    </row>
    <row r="18" spans="1:22" x14ac:dyDescent="0.25">
      <c r="A18" s="215"/>
      <c r="B18" s="215"/>
      <c r="C18" s="215"/>
      <c r="D18" s="22"/>
      <c r="E18" s="271"/>
      <c r="F18" s="272"/>
      <c r="G18" s="266"/>
      <c r="H18" s="267"/>
      <c r="I18" s="266"/>
      <c r="J18" s="267"/>
      <c r="K18" s="266"/>
      <c r="L18" s="267"/>
      <c r="M18" s="271"/>
      <c r="N18" s="272"/>
      <c r="O18" s="264"/>
      <c r="P18" s="265"/>
      <c r="Q18" s="264"/>
      <c r="R18" s="265"/>
      <c r="S18" s="209">
        <f t="shared" ref="S18:S23" si="2">E18+G18+I18+K18+M18+O18+Q18</f>
        <v>0</v>
      </c>
      <c r="T18" s="209">
        <f t="shared" ref="T18:T23" si="3">SUM(S18-U18-V18)</f>
        <v>0</v>
      </c>
      <c r="U18" s="14"/>
      <c r="V18" s="14"/>
    </row>
    <row r="19" spans="1:22" x14ac:dyDescent="0.25">
      <c r="A19" s="215"/>
      <c r="B19" s="215"/>
      <c r="C19" s="215"/>
      <c r="D19" s="22"/>
      <c r="E19" s="271"/>
      <c r="F19" s="272"/>
      <c r="G19" s="266"/>
      <c r="H19" s="267"/>
      <c r="I19" s="266"/>
      <c r="J19" s="267"/>
      <c r="K19" s="266"/>
      <c r="L19" s="267"/>
      <c r="M19" s="271"/>
      <c r="N19" s="272"/>
      <c r="O19" s="264"/>
      <c r="P19" s="265"/>
      <c r="Q19" s="264"/>
      <c r="R19" s="265"/>
      <c r="S19" s="209">
        <f t="shared" si="2"/>
        <v>0</v>
      </c>
      <c r="T19" s="209">
        <f t="shared" si="3"/>
        <v>0</v>
      </c>
      <c r="U19" s="14"/>
      <c r="V19" s="14"/>
    </row>
    <row r="20" spans="1:22" x14ac:dyDescent="0.25">
      <c r="A20" s="215"/>
      <c r="B20" s="215"/>
      <c r="C20" s="215"/>
      <c r="D20" s="22"/>
      <c r="E20" s="271"/>
      <c r="F20" s="272"/>
      <c r="G20" s="266"/>
      <c r="H20" s="267"/>
      <c r="I20" s="266"/>
      <c r="J20" s="267"/>
      <c r="K20" s="266"/>
      <c r="L20" s="267"/>
      <c r="M20" s="271"/>
      <c r="N20" s="272"/>
      <c r="O20" s="264"/>
      <c r="P20" s="265"/>
      <c r="Q20" s="264"/>
      <c r="R20" s="265"/>
      <c r="S20" s="209">
        <f t="shared" si="2"/>
        <v>0</v>
      </c>
      <c r="T20" s="209">
        <f t="shared" si="3"/>
        <v>0</v>
      </c>
      <c r="U20" s="14"/>
      <c r="V20" s="14"/>
    </row>
    <row r="21" spans="1:22" x14ac:dyDescent="0.25">
      <c r="A21" s="217"/>
      <c r="B21" s="217"/>
      <c r="C21" s="217"/>
      <c r="D21" s="22"/>
      <c r="E21" s="271"/>
      <c r="F21" s="272"/>
      <c r="G21" s="266"/>
      <c r="H21" s="267"/>
      <c r="I21" s="266"/>
      <c r="J21" s="267"/>
      <c r="K21" s="266"/>
      <c r="L21" s="267"/>
      <c r="M21" s="271"/>
      <c r="N21" s="272"/>
      <c r="O21" s="264"/>
      <c r="P21" s="265"/>
      <c r="Q21" s="264"/>
      <c r="R21" s="265"/>
      <c r="S21" s="218">
        <f t="shared" si="2"/>
        <v>0</v>
      </c>
      <c r="T21" s="218">
        <f t="shared" si="3"/>
        <v>0</v>
      </c>
      <c r="U21" s="14"/>
      <c r="V21" s="14"/>
    </row>
    <row r="22" spans="1:22" x14ac:dyDescent="0.25">
      <c r="A22" s="217"/>
      <c r="B22" s="217"/>
      <c r="C22" s="217"/>
      <c r="D22" s="22"/>
      <c r="E22" s="271"/>
      <c r="F22" s="272"/>
      <c r="G22" s="266"/>
      <c r="H22" s="267"/>
      <c r="I22" s="266"/>
      <c r="J22" s="267"/>
      <c r="K22" s="266"/>
      <c r="L22" s="267"/>
      <c r="M22" s="271"/>
      <c r="N22" s="272"/>
      <c r="O22" s="264"/>
      <c r="P22" s="265"/>
      <c r="Q22" s="264"/>
      <c r="R22" s="265"/>
      <c r="S22" s="218">
        <f t="shared" si="2"/>
        <v>0</v>
      </c>
      <c r="T22" s="218">
        <f t="shared" si="3"/>
        <v>0</v>
      </c>
      <c r="U22" s="14"/>
      <c r="V22" s="14"/>
    </row>
    <row r="23" spans="1:22" x14ac:dyDescent="0.25">
      <c r="A23" s="224">
        <v>3600</v>
      </c>
      <c r="B23" s="25" t="s">
        <v>121</v>
      </c>
      <c r="C23" s="224"/>
      <c r="D23" s="10" t="s">
        <v>105</v>
      </c>
      <c r="E23" s="271"/>
      <c r="F23" s="272"/>
      <c r="G23" s="266">
        <v>0.5</v>
      </c>
      <c r="H23" s="267"/>
      <c r="I23" s="266"/>
      <c r="J23" s="267"/>
      <c r="K23" s="266"/>
      <c r="L23" s="267"/>
      <c r="M23" s="271"/>
      <c r="N23" s="272"/>
      <c r="O23" s="264"/>
      <c r="P23" s="265"/>
      <c r="Q23" s="264"/>
      <c r="R23" s="265"/>
      <c r="S23" s="218">
        <f t="shared" si="2"/>
        <v>0.5</v>
      </c>
      <c r="T23" s="218">
        <f t="shared" si="3"/>
        <v>0.5</v>
      </c>
      <c r="U23" s="14"/>
      <c r="V23" s="14"/>
    </row>
    <row r="24" spans="1:22" x14ac:dyDescent="0.25">
      <c r="A24" s="140"/>
      <c r="B24" s="140"/>
      <c r="C24" s="140"/>
      <c r="D24" s="10"/>
      <c r="E24" s="271"/>
      <c r="F24" s="272"/>
      <c r="G24" s="266"/>
      <c r="H24" s="267"/>
      <c r="I24" s="266"/>
      <c r="J24" s="267"/>
      <c r="K24" s="266"/>
      <c r="L24" s="267"/>
      <c r="M24" s="271"/>
      <c r="N24" s="272"/>
      <c r="O24" s="264"/>
      <c r="P24" s="265"/>
      <c r="Q24" s="264"/>
      <c r="R24" s="265"/>
      <c r="S24" s="138">
        <f t="shared" si="1"/>
        <v>0</v>
      </c>
      <c r="T24" s="138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271">
        <v>8</v>
      </c>
      <c r="F25" s="272"/>
      <c r="G25" s="266"/>
      <c r="H25" s="267"/>
      <c r="I25" s="266"/>
      <c r="J25" s="267"/>
      <c r="K25" s="266"/>
      <c r="L25" s="267"/>
      <c r="M25" s="271">
        <v>8</v>
      </c>
      <c r="N25" s="272"/>
      <c r="O25" s="264"/>
      <c r="P25" s="265"/>
      <c r="Q25" s="264"/>
      <c r="R25" s="265"/>
      <c r="S25" s="138">
        <f t="shared" si="1"/>
        <v>16</v>
      </c>
      <c r="T25" s="138"/>
      <c r="U25" s="15"/>
      <c r="V25" s="14"/>
    </row>
    <row r="26" spans="1:22" x14ac:dyDescent="0.25">
      <c r="A26" s="10" t="s">
        <v>36</v>
      </c>
      <c r="B26" s="10"/>
      <c r="C26" s="10"/>
      <c r="D26" s="10"/>
      <c r="E26" s="266"/>
      <c r="F26" s="267"/>
      <c r="G26" s="266"/>
      <c r="H26" s="267"/>
      <c r="I26" s="266"/>
      <c r="J26" s="267"/>
      <c r="K26" s="266"/>
      <c r="L26" s="267"/>
      <c r="M26" s="266"/>
      <c r="N26" s="267"/>
      <c r="O26" s="264"/>
      <c r="P26" s="265"/>
      <c r="Q26" s="264"/>
      <c r="R26" s="265"/>
      <c r="S26" s="138">
        <f t="shared" si="1"/>
        <v>0</v>
      </c>
      <c r="T26" s="138"/>
      <c r="U26" s="15"/>
      <c r="V26" s="14"/>
    </row>
    <row r="27" spans="1:22" x14ac:dyDescent="0.25">
      <c r="A27" s="15" t="s">
        <v>6</v>
      </c>
      <c r="B27" s="15"/>
      <c r="C27" s="15"/>
      <c r="D27" s="15"/>
      <c r="E27" s="268">
        <f>SUM(E4:E26)</f>
        <v>8</v>
      </c>
      <c r="F27" s="269"/>
      <c r="G27" s="268">
        <f>SUM(G4:G26)</f>
        <v>8</v>
      </c>
      <c r="H27" s="269"/>
      <c r="I27" s="268">
        <f>SUM(I4:I26)</f>
        <v>8</v>
      </c>
      <c r="J27" s="269"/>
      <c r="K27" s="268">
        <f>SUM(K4:K26)</f>
        <v>8</v>
      </c>
      <c r="L27" s="269"/>
      <c r="M27" s="268">
        <f>SUM(M4:M26)</f>
        <v>8</v>
      </c>
      <c r="N27" s="269"/>
      <c r="O27" s="268">
        <f>SUM(O4:O26)</f>
        <v>0</v>
      </c>
      <c r="P27" s="269"/>
      <c r="Q27" s="268">
        <f>SUM(Q4:Q26)</f>
        <v>0</v>
      </c>
      <c r="R27" s="269"/>
      <c r="S27" s="138">
        <f t="shared" si="1"/>
        <v>40</v>
      </c>
      <c r="T27" s="138"/>
      <c r="U27" s="15"/>
      <c r="V27" s="14"/>
    </row>
    <row r="28" spans="1:22" x14ac:dyDescent="0.25">
      <c r="A28" s="15" t="s">
        <v>2</v>
      </c>
      <c r="B28" s="15"/>
      <c r="C28" s="15"/>
      <c r="D28" s="15"/>
      <c r="E28" s="138"/>
      <c r="F28" s="139">
        <v>8</v>
      </c>
      <c r="G28" s="138"/>
      <c r="H28" s="139">
        <v>8</v>
      </c>
      <c r="I28" s="138"/>
      <c r="J28" s="139">
        <v>8</v>
      </c>
      <c r="K28" s="138"/>
      <c r="L28" s="139">
        <v>8</v>
      </c>
      <c r="M28" s="138"/>
      <c r="N28" s="139">
        <v>8</v>
      </c>
      <c r="O28" s="138"/>
      <c r="P28" s="139"/>
      <c r="Q28" s="138"/>
      <c r="R28" s="139"/>
      <c r="S28" s="138">
        <f>SUM(E28:R28)</f>
        <v>40</v>
      </c>
      <c r="T28" s="138">
        <f>SUM(T4:T27)</f>
        <v>24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24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0.5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16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M18" sqref="M18:N19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98</v>
      </c>
      <c r="B2" s="240"/>
      <c r="C2" s="240"/>
      <c r="D2" s="32"/>
      <c r="E2" s="281" t="s">
        <v>13</v>
      </c>
      <c r="F2" s="281"/>
      <c r="G2" s="281" t="s">
        <v>14</v>
      </c>
      <c r="H2" s="281"/>
      <c r="I2" s="281" t="s">
        <v>15</v>
      </c>
      <c r="J2" s="281"/>
      <c r="K2" s="281" t="s">
        <v>16</v>
      </c>
      <c r="L2" s="281"/>
      <c r="M2" s="281" t="s">
        <v>17</v>
      </c>
      <c r="N2" s="281"/>
      <c r="O2" s="281" t="s">
        <v>18</v>
      </c>
      <c r="P2" s="281"/>
      <c r="Q2" s="281" t="s">
        <v>19</v>
      </c>
      <c r="R2" s="281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234">
        <v>6881</v>
      </c>
      <c r="B4" s="248" t="s">
        <v>127</v>
      </c>
      <c r="C4" s="234">
        <v>1</v>
      </c>
      <c r="D4" s="22" t="s">
        <v>83</v>
      </c>
      <c r="E4" s="275">
        <v>8</v>
      </c>
      <c r="F4" s="276"/>
      <c r="G4" s="275">
        <v>8</v>
      </c>
      <c r="H4" s="276"/>
      <c r="I4" s="275">
        <v>1</v>
      </c>
      <c r="J4" s="276"/>
      <c r="K4" s="275"/>
      <c r="L4" s="276"/>
      <c r="M4" s="275"/>
      <c r="N4" s="276"/>
      <c r="O4" s="277"/>
      <c r="P4" s="277"/>
      <c r="Q4" s="273"/>
      <c r="R4" s="274"/>
      <c r="S4" s="38">
        <f>E4+G4+I4+K4+M4+O4+Q4</f>
        <v>17</v>
      </c>
      <c r="T4" s="38">
        <f>SUM(S4-U4-V4)</f>
        <v>17</v>
      </c>
      <c r="U4" s="40"/>
      <c r="V4" s="40"/>
    </row>
    <row r="5" spans="1:22" x14ac:dyDescent="0.25">
      <c r="A5" s="246">
        <v>6728</v>
      </c>
      <c r="B5" s="248" t="s">
        <v>123</v>
      </c>
      <c r="C5" s="246">
        <v>41</v>
      </c>
      <c r="D5" s="22" t="s">
        <v>99</v>
      </c>
      <c r="E5" s="249"/>
      <c r="F5" s="250"/>
      <c r="G5" s="249"/>
      <c r="H5" s="250"/>
      <c r="I5" s="249">
        <v>7</v>
      </c>
      <c r="J5" s="250"/>
      <c r="K5" s="249">
        <v>8</v>
      </c>
      <c r="L5" s="250"/>
      <c r="M5" s="249">
        <v>3</v>
      </c>
      <c r="N5" s="250"/>
      <c r="O5" s="277"/>
      <c r="P5" s="277"/>
      <c r="Q5" s="273"/>
      <c r="R5" s="274"/>
      <c r="S5" s="38">
        <f t="shared" ref="S5:S22" si="0">E5+G5+I5+K5+M5+O5+Q5</f>
        <v>18</v>
      </c>
      <c r="T5" s="38">
        <f t="shared" ref="T5:T20" si="1">SUM(S5-U5-V5)</f>
        <v>18</v>
      </c>
      <c r="U5" s="40"/>
      <c r="V5" s="40"/>
    </row>
    <row r="6" spans="1:22" x14ac:dyDescent="0.25">
      <c r="A6" s="213"/>
      <c r="B6" s="213"/>
      <c r="C6" s="213"/>
      <c r="D6" s="22"/>
      <c r="E6" s="249"/>
      <c r="F6" s="250"/>
      <c r="G6" s="249"/>
      <c r="H6" s="250"/>
      <c r="I6" s="249"/>
      <c r="J6" s="250"/>
      <c r="K6" s="249"/>
      <c r="L6" s="250"/>
      <c r="M6" s="249"/>
      <c r="N6" s="250"/>
      <c r="O6" s="277"/>
      <c r="P6" s="277"/>
      <c r="Q6" s="273"/>
      <c r="R6" s="274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221"/>
      <c r="B7" s="221"/>
      <c r="C7" s="221"/>
      <c r="D7" s="22"/>
      <c r="E7" s="275"/>
      <c r="F7" s="276"/>
      <c r="G7" s="275"/>
      <c r="H7" s="276"/>
      <c r="I7" s="275"/>
      <c r="J7" s="276"/>
      <c r="K7" s="275"/>
      <c r="L7" s="276"/>
      <c r="M7" s="275"/>
      <c r="N7" s="276"/>
      <c r="O7" s="277"/>
      <c r="P7" s="277"/>
      <c r="Q7" s="273"/>
      <c r="R7" s="274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221"/>
      <c r="B8" s="221"/>
      <c r="C8" s="221"/>
      <c r="D8" s="22"/>
      <c r="E8" s="275"/>
      <c r="F8" s="276"/>
      <c r="G8" s="275"/>
      <c r="H8" s="276"/>
      <c r="I8" s="275"/>
      <c r="J8" s="276"/>
      <c r="K8" s="275"/>
      <c r="L8" s="276"/>
      <c r="M8" s="275"/>
      <c r="N8" s="276"/>
      <c r="O8" s="277"/>
      <c r="P8" s="277"/>
      <c r="Q8" s="273"/>
      <c r="R8" s="274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142"/>
      <c r="B9" s="142"/>
      <c r="C9" s="142"/>
      <c r="D9" s="22"/>
      <c r="E9" s="275"/>
      <c r="F9" s="276"/>
      <c r="G9" s="275"/>
      <c r="H9" s="276"/>
      <c r="I9" s="275"/>
      <c r="J9" s="276"/>
      <c r="K9" s="275"/>
      <c r="L9" s="276"/>
      <c r="M9" s="275"/>
      <c r="N9" s="276"/>
      <c r="O9" s="277"/>
      <c r="P9" s="277"/>
      <c r="Q9" s="273"/>
      <c r="R9" s="274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129"/>
      <c r="B10" s="129"/>
      <c r="C10" s="129"/>
      <c r="D10" s="22"/>
      <c r="E10" s="275"/>
      <c r="F10" s="276"/>
      <c r="G10" s="275"/>
      <c r="H10" s="276"/>
      <c r="I10" s="275"/>
      <c r="J10" s="276"/>
      <c r="K10" s="275"/>
      <c r="L10" s="276"/>
      <c r="M10" s="275"/>
      <c r="N10" s="276"/>
      <c r="O10" s="273"/>
      <c r="P10" s="274"/>
      <c r="Q10" s="273"/>
      <c r="R10" s="274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129"/>
      <c r="B11" s="129"/>
      <c r="C11" s="129"/>
      <c r="D11" s="22"/>
      <c r="E11" s="275"/>
      <c r="F11" s="276"/>
      <c r="G11" s="275"/>
      <c r="H11" s="276"/>
      <c r="I11" s="275"/>
      <c r="J11" s="276"/>
      <c r="K11" s="275"/>
      <c r="L11" s="276"/>
      <c r="M11" s="275"/>
      <c r="N11" s="276"/>
      <c r="O11" s="273"/>
      <c r="P11" s="274"/>
      <c r="Q11" s="273"/>
      <c r="R11" s="274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129"/>
      <c r="B12" s="129"/>
      <c r="C12" s="129"/>
      <c r="D12" s="22"/>
      <c r="E12" s="249"/>
      <c r="F12" s="250"/>
      <c r="G12" s="249"/>
      <c r="H12" s="250"/>
      <c r="I12" s="249"/>
      <c r="J12" s="250"/>
      <c r="K12" s="249"/>
      <c r="L12" s="250"/>
      <c r="M12" s="249"/>
      <c r="N12" s="250"/>
      <c r="O12" s="273"/>
      <c r="P12" s="274"/>
      <c r="Q12" s="273"/>
      <c r="R12" s="274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249"/>
      <c r="F13" s="250"/>
      <c r="G13" s="249"/>
      <c r="H13" s="250"/>
      <c r="I13" s="249"/>
      <c r="J13" s="250"/>
      <c r="K13" s="249"/>
      <c r="L13" s="250"/>
      <c r="M13" s="249"/>
      <c r="N13" s="250"/>
      <c r="O13" s="273"/>
      <c r="P13" s="274"/>
      <c r="Q13" s="273"/>
      <c r="R13" s="274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249"/>
      <c r="F14" s="250"/>
      <c r="G14" s="249"/>
      <c r="H14" s="250"/>
      <c r="I14" s="249"/>
      <c r="J14" s="250"/>
      <c r="K14" s="249"/>
      <c r="L14" s="250"/>
      <c r="M14" s="249"/>
      <c r="N14" s="250"/>
      <c r="O14" s="273"/>
      <c r="P14" s="274"/>
      <c r="Q14" s="273"/>
      <c r="R14" s="274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228"/>
      <c r="B15" s="25"/>
      <c r="C15" s="228"/>
      <c r="D15" s="10"/>
      <c r="E15" s="249"/>
      <c r="F15" s="250"/>
      <c r="G15" s="249"/>
      <c r="H15" s="250"/>
      <c r="I15" s="249"/>
      <c r="J15" s="250"/>
      <c r="K15" s="249"/>
      <c r="L15" s="250"/>
      <c r="M15" s="249"/>
      <c r="N15" s="250"/>
      <c r="O15" s="273"/>
      <c r="P15" s="274"/>
      <c r="Q15" s="273"/>
      <c r="R15" s="274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208"/>
      <c r="B16" s="25"/>
      <c r="C16" s="208"/>
      <c r="D16" s="22"/>
      <c r="E16" s="249"/>
      <c r="F16" s="250"/>
      <c r="G16" s="249"/>
      <c r="H16" s="250"/>
      <c r="I16" s="249"/>
      <c r="J16" s="250"/>
      <c r="K16" s="249"/>
      <c r="L16" s="250"/>
      <c r="M16" s="249"/>
      <c r="N16" s="250"/>
      <c r="O16" s="273"/>
      <c r="P16" s="274"/>
      <c r="Q16" s="273"/>
      <c r="R16" s="274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207"/>
      <c r="B17" s="207"/>
      <c r="C17" s="207"/>
      <c r="D17" s="22"/>
      <c r="E17" s="249"/>
      <c r="F17" s="250"/>
      <c r="G17" s="249"/>
      <c r="H17" s="250"/>
      <c r="I17" s="249"/>
      <c r="J17" s="250"/>
      <c r="K17" s="249"/>
      <c r="L17" s="250"/>
      <c r="M17" s="249"/>
      <c r="N17" s="250"/>
      <c r="O17" s="273"/>
      <c r="P17" s="274"/>
      <c r="Q17" s="273"/>
      <c r="R17" s="274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246">
        <v>3600</v>
      </c>
      <c r="B18" s="25" t="s">
        <v>121</v>
      </c>
      <c r="C18" s="246"/>
      <c r="D18" s="22" t="s">
        <v>111</v>
      </c>
      <c r="E18" s="275"/>
      <c r="F18" s="276"/>
      <c r="G18" s="275"/>
      <c r="H18" s="276"/>
      <c r="I18" s="275"/>
      <c r="J18" s="276"/>
      <c r="K18" s="275"/>
      <c r="L18" s="276"/>
      <c r="M18" s="275">
        <v>3</v>
      </c>
      <c r="N18" s="276"/>
      <c r="O18" s="277"/>
      <c r="P18" s="277"/>
      <c r="Q18" s="273"/>
      <c r="R18" s="274"/>
      <c r="S18" s="38">
        <f t="shared" si="0"/>
        <v>3</v>
      </c>
      <c r="T18" s="38">
        <f t="shared" si="1"/>
        <v>3</v>
      </c>
      <c r="U18" s="40"/>
      <c r="V18" s="40"/>
    </row>
    <row r="19" spans="1:22" x14ac:dyDescent="0.25">
      <c r="A19" s="246">
        <v>3600</v>
      </c>
      <c r="B19" s="25" t="s">
        <v>121</v>
      </c>
      <c r="C19" s="246"/>
      <c r="D19" s="22" t="s">
        <v>108</v>
      </c>
      <c r="E19" s="275"/>
      <c r="F19" s="276"/>
      <c r="G19" s="275"/>
      <c r="H19" s="276"/>
      <c r="I19" s="275"/>
      <c r="J19" s="276"/>
      <c r="K19" s="275"/>
      <c r="L19" s="276"/>
      <c r="M19" s="275">
        <v>2</v>
      </c>
      <c r="N19" s="276"/>
      <c r="O19" s="277"/>
      <c r="P19" s="277"/>
      <c r="Q19" s="273"/>
      <c r="R19" s="274"/>
      <c r="S19" s="38">
        <f t="shared" si="0"/>
        <v>2</v>
      </c>
      <c r="T19" s="38">
        <f t="shared" si="1"/>
        <v>2</v>
      </c>
      <c r="U19" s="40"/>
      <c r="V19" s="40"/>
    </row>
    <row r="20" spans="1:22" x14ac:dyDescent="0.25">
      <c r="A20" s="6"/>
      <c r="B20" s="6"/>
      <c r="C20" s="6"/>
      <c r="D20" s="10"/>
      <c r="E20" s="275"/>
      <c r="F20" s="276"/>
      <c r="G20" s="275"/>
      <c r="H20" s="276"/>
      <c r="I20" s="275"/>
      <c r="J20" s="276"/>
      <c r="K20" s="275"/>
      <c r="L20" s="276"/>
      <c r="M20" s="275"/>
      <c r="N20" s="276"/>
      <c r="O20" s="277"/>
      <c r="P20" s="277"/>
      <c r="Q20" s="273"/>
      <c r="R20" s="274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275"/>
      <c r="F21" s="276"/>
      <c r="G21" s="275"/>
      <c r="H21" s="276"/>
      <c r="I21" s="275"/>
      <c r="J21" s="276"/>
      <c r="K21" s="275"/>
      <c r="L21" s="276"/>
      <c r="M21" s="275"/>
      <c r="N21" s="276"/>
      <c r="O21" s="277"/>
      <c r="P21" s="277"/>
      <c r="Q21" s="273"/>
      <c r="R21" s="274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280"/>
      <c r="F22" s="280"/>
      <c r="G22" s="280"/>
      <c r="H22" s="280"/>
      <c r="I22" s="280"/>
      <c r="J22" s="280"/>
      <c r="K22" s="280"/>
      <c r="L22" s="280"/>
      <c r="M22" s="275"/>
      <c r="N22" s="276"/>
      <c r="O22" s="277"/>
      <c r="P22" s="277"/>
      <c r="Q22" s="273"/>
      <c r="R22" s="274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278">
        <f>SUM(E4:E22)</f>
        <v>8</v>
      </c>
      <c r="F23" s="279"/>
      <c r="G23" s="278">
        <f>SUM(G4:G22)</f>
        <v>8</v>
      </c>
      <c r="H23" s="279"/>
      <c r="I23" s="278">
        <f>SUM(I4:I22)</f>
        <v>8</v>
      </c>
      <c r="J23" s="279"/>
      <c r="K23" s="278">
        <f>SUM(K4:K22)</f>
        <v>8</v>
      </c>
      <c r="L23" s="279"/>
      <c r="M23" s="278">
        <f>SUM(M4:M22)</f>
        <v>8</v>
      </c>
      <c r="N23" s="279"/>
      <c r="O23" s="278">
        <f>SUM(O4:O22)</f>
        <v>0</v>
      </c>
      <c r="P23" s="279"/>
      <c r="Q23" s="278">
        <f>SUM(Q4:Q22)</f>
        <v>0</v>
      </c>
      <c r="R23" s="279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C11" sqref="C1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98</v>
      </c>
      <c r="B2" s="240"/>
      <c r="C2" s="240"/>
      <c r="D2" s="6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02"/>
      <c r="F3" s="203"/>
      <c r="G3" s="202"/>
      <c r="H3" s="203"/>
      <c r="I3" s="202"/>
      <c r="J3" s="203"/>
      <c r="K3" s="202"/>
      <c r="L3" s="203"/>
      <c r="M3" s="202"/>
      <c r="N3" s="203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222"/>
      <c r="B4" s="248"/>
      <c r="C4" s="222"/>
      <c r="D4" s="22"/>
      <c r="E4" s="271"/>
      <c r="F4" s="272"/>
      <c r="G4" s="271"/>
      <c r="H4" s="272"/>
      <c r="I4" s="271"/>
      <c r="J4" s="272"/>
      <c r="K4" s="271"/>
      <c r="L4" s="272"/>
      <c r="M4" s="271"/>
      <c r="N4" s="272"/>
      <c r="O4" s="264"/>
      <c r="P4" s="265"/>
      <c r="Q4" s="264"/>
      <c r="R4" s="265"/>
      <c r="S4" s="12">
        <f t="shared" ref="S4:S10" si="0">E4+G4+I4+K4+M4+O4+Q4</f>
        <v>0</v>
      </c>
      <c r="T4" s="12">
        <f t="shared" ref="T4:T22" si="1">SUM(S4-U4-V4)</f>
        <v>0</v>
      </c>
      <c r="U4" s="14"/>
      <c r="V4" s="14"/>
    </row>
    <row r="5" spans="1:22" x14ac:dyDescent="0.25">
      <c r="A5" s="228"/>
      <c r="B5" s="248"/>
      <c r="C5" s="228"/>
      <c r="D5" s="22"/>
      <c r="E5" s="271"/>
      <c r="F5" s="272"/>
      <c r="G5" s="271"/>
      <c r="H5" s="272"/>
      <c r="I5" s="271"/>
      <c r="J5" s="272"/>
      <c r="K5" s="271"/>
      <c r="L5" s="272"/>
      <c r="M5" s="271"/>
      <c r="N5" s="272"/>
      <c r="O5" s="264"/>
      <c r="P5" s="265"/>
      <c r="Q5" s="264"/>
      <c r="R5" s="265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223"/>
      <c r="B6" s="223"/>
      <c r="C6" s="223"/>
      <c r="D6" s="22"/>
      <c r="E6" s="271"/>
      <c r="F6" s="272"/>
      <c r="G6" s="271"/>
      <c r="H6" s="272"/>
      <c r="I6" s="271"/>
      <c r="J6" s="272"/>
      <c r="K6" s="271"/>
      <c r="L6" s="272"/>
      <c r="M6" s="271"/>
      <c r="N6" s="272"/>
      <c r="O6" s="264"/>
      <c r="P6" s="265"/>
      <c r="Q6" s="264"/>
      <c r="R6" s="265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215"/>
      <c r="B7" s="215"/>
      <c r="C7" s="215"/>
      <c r="D7" s="22"/>
      <c r="E7" s="271"/>
      <c r="F7" s="272"/>
      <c r="G7" s="271"/>
      <c r="H7" s="272"/>
      <c r="I7" s="271"/>
      <c r="J7" s="272"/>
      <c r="K7" s="271"/>
      <c r="L7" s="272"/>
      <c r="M7" s="271"/>
      <c r="N7" s="272"/>
      <c r="O7" s="264"/>
      <c r="P7" s="265"/>
      <c r="Q7" s="264"/>
      <c r="R7" s="265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195"/>
      <c r="B8" s="195"/>
      <c r="C8" s="195"/>
      <c r="D8" s="22"/>
      <c r="E8" s="271"/>
      <c r="F8" s="272"/>
      <c r="G8" s="271"/>
      <c r="H8" s="272"/>
      <c r="I8" s="271"/>
      <c r="J8" s="272"/>
      <c r="K8" s="271"/>
      <c r="L8" s="272"/>
      <c r="M8" s="271"/>
      <c r="N8" s="272"/>
      <c r="O8" s="264"/>
      <c r="P8" s="265"/>
      <c r="Q8" s="264"/>
      <c r="R8" s="265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195"/>
      <c r="B9" s="195"/>
      <c r="C9" s="195"/>
      <c r="D9" s="22"/>
      <c r="E9" s="271"/>
      <c r="F9" s="272"/>
      <c r="G9" s="271"/>
      <c r="H9" s="272"/>
      <c r="I9" s="271"/>
      <c r="J9" s="272"/>
      <c r="K9" s="271"/>
      <c r="L9" s="272"/>
      <c r="M9" s="271"/>
      <c r="N9" s="272"/>
      <c r="O9" s="264"/>
      <c r="P9" s="265"/>
      <c r="Q9" s="264"/>
      <c r="R9" s="26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195"/>
      <c r="B10" s="195"/>
      <c r="C10" s="195"/>
      <c r="D10" s="22"/>
      <c r="E10" s="271"/>
      <c r="F10" s="272"/>
      <c r="G10" s="271"/>
      <c r="H10" s="272"/>
      <c r="I10" s="271"/>
      <c r="J10" s="272"/>
      <c r="K10" s="271"/>
      <c r="L10" s="272"/>
      <c r="M10" s="271"/>
      <c r="N10" s="272"/>
      <c r="O10" s="264"/>
      <c r="P10" s="265"/>
      <c r="Q10" s="264"/>
      <c r="R10" s="265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195"/>
      <c r="B11" s="195"/>
      <c r="C11" s="195"/>
      <c r="D11" s="22"/>
      <c r="E11" s="271"/>
      <c r="F11" s="272"/>
      <c r="G11" s="271"/>
      <c r="H11" s="272"/>
      <c r="I11" s="271"/>
      <c r="J11" s="272"/>
      <c r="K11" s="271"/>
      <c r="L11" s="272"/>
      <c r="M11" s="271"/>
      <c r="N11" s="272"/>
      <c r="O11" s="264"/>
      <c r="P11" s="265"/>
      <c r="Q11" s="264"/>
      <c r="R11" s="265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195"/>
      <c r="B12" s="195"/>
      <c r="C12" s="195"/>
      <c r="D12" s="22"/>
      <c r="E12" s="271"/>
      <c r="F12" s="272"/>
      <c r="G12" s="271"/>
      <c r="H12" s="272"/>
      <c r="I12" s="271"/>
      <c r="J12" s="272"/>
      <c r="K12" s="271"/>
      <c r="L12" s="272"/>
      <c r="M12" s="271"/>
      <c r="N12" s="272"/>
      <c r="O12" s="264"/>
      <c r="P12" s="265"/>
      <c r="Q12" s="264"/>
      <c r="R12" s="265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195"/>
      <c r="B13" s="195"/>
      <c r="C13" s="195"/>
      <c r="D13" s="22"/>
      <c r="E13" s="271"/>
      <c r="F13" s="272"/>
      <c r="G13" s="271"/>
      <c r="H13" s="272"/>
      <c r="I13" s="271"/>
      <c r="J13" s="272"/>
      <c r="K13" s="271"/>
      <c r="L13" s="272"/>
      <c r="M13" s="271"/>
      <c r="N13" s="272"/>
      <c r="O13" s="264"/>
      <c r="P13" s="265"/>
      <c r="Q13" s="264"/>
      <c r="R13" s="265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195"/>
      <c r="B14" s="195"/>
      <c r="C14" s="195"/>
      <c r="D14" s="22"/>
      <c r="E14" s="271"/>
      <c r="F14" s="272"/>
      <c r="G14" s="271"/>
      <c r="H14" s="272"/>
      <c r="I14" s="271"/>
      <c r="J14" s="272"/>
      <c r="K14" s="271"/>
      <c r="L14" s="272"/>
      <c r="M14" s="271"/>
      <c r="N14" s="272"/>
      <c r="O14" s="264"/>
      <c r="P14" s="265"/>
      <c r="Q14" s="264"/>
      <c r="R14" s="265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195"/>
      <c r="B15" s="195"/>
      <c r="C15" s="195"/>
      <c r="D15" s="22"/>
      <c r="E15" s="271"/>
      <c r="F15" s="272"/>
      <c r="G15" s="271"/>
      <c r="H15" s="272"/>
      <c r="I15" s="271"/>
      <c r="J15" s="272"/>
      <c r="K15" s="271"/>
      <c r="L15" s="272"/>
      <c r="M15" s="271"/>
      <c r="N15" s="272"/>
      <c r="O15" s="264"/>
      <c r="P15" s="265"/>
      <c r="Q15" s="264"/>
      <c r="R15" s="265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25">
      <c r="A16" s="195"/>
      <c r="B16" s="195"/>
      <c r="C16" s="195"/>
      <c r="D16" s="22"/>
      <c r="E16" s="260"/>
      <c r="F16" s="261"/>
      <c r="G16" s="260"/>
      <c r="H16" s="261"/>
      <c r="I16" s="271"/>
      <c r="J16" s="272"/>
      <c r="K16" s="271"/>
      <c r="L16" s="272"/>
      <c r="M16" s="271"/>
      <c r="N16" s="272"/>
      <c r="O16" s="264"/>
      <c r="P16" s="265"/>
      <c r="Q16" s="264"/>
      <c r="R16" s="265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25">
      <c r="A17" s="195"/>
      <c r="B17" s="195"/>
      <c r="C17" s="195"/>
      <c r="D17" s="22"/>
      <c r="E17" s="260"/>
      <c r="F17" s="261"/>
      <c r="G17" s="260"/>
      <c r="H17" s="261"/>
      <c r="I17" s="260"/>
      <c r="J17" s="261"/>
      <c r="K17" s="260"/>
      <c r="L17" s="261"/>
      <c r="M17" s="260"/>
      <c r="N17" s="261"/>
      <c r="O17" s="264"/>
      <c r="P17" s="265"/>
      <c r="Q17" s="264"/>
      <c r="R17" s="265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197"/>
      <c r="B18" s="25"/>
      <c r="C18" s="197"/>
      <c r="D18" s="10"/>
      <c r="E18" s="271"/>
      <c r="F18" s="272"/>
      <c r="G18" s="271"/>
      <c r="H18" s="272"/>
      <c r="I18" s="271"/>
      <c r="J18" s="272"/>
      <c r="K18" s="271"/>
      <c r="L18" s="272"/>
      <c r="M18" s="271"/>
      <c r="N18" s="272"/>
      <c r="O18" s="264"/>
      <c r="P18" s="265"/>
      <c r="Q18" s="264"/>
      <c r="R18" s="265"/>
      <c r="S18" s="196">
        <f t="shared" ref="S18:S20" si="3">E18+G18+I18+K18+M18+O18+Q18</f>
        <v>0</v>
      </c>
      <c r="T18" s="196">
        <f t="shared" ref="T18:T20" si="4">SUM(S18-U18-V18)</f>
        <v>0</v>
      </c>
      <c r="U18" s="14"/>
      <c r="V18" s="14"/>
    </row>
    <row r="19" spans="1:22" x14ac:dyDescent="0.25">
      <c r="A19" s="200"/>
      <c r="B19" s="200"/>
      <c r="C19" s="200"/>
      <c r="D19" s="22"/>
      <c r="E19" s="271"/>
      <c r="F19" s="272"/>
      <c r="G19" s="271"/>
      <c r="H19" s="272"/>
      <c r="I19" s="271"/>
      <c r="J19" s="272"/>
      <c r="K19" s="271"/>
      <c r="L19" s="272"/>
      <c r="M19" s="271"/>
      <c r="N19" s="272"/>
      <c r="O19" s="264"/>
      <c r="P19" s="265"/>
      <c r="Q19" s="264"/>
      <c r="R19" s="265"/>
      <c r="S19" s="196">
        <f t="shared" si="3"/>
        <v>0</v>
      </c>
      <c r="T19" s="196">
        <f t="shared" si="4"/>
        <v>0</v>
      </c>
      <c r="U19" s="14"/>
      <c r="V19" s="14"/>
    </row>
    <row r="20" spans="1:22" x14ac:dyDescent="0.25">
      <c r="A20" s="197"/>
      <c r="B20" s="25"/>
      <c r="C20" s="197"/>
      <c r="D20" s="10"/>
      <c r="E20" s="271"/>
      <c r="F20" s="272"/>
      <c r="G20" s="271"/>
      <c r="H20" s="272"/>
      <c r="I20" s="271"/>
      <c r="J20" s="272"/>
      <c r="K20" s="271"/>
      <c r="L20" s="272"/>
      <c r="M20" s="271"/>
      <c r="N20" s="272"/>
      <c r="O20" s="264"/>
      <c r="P20" s="265"/>
      <c r="Q20" s="264"/>
      <c r="R20" s="265"/>
      <c r="S20" s="196">
        <f t="shared" si="3"/>
        <v>0</v>
      </c>
      <c r="T20" s="196">
        <f t="shared" si="4"/>
        <v>0</v>
      </c>
      <c r="U20" s="14"/>
      <c r="V20" s="14"/>
    </row>
    <row r="21" spans="1:22" x14ac:dyDescent="0.25">
      <c r="A21" s="228"/>
      <c r="B21" s="25"/>
      <c r="C21" s="228"/>
      <c r="D21" s="10"/>
      <c r="E21" s="271"/>
      <c r="F21" s="272"/>
      <c r="G21" s="271"/>
      <c r="H21" s="272"/>
      <c r="I21" s="271"/>
      <c r="J21" s="272"/>
      <c r="K21" s="271"/>
      <c r="L21" s="272"/>
      <c r="M21" s="271"/>
      <c r="N21" s="272"/>
      <c r="O21" s="264"/>
      <c r="P21" s="265"/>
      <c r="Q21" s="264"/>
      <c r="R21" s="265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282"/>
      <c r="F22" s="272"/>
      <c r="G22" s="282"/>
      <c r="H22" s="272"/>
      <c r="I22" s="282"/>
      <c r="J22" s="272"/>
      <c r="K22" s="282"/>
      <c r="L22" s="272"/>
      <c r="M22" s="282"/>
      <c r="N22" s="272"/>
      <c r="O22" s="264"/>
      <c r="P22" s="265"/>
      <c r="Q22" s="264"/>
      <c r="R22" s="265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271">
        <v>8</v>
      </c>
      <c r="F23" s="272"/>
      <c r="G23" s="271">
        <v>8</v>
      </c>
      <c r="H23" s="272"/>
      <c r="I23" s="271">
        <v>8</v>
      </c>
      <c r="J23" s="272"/>
      <c r="K23" s="271">
        <v>8</v>
      </c>
      <c r="L23" s="272"/>
      <c r="M23" s="271">
        <v>8</v>
      </c>
      <c r="N23" s="272"/>
      <c r="O23" s="264"/>
      <c r="P23" s="265"/>
      <c r="Q23" s="264"/>
      <c r="R23" s="265"/>
      <c r="S23" s="12">
        <f t="shared" si="2"/>
        <v>40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266"/>
      <c r="F24" s="267"/>
      <c r="G24" s="266"/>
      <c r="H24" s="267"/>
      <c r="I24" s="266"/>
      <c r="J24" s="267"/>
      <c r="K24" s="266"/>
      <c r="L24" s="267"/>
      <c r="M24" s="266"/>
      <c r="N24" s="267"/>
      <c r="O24" s="264"/>
      <c r="P24" s="265"/>
      <c r="Q24" s="264"/>
      <c r="R24" s="265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268">
        <f>SUM(E4:E24)</f>
        <v>8</v>
      </c>
      <c r="F25" s="269"/>
      <c r="G25" s="268">
        <f>SUM(G4:G24)</f>
        <v>8</v>
      </c>
      <c r="H25" s="269"/>
      <c r="I25" s="268">
        <f>SUM(I4:I24)</f>
        <v>8</v>
      </c>
      <c r="J25" s="269"/>
      <c r="K25" s="268">
        <f>SUM(K4:K24)</f>
        <v>8</v>
      </c>
      <c r="L25" s="269"/>
      <c r="M25" s="268">
        <f>SUM(M4:M24)</f>
        <v>8</v>
      </c>
      <c r="N25" s="269"/>
      <c r="O25" s="268">
        <f>SUM(O4:O24)</f>
        <v>0</v>
      </c>
      <c r="P25" s="269"/>
      <c r="Q25" s="268">
        <f>SUM(Q4:Q24)</f>
        <v>0</v>
      </c>
      <c r="R25" s="269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0"/>
      <c r="J26" s="131">
        <v>8</v>
      </c>
      <c r="K26" s="124"/>
      <c r="L26" s="125">
        <v>8</v>
      </c>
      <c r="M26" s="122"/>
      <c r="N26" s="123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40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B10" sqref="B10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98</v>
      </c>
      <c r="B2" s="240"/>
      <c r="C2" s="240"/>
      <c r="D2" s="118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02"/>
      <c r="F3" s="203"/>
      <c r="G3" s="202"/>
      <c r="H3" s="203"/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21"/>
      <c r="P3" s="121"/>
      <c r="Q3" s="121"/>
      <c r="R3" s="121"/>
      <c r="S3" s="119"/>
      <c r="T3" s="119"/>
      <c r="U3" s="13"/>
      <c r="V3" s="13"/>
    </row>
    <row r="4" spans="1:22" x14ac:dyDescent="0.25">
      <c r="A4" s="230">
        <v>3600</v>
      </c>
      <c r="B4" s="25" t="s">
        <v>121</v>
      </c>
      <c r="C4" s="246">
        <v>26</v>
      </c>
      <c r="D4" s="22" t="s">
        <v>115</v>
      </c>
      <c r="E4" s="283"/>
      <c r="F4" s="283"/>
      <c r="G4" s="283"/>
      <c r="H4" s="283"/>
      <c r="I4" s="253">
        <v>0.75</v>
      </c>
      <c r="J4" s="253"/>
      <c r="K4" s="253"/>
      <c r="L4" s="253"/>
      <c r="M4" s="253">
        <v>2</v>
      </c>
      <c r="N4" s="253"/>
      <c r="O4" s="264"/>
      <c r="P4" s="265"/>
      <c r="Q4" s="264"/>
      <c r="R4" s="265"/>
      <c r="S4" s="119">
        <f t="shared" ref="S4:S22" si="0">E4+G4+I4+K4+M4+O4+Q4</f>
        <v>2.75</v>
      </c>
      <c r="T4" s="119">
        <f t="shared" ref="T4:T19" si="1">SUM(S4-U4-V4)</f>
        <v>2.75</v>
      </c>
      <c r="U4" s="14"/>
      <c r="V4" s="14"/>
    </row>
    <row r="5" spans="1:22" x14ac:dyDescent="0.25">
      <c r="A5" s="237">
        <v>3600</v>
      </c>
      <c r="B5" s="25" t="s">
        <v>121</v>
      </c>
      <c r="C5" s="246">
        <v>27</v>
      </c>
      <c r="D5" s="22" t="s">
        <v>115</v>
      </c>
      <c r="E5" s="283"/>
      <c r="F5" s="283"/>
      <c r="G5" s="283"/>
      <c r="H5" s="283"/>
      <c r="I5" s="253">
        <v>0.75</v>
      </c>
      <c r="J5" s="253"/>
      <c r="K5" s="253"/>
      <c r="L5" s="253"/>
      <c r="M5" s="253">
        <v>2</v>
      </c>
      <c r="N5" s="253"/>
      <c r="O5" s="264"/>
      <c r="P5" s="265"/>
      <c r="Q5" s="264"/>
      <c r="R5" s="265"/>
      <c r="S5" s="119">
        <f t="shared" si="0"/>
        <v>2.75</v>
      </c>
      <c r="T5" s="119">
        <f t="shared" si="1"/>
        <v>2.75</v>
      </c>
      <c r="U5" s="14"/>
      <c r="V5" s="14"/>
    </row>
    <row r="6" spans="1:22" x14ac:dyDescent="0.25">
      <c r="A6" s="237">
        <v>3600</v>
      </c>
      <c r="B6" s="25" t="s">
        <v>121</v>
      </c>
      <c r="C6" s="246">
        <v>28</v>
      </c>
      <c r="D6" s="22" t="s">
        <v>115</v>
      </c>
      <c r="E6" s="271"/>
      <c r="F6" s="272"/>
      <c r="G6" s="271"/>
      <c r="H6" s="272"/>
      <c r="I6" s="284"/>
      <c r="J6" s="267"/>
      <c r="K6" s="284">
        <v>0.5</v>
      </c>
      <c r="L6" s="267"/>
      <c r="M6" s="284">
        <v>2</v>
      </c>
      <c r="N6" s="267"/>
      <c r="O6" s="264"/>
      <c r="P6" s="265"/>
      <c r="Q6" s="264"/>
      <c r="R6" s="265"/>
      <c r="S6" s="119">
        <f t="shared" si="0"/>
        <v>2.5</v>
      </c>
      <c r="T6" s="119">
        <f t="shared" si="1"/>
        <v>2.5</v>
      </c>
      <c r="U6" s="14"/>
      <c r="V6" s="14"/>
    </row>
    <row r="7" spans="1:22" x14ac:dyDescent="0.25">
      <c r="A7" s="237">
        <v>3600</v>
      </c>
      <c r="B7" s="25" t="s">
        <v>121</v>
      </c>
      <c r="C7" s="246">
        <v>32</v>
      </c>
      <c r="D7" s="22" t="s">
        <v>115</v>
      </c>
      <c r="E7" s="271"/>
      <c r="F7" s="272"/>
      <c r="G7" s="271"/>
      <c r="H7" s="272"/>
      <c r="I7" s="284"/>
      <c r="J7" s="267"/>
      <c r="K7" s="284">
        <v>0.5</v>
      </c>
      <c r="L7" s="267"/>
      <c r="M7" s="284">
        <v>2</v>
      </c>
      <c r="N7" s="267"/>
      <c r="O7" s="264"/>
      <c r="P7" s="265"/>
      <c r="Q7" s="264"/>
      <c r="R7" s="265"/>
      <c r="S7" s="119">
        <f t="shared" si="0"/>
        <v>2.5</v>
      </c>
      <c r="T7" s="119">
        <f t="shared" si="1"/>
        <v>2.5</v>
      </c>
      <c r="U7" s="14"/>
      <c r="V7" s="14"/>
    </row>
    <row r="8" spans="1:22" x14ac:dyDescent="0.25">
      <c r="A8" s="246">
        <v>3600</v>
      </c>
      <c r="B8" s="25" t="s">
        <v>121</v>
      </c>
      <c r="C8" s="246">
        <v>45</v>
      </c>
      <c r="D8" s="22" t="s">
        <v>106</v>
      </c>
      <c r="E8" s="271"/>
      <c r="F8" s="272"/>
      <c r="G8" s="271"/>
      <c r="H8" s="272"/>
      <c r="I8" s="284">
        <v>0.5</v>
      </c>
      <c r="J8" s="267"/>
      <c r="K8" s="284"/>
      <c r="L8" s="267"/>
      <c r="M8" s="284"/>
      <c r="N8" s="267"/>
      <c r="O8" s="264"/>
      <c r="P8" s="265"/>
      <c r="Q8" s="264"/>
      <c r="R8" s="265"/>
      <c r="S8" s="119">
        <f t="shared" si="0"/>
        <v>0.5</v>
      </c>
      <c r="T8" s="119">
        <f t="shared" si="1"/>
        <v>0.5</v>
      </c>
      <c r="U8" s="14"/>
      <c r="V8" s="14"/>
    </row>
    <row r="9" spans="1:22" x14ac:dyDescent="0.25">
      <c r="A9" s="246">
        <v>3600</v>
      </c>
      <c r="B9" s="25" t="s">
        <v>121</v>
      </c>
      <c r="C9" s="246">
        <v>41</v>
      </c>
      <c r="D9" s="22" t="s">
        <v>91</v>
      </c>
      <c r="E9" s="271"/>
      <c r="F9" s="272"/>
      <c r="G9" s="271"/>
      <c r="H9" s="272"/>
      <c r="I9" s="266">
        <v>6</v>
      </c>
      <c r="J9" s="267"/>
      <c r="K9" s="266">
        <v>6</v>
      </c>
      <c r="L9" s="267"/>
      <c r="M9" s="266"/>
      <c r="N9" s="267"/>
      <c r="O9" s="264"/>
      <c r="P9" s="265"/>
      <c r="Q9" s="264"/>
      <c r="R9" s="265"/>
      <c r="S9" s="119">
        <f t="shared" si="0"/>
        <v>12</v>
      </c>
      <c r="T9" s="119">
        <f t="shared" si="1"/>
        <v>12</v>
      </c>
      <c r="U9" s="14"/>
      <c r="V9" s="14"/>
    </row>
    <row r="10" spans="1:22" x14ac:dyDescent="0.25">
      <c r="A10" s="246">
        <v>3600</v>
      </c>
      <c r="B10" s="25" t="s">
        <v>121</v>
      </c>
      <c r="C10" s="246">
        <v>12</v>
      </c>
      <c r="D10" s="22" t="s">
        <v>110</v>
      </c>
      <c r="E10" s="271"/>
      <c r="F10" s="272"/>
      <c r="G10" s="271"/>
      <c r="H10" s="272"/>
      <c r="I10" s="266"/>
      <c r="J10" s="267"/>
      <c r="K10" s="266">
        <v>1</v>
      </c>
      <c r="L10" s="267"/>
      <c r="M10" s="266"/>
      <c r="N10" s="267"/>
      <c r="O10" s="264"/>
      <c r="P10" s="265"/>
      <c r="Q10" s="264"/>
      <c r="R10" s="265"/>
      <c r="S10" s="119">
        <f t="shared" si="0"/>
        <v>1</v>
      </c>
      <c r="T10" s="119">
        <f t="shared" si="1"/>
        <v>1</v>
      </c>
      <c r="U10" s="14"/>
      <c r="V10" s="14"/>
    </row>
    <row r="11" spans="1:22" ht="15" customHeight="1" x14ac:dyDescent="0.25">
      <c r="A11" s="217"/>
      <c r="B11" s="217"/>
      <c r="C11" s="217"/>
      <c r="D11" s="22"/>
      <c r="E11" s="271"/>
      <c r="F11" s="272"/>
      <c r="G11" s="271"/>
      <c r="H11" s="272"/>
      <c r="I11" s="284"/>
      <c r="J11" s="267"/>
      <c r="K11" s="284"/>
      <c r="L11" s="267"/>
      <c r="M11" s="284"/>
      <c r="N11" s="267"/>
      <c r="O11" s="264"/>
      <c r="P11" s="265"/>
      <c r="Q11" s="264"/>
      <c r="R11" s="265"/>
      <c r="S11" s="119">
        <f t="shared" si="0"/>
        <v>0</v>
      </c>
      <c r="T11" s="119">
        <f t="shared" si="1"/>
        <v>0</v>
      </c>
      <c r="U11" s="14"/>
      <c r="V11" s="14"/>
    </row>
    <row r="12" spans="1:22" x14ac:dyDescent="0.25">
      <c r="A12" s="217"/>
      <c r="B12" s="217"/>
      <c r="C12" s="217"/>
      <c r="D12" s="22"/>
      <c r="E12" s="271"/>
      <c r="F12" s="272"/>
      <c r="G12" s="271"/>
      <c r="H12" s="272"/>
      <c r="I12" s="284"/>
      <c r="J12" s="267"/>
      <c r="K12" s="284"/>
      <c r="L12" s="267"/>
      <c r="M12" s="284"/>
      <c r="N12" s="267"/>
      <c r="O12" s="264"/>
      <c r="P12" s="265"/>
      <c r="Q12" s="264"/>
      <c r="R12" s="265"/>
      <c r="S12" s="119">
        <f t="shared" si="0"/>
        <v>0</v>
      </c>
      <c r="T12" s="119">
        <f t="shared" si="1"/>
        <v>0</v>
      </c>
      <c r="U12" s="14"/>
      <c r="V12" s="14"/>
    </row>
    <row r="13" spans="1:22" x14ac:dyDescent="0.25">
      <c r="A13" s="166"/>
      <c r="B13" s="25"/>
      <c r="C13" s="166"/>
      <c r="D13" s="22"/>
      <c r="E13" s="271"/>
      <c r="F13" s="272"/>
      <c r="G13" s="271"/>
      <c r="H13" s="272"/>
      <c r="I13" s="284"/>
      <c r="J13" s="267"/>
      <c r="K13" s="284"/>
      <c r="L13" s="267"/>
      <c r="M13" s="284"/>
      <c r="N13" s="267"/>
      <c r="O13" s="264"/>
      <c r="P13" s="265"/>
      <c r="Q13" s="264"/>
      <c r="R13" s="265"/>
      <c r="S13" s="119">
        <f t="shared" si="0"/>
        <v>0</v>
      </c>
      <c r="T13" s="119">
        <f t="shared" si="1"/>
        <v>0</v>
      </c>
      <c r="U13" s="14"/>
      <c r="V13" s="14"/>
    </row>
    <row r="14" spans="1:22" x14ac:dyDescent="0.25">
      <c r="A14" s="230"/>
      <c r="B14" s="230"/>
      <c r="C14" s="230"/>
      <c r="D14" s="22"/>
      <c r="E14" s="271"/>
      <c r="F14" s="272"/>
      <c r="G14" s="271"/>
      <c r="H14" s="272"/>
      <c r="I14" s="284"/>
      <c r="J14" s="267"/>
      <c r="K14" s="284"/>
      <c r="L14" s="267"/>
      <c r="M14" s="284"/>
      <c r="N14" s="267"/>
      <c r="O14" s="264"/>
      <c r="P14" s="265"/>
      <c r="Q14" s="264"/>
      <c r="R14" s="265"/>
      <c r="S14" s="119">
        <f t="shared" si="0"/>
        <v>0</v>
      </c>
      <c r="T14" s="119">
        <f t="shared" si="1"/>
        <v>0</v>
      </c>
      <c r="U14" s="14"/>
      <c r="V14" s="14"/>
    </row>
    <row r="15" spans="1:22" x14ac:dyDescent="0.25">
      <c r="A15" s="230"/>
      <c r="B15" s="25"/>
      <c r="C15" s="230"/>
      <c r="D15" s="22"/>
      <c r="E15" s="271"/>
      <c r="F15" s="272"/>
      <c r="G15" s="271"/>
      <c r="H15" s="272"/>
      <c r="I15" s="284"/>
      <c r="J15" s="267"/>
      <c r="K15" s="284"/>
      <c r="L15" s="267"/>
      <c r="M15" s="284"/>
      <c r="N15" s="267"/>
      <c r="O15" s="264"/>
      <c r="P15" s="265"/>
      <c r="Q15" s="264"/>
      <c r="R15" s="265"/>
      <c r="S15" s="119">
        <f t="shared" si="0"/>
        <v>0</v>
      </c>
      <c r="T15" s="119">
        <f t="shared" si="1"/>
        <v>0</v>
      </c>
      <c r="U15" s="14"/>
      <c r="V15" s="14"/>
    </row>
    <row r="16" spans="1:22" x14ac:dyDescent="0.25">
      <c r="A16" s="232">
        <v>3601</v>
      </c>
      <c r="B16" s="25" t="s">
        <v>120</v>
      </c>
      <c r="C16" s="232"/>
      <c r="D16" s="22" t="s">
        <v>84</v>
      </c>
      <c r="E16" s="271"/>
      <c r="F16" s="272"/>
      <c r="G16" s="271"/>
      <c r="H16" s="272"/>
      <c r="I16" s="266"/>
      <c r="J16" s="267"/>
      <c r="K16" s="266"/>
      <c r="L16" s="267"/>
      <c r="M16" s="266"/>
      <c r="N16" s="267"/>
      <c r="O16" s="264"/>
      <c r="P16" s="265"/>
      <c r="Q16" s="264"/>
      <c r="R16" s="265"/>
      <c r="S16" s="119">
        <f t="shared" si="0"/>
        <v>0</v>
      </c>
      <c r="T16" s="119">
        <f t="shared" si="1"/>
        <v>0</v>
      </c>
      <c r="U16" s="14"/>
      <c r="V16" s="14"/>
    </row>
    <row r="17" spans="1:22" x14ac:dyDescent="0.25">
      <c r="A17" s="227"/>
      <c r="B17" s="25"/>
      <c r="C17" s="227"/>
      <c r="D17" s="22"/>
      <c r="E17" s="260"/>
      <c r="F17" s="261"/>
      <c r="G17" s="260"/>
      <c r="H17" s="261"/>
      <c r="I17" s="249"/>
      <c r="J17" s="250"/>
      <c r="K17" s="249"/>
      <c r="L17" s="250"/>
      <c r="M17" s="249"/>
      <c r="N17" s="250"/>
      <c r="O17" s="264"/>
      <c r="P17" s="265"/>
      <c r="Q17" s="264"/>
      <c r="R17" s="265"/>
      <c r="S17" s="119">
        <f t="shared" si="0"/>
        <v>0</v>
      </c>
      <c r="T17" s="119">
        <f t="shared" si="1"/>
        <v>0</v>
      </c>
      <c r="U17" s="14"/>
      <c r="V17" s="14"/>
    </row>
    <row r="18" spans="1:22" x14ac:dyDescent="0.25">
      <c r="A18" s="188">
        <v>3600</v>
      </c>
      <c r="B18" s="25" t="s">
        <v>121</v>
      </c>
      <c r="C18" s="188"/>
      <c r="D18" s="22" t="s">
        <v>96</v>
      </c>
      <c r="E18" s="271"/>
      <c r="F18" s="272"/>
      <c r="G18" s="271"/>
      <c r="H18" s="272"/>
      <c r="I18" s="266"/>
      <c r="J18" s="267"/>
      <c r="K18" s="266"/>
      <c r="L18" s="267"/>
      <c r="M18" s="266"/>
      <c r="N18" s="267"/>
      <c r="O18" s="264"/>
      <c r="P18" s="265"/>
      <c r="Q18" s="264"/>
      <c r="R18" s="265"/>
      <c r="S18" s="119">
        <f t="shared" si="0"/>
        <v>0</v>
      </c>
      <c r="T18" s="119">
        <f t="shared" si="1"/>
        <v>0</v>
      </c>
      <c r="U18" s="14"/>
      <c r="V18" s="14"/>
    </row>
    <row r="19" spans="1:22" x14ac:dyDescent="0.25">
      <c r="A19" s="117"/>
      <c r="B19" s="61"/>
      <c r="C19" s="117"/>
      <c r="D19" s="22"/>
      <c r="E19" s="271"/>
      <c r="F19" s="272"/>
      <c r="G19" s="271"/>
      <c r="H19" s="272"/>
      <c r="I19" s="284"/>
      <c r="J19" s="267"/>
      <c r="K19" s="284"/>
      <c r="L19" s="267"/>
      <c r="M19" s="284"/>
      <c r="N19" s="267"/>
      <c r="O19" s="264"/>
      <c r="P19" s="265"/>
      <c r="Q19" s="264"/>
      <c r="R19" s="265"/>
      <c r="S19" s="119">
        <f t="shared" si="0"/>
        <v>0</v>
      </c>
      <c r="T19" s="119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22"/>
      <c r="E20" s="271">
        <v>8</v>
      </c>
      <c r="F20" s="272"/>
      <c r="G20" s="271">
        <v>8</v>
      </c>
      <c r="H20" s="272"/>
      <c r="I20" s="266"/>
      <c r="J20" s="267"/>
      <c r="K20" s="266"/>
      <c r="L20" s="267"/>
      <c r="M20" s="266"/>
      <c r="N20" s="267"/>
      <c r="O20" s="264"/>
      <c r="P20" s="265"/>
      <c r="Q20" s="264"/>
      <c r="R20" s="265"/>
      <c r="S20" s="119">
        <f t="shared" si="0"/>
        <v>16</v>
      </c>
      <c r="T20" s="119"/>
      <c r="U20" s="15"/>
      <c r="V20" s="14"/>
    </row>
    <row r="21" spans="1:22" x14ac:dyDescent="0.25">
      <c r="A21" s="10" t="s">
        <v>36</v>
      </c>
      <c r="B21" s="10"/>
      <c r="C21" s="10"/>
      <c r="D21" s="10"/>
      <c r="E21" s="266"/>
      <c r="F21" s="267"/>
      <c r="G21" s="266"/>
      <c r="H21" s="267"/>
      <c r="I21" s="266"/>
      <c r="J21" s="267"/>
      <c r="K21" s="266"/>
      <c r="L21" s="267"/>
      <c r="M21" s="266"/>
      <c r="N21" s="267"/>
      <c r="O21" s="264"/>
      <c r="P21" s="265"/>
      <c r="Q21" s="264"/>
      <c r="R21" s="265"/>
      <c r="S21" s="119">
        <f t="shared" si="0"/>
        <v>0</v>
      </c>
      <c r="T21" s="119"/>
      <c r="U21" s="15"/>
      <c r="V21" s="14"/>
    </row>
    <row r="22" spans="1:22" x14ac:dyDescent="0.25">
      <c r="A22" s="15" t="s">
        <v>6</v>
      </c>
      <c r="B22" s="15"/>
      <c r="C22" s="15"/>
      <c r="D22" s="15"/>
      <c r="E22" s="268">
        <f>SUM(E4:E21)</f>
        <v>8</v>
      </c>
      <c r="F22" s="269"/>
      <c r="G22" s="268">
        <f>SUM(G4:G21)</f>
        <v>8</v>
      </c>
      <c r="H22" s="269"/>
      <c r="I22" s="268">
        <f>SUM(I4:I21)</f>
        <v>8</v>
      </c>
      <c r="J22" s="269"/>
      <c r="K22" s="268">
        <f>SUM(K4:K21)</f>
        <v>8</v>
      </c>
      <c r="L22" s="269"/>
      <c r="M22" s="268">
        <f>SUM(M4:M21)</f>
        <v>8</v>
      </c>
      <c r="N22" s="269"/>
      <c r="O22" s="268">
        <f>SUM(O4:O21)</f>
        <v>0</v>
      </c>
      <c r="P22" s="269"/>
      <c r="Q22" s="268">
        <f>SUM(Q4:Q21)</f>
        <v>0</v>
      </c>
      <c r="R22" s="269"/>
      <c r="S22" s="119">
        <f t="shared" si="0"/>
        <v>40</v>
      </c>
      <c r="T22" s="119"/>
      <c r="U22" s="15"/>
      <c r="V22" s="14"/>
    </row>
    <row r="23" spans="1:22" x14ac:dyDescent="0.25">
      <c r="A23" s="15" t="s">
        <v>2</v>
      </c>
      <c r="B23" s="15"/>
      <c r="C23" s="15"/>
      <c r="D23" s="15"/>
      <c r="E23" s="119"/>
      <c r="F23" s="120">
        <v>8</v>
      </c>
      <c r="G23" s="119"/>
      <c r="H23" s="120">
        <v>8</v>
      </c>
      <c r="I23" s="119"/>
      <c r="J23" s="120">
        <v>8</v>
      </c>
      <c r="K23" s="119"/>
      <c r="L23" s="120">
        <v>8</v>
      </c>
      <c r="M23" s="119"/>
      <c r="N23" s="120">
        <v>8</v>
      </c>
      <c r="O23" s="119"/>
      <c r="P23" s="120"/>
      <c r="Q23" s="119"/>
      <c r="R23" s="120"/>
      <c r="S23" s="119">
        <f>SUM(E23:R23)</f>
        <v>40</v>
      </c>
      <c r="T23" s="119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24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16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O16" sqref="O16:P16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98</v>
      </c>
      <c r="B2" s="240"/>
      <c r="C2" s="240"/>
      <c r="D2" s="6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9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242">
        <v>6771</v>
      </c>
      <c r="B4" s="248" t="s">
        <v>124</v>
      </c>
      <c r="C4" s="242">
        <v>40</v>
      </c>
      <c r="D4" s="22" t="s">
        <v>94</v>
      </c>
      <c r="E4" s="266">
        <v>2</v>
      </c>
      <c r="F4" s="267"/>
      <c r="G4" s="266"/>
      <c r="H4" s="267"/>
      <c r="I4" s="266"/>
      <c r="J4" s="267"/>
      <c r="K4" s="266"/>
      <c r="L4" s="267"/>
      <c r="M4" s="266"/>
      <c r="N4" s="267"/>
      <c r="O4" s="264"/>
      <c r="P4" s="265"/>
      <c r="Q4" s="264"/>
      <c r="R4" s="265"/>
      <c r="S4" s="12">
        <f>E4+G4+I4+K4+M4+O4+Q4</f>
        <v>2</v>
      </c>
      <c r="T4" s="12">
        <f>SUM(S4-U4-V4)</f>
        <v>2</v>
      </c>
      <c r="U4" s="14"/>
      <c r="V4" s="14"/>
    </row>
    <row r="5" spans="1:22" ht="15.75" customHeight="1" x14ac:dyDescent="0.25">
      <c r="A5" s="242">
        <v>6771</v>
      </c>
      <c r="B5" s="248" t="s">
        <v>124</v>
      </c>
      <c r="C5" s="242">
        <v>41</v>
      </c>
      <c r="D5" s="22" t="s">
        <v>100</v>
      </c>
      <c r="E5" s="266">
        <v>0.5</v>
      </c>
      <c r="F5" s="267"/>
      <c r="G5" s="266"/>
      <c r="H5" s="267"/>
      <c r="I5" s="266"/>
      <c r="J5" s="267"/>
      <c r="K5" s="266"/>
      <c r="L5" s="267"/>
      <c r="M5" s="266"/>
      <c r="N5" s="267"/>
      <c r="O5" s="264"/>
      <c r="P5" s="265"/>
      <c r="Q5" s="264"/>
      <c r="R5" s="265"/>
      <c r="S5" s="12">
        <f>E5+G5+I5+K5+M5+O5+Q5</f>
        <v>0.5</v>
      </c>
      <c r="T5" s="12">
        <f>SUM(S5-U5-V5)</f>
        <v>0.5</v>
      </c>
      <c r="U5" s="14"/>
      <c r="V5" s="14"/>
    </row>
    <row r="6" spans="1:22" x14ac:dyDescent="0.25">
      <c r="A6" s="242">
        <v>6874</v>
      </c>
      <c r="B6" s="248" t="s">
        <v>126</v>
      </c>
      <c r="C6" s="242">
        <v>2</v>
      </c>
      <c r="D6" s="22" t="s">
        <v>72</v>
      </c>
      <c r="E6" s="266">
        <v>2.5</v>
      </c>
      <c r="F6" s="267"/>
      <c r="G6" s="266"/>
      <c r="H6" s="267"/>
      <c r="I6" s="266"/>
      <c r="J6" s="267"/>
      <c r="K6" s="266"/>
      <c r="L6" s="267"/>
      <c r="M6" s="266"/>
      <c r="N6" s="267"/>
      <c r="O6" s="264"/>
      <c r="P6" s="265"/>
      <c r="Q6" s="264"/>
      <c r="R6" s="265"/>
      <c r="S6" s="12">
        <f t="shared" ref="S6:S24" si="0">E6+G6+I6+K6+M6+O6+Q6</f>
        <v>2.5</v>
      </c>
      <c r="T6" s="12">
        <f t="shared" ref="T6:T21" si="1">SUM(S6-U6-V6)</f>
        <v>2.5</v>
      </c>
      <c r="U6" s="14"/>
      <c r="V6" s="14"/>
    </row>
    <row r="7" spans="1:22" x14ac:dyDescent="0.25">
      <c r="A7" s="244">
        <v>6728</v>
      </c>
      <c r="B7" s="248" t="s">
        <v>123</v>
      </c>
      <c r="C7" s="244">
        <v>41</v>
      </c>
      <c r="D7" s="22" t="s">
        <v>99</v>
      </c>
      <c r="E7" s="266"/>
      <c r="F7" s="267"/>
      <c r="G7" s="266"/>
      <c r="H7" s="267"/>
      <c r="I7" s="266">
        <v>3.5</v>
      </c>
      <c r="J7" s="267"/>
      <c r="K7" s="266"/>
      <c r="L7" s="267"/>
      <c r="M7" s="266">
        <v>4.5</v>
      </c>
      <c r="N7" s="267"/>
      <c r="O7" s="264"/>
      <c r="P7" s="265"/>
      <c r="Q7" s="264"/>
      <c r="R7" s="265"/>
      <c r="S7" s="12">
        <f>E7+G7+I7+K7+M7+O7+Q7</f>
        <v>8</v>
      </c>
      <c r="T7" s="12">
        <f t="shared" si="1"/>
        <v>8</v>
      </c>
      <c r="U7" s="14"/>
      <c r="V7" s="14"/>
    </row>
    <row r="8" spans="1:22" x14ac:dyDescent="0.25">
      <c r="A8" s="244">
        <v>6849</v>
      </c>
      <c r="B8" s="248" t="s">
        <v>122</v>
      </c>
      <c r="C8" s="244">
        <v>48</v>
      </c>
      <c r="D8" s="22" t="s">
        <v>92</v>
      </c>
      <c r="E8" s="266"/>
      <c r="F8" s="267"/>
      <c r="G8" s="266"/>
      <c r="H8" s="267"/>
      <c r="I8" s="266">
        <v>3.5</v>
      </c>
      <c r="J8" s="267"/>
      <c r="K8" s="266">
        <v>2.5</v>
      </c>
      <c r="L8" s="267"/>
      <c r="M8" s="266">
        <v>1</v>
      </c>
      <c r="N8" s="267"/>
      <c r="O8" s="264"/>
      <c r="P8" s="265"/>
      <c r="Q8" s="264"/>
      <c r="R8" s="265"/>
      <c r="S8" s="12">
        <f>E8+G8+I8+K8+M8+O8+Q8</f>
        <v>7</v>
      </c>
      <c r="T8" s="12">
        <f t="shared" si="1"/>
        <v>7</v>
      </c>
      <c r="U8" s="14"/>
      <c r="V8" s="14"/>
    </row>
    <row r="9" spans="1:22" x14ac:dyDescent="0.25">
      <c r="A9" s="238">
        <v>6801</v>
      </c>
      <c r="B9" s="248" t="s">
        <v>125</v>
      </c>
      <c r="C9" s="238">
        <v>19</v>
      </c>
      <c r="D9" s="22" t="s">
        <v>99</v>
      </c>
      <c r="E9" s="266"/>
      <c r="F9" s="267"/>
      <c r="G9" s="266"/>
      <c r="H9" s="267"/>
      <c r="I9" s="266"/>
      <c r="J9" s="267"/>
      <c r="K9" s="266">
        <v>4.5</v>
      </c>
      <c r="L9" s="267"/>
      <c r="M9" s="266"/>
      <c r="N9" s="267"/>
      <c r="O9" s="264"/>
      <c r="P9" s="265"/>
      <c r="Q9" s="264"/>
      <c r="R9" s="265"/>
      <c r="S9" s="12">
        <f>E9+G9+I9+K9+M9+O9+Q9</f>
        <v>4.5</v>
      </c>
      <c r="T9" s="12">
        <f t="shared" si="1"/>
        <v>4.5</v>
      </c>
      <c r="U9" s="14"/>
      <c r="V9" s="14"/>
    </row>
    <row r="10" spans="1:22" x14ac:dyDescent="0.25">
      <c r="A10" s="233">
        <v>6881</v>
      </c>
      <c r="B10" s="248" t="s">
        <v>127</v>
      </c>
      <c r="C10" s="233">
        <v>1</v>
      </c>
      <c r="D10" s="22" t="s">
        <v>117</v>
      </c>
      <c r="E10" s="266"/>
      <c r="F10" s="267"/>
      <c r="G10" s="266"/>
      <c r="H10" s="267"/>
      <c r="I10" s="266"/>
      <c r="J10" s="267"/>
      <c r="K10" s="266"/>
      <c r="L10" s="267"/>
      <c r="M10" s="266">
        <v>1.5</v>
      </c>
      <c r="N10" s="267"/>
      <c r="O10" s="264"/>
      <c r="P10" s="265"/>
      <c r="Q10" s="264"/>
      <c r="R10" s="265"/>
      <c r="S10" s="12">
        <f t="shared" si="0"/>
        <v>1.5</v>
      </c>
      <c r="T10" s="12">
        <f t="shared" si="1"/>
        <v>1.5</v>
      </c>
      <c r="U10" s="14"/>
      <c r="V10" s="14"/>
    </row>
    <row r="11" spans="1:22" x14ac:dyDescent="0.25">
      <c r="A11" s="233"/>
      <c r="B11" s="233"/>
      <c r="C11" s="233"/>
      <c r="D11" s="22"/>
      <c r="E11" s="266"/>
      <c r="F11" s="267"/>
      <c r="G11" s="266"/>
      <c r="H11" s="267"/>
      <c r="I11" s="266"/>
      <c r="J11" s="267"/>
      <c r="K11" s="266"/>
      <c r="L11" s="267"/>
      <c r="M11" s="266"/>
      <c r="N11" s="267"/>
      <c r="O11" s="264"/>
      <c r="P11" s="265"/>
      <c r="Q11" s="264"/>
      <c r="R11" s="26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228"/>
      <c r="B12" s="228"/>
      <c r="C12" s="228"/>
      <c r="D12" s="22"/>
      <c r="E12" s="266"/>
      <c r="F12" s="267"/>
      <c r="G12" s="266"/>
      <c r="H12" s="267"/>
      <c r="I12" s="266"/>
      <c r="J12" s="267"/>
      <c r="K12" s="266"/>
      <c r="L12" s="267"/>
      <c r="M12" s="266"/>
      <c r="N12" s="267"/>
      <c r="O12" s="264"/>
      <c r="P12" s="265"/>
      <c r="Q12" s="264"/>
      <c r="R12" s="265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151"/>
      <c r="B13" s="132"/>
      <c r="C13" s="132"/>
      <c r="D13" s="22"/>
      <c r="E13" s="266"/>
      <c r="F13" s="267"/>
      <c r="G13" s="266"/>
      <c r="H13" s="267"/>
      <c r="I13" s="266"/>
      <c r="J13" s="267"/>
      <c r="K13" s="266"/>
      <c r="L13" s="267"/>
      <c r="M13" s="266"/>
      <c r="N13" s="267"/>
      <c r="O13" s="264"/>
      <c r="P13" s="265"/>
      <c r="Q13" s="264"/>
      <c r="R13" s="26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153"/>
      <c r="B14" s="25"/>
      <c r="C14" s="132"/>
      <c r="D14" s="22"/>
      <c r="E14" s="266"/>
      <c r="F14" s="267"/>
      <c r="G14" s="266"/>
      <c r="H14" s="267"/>
      <c r="I14" s="266"/>
      <c r="J14" s="267"/>
      <c r="K14" s="266"/>
      <c r="L14" s="267"/>
      <c r="M14" s="266"/>
      <c r="N14" s="267"/>
      <c r="O14" s="264"/>
      <c r="P14" s="265"/>
      <c r="Q14" s="264"/>
      <c r="R14" s="265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132"/>
      <c r="B15" s="132"/>
      <c r="C15" s="132"/>
      <c r="D15" s="22"/>
      <c r="E15" s="266"/>
      <c r="F15" s="267"/>
      <c r="G15" s="266"/>
      <c r="H15" s="267"/>
      <c r="I15" s="266"/>
      <c r="J15" s="267"/>
      <c r="K15" s="266"/>
      <c r="L15" s="267"/>
      <c r="M15" s="266"/>
      <c r="N15" s="267"/>
      <c r="O15" s="264"/>
      <c r="P15" s="265"/>
      <c r="Q15" s="264"/>
      <c r="R15" s="265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233"/>
      <c r="B16" s="25"/>
      <c r="C16" s="233"/>
      <c r="D16" s="10"/>
      <c r="E16" s="266"/>
      <c r="F16" s="267"/>
      <c r="G16" s="266"/>
      <c r="H16" s="267"/>
      <c r="I16" s="266"/>
      <c r="J16" s="267"/>
      <c r="K16" s="266"/>
      <c r="L16" s="267"/>
      <c r="M16" s="266"/>
      <c r="N16" s="267"/>
      <c r="O16" s="264"/>
      <c r="P16" s="265"/>
      <c r="Q16" s="264"/>
      <c r="R16" s="265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3601</v>
      </c>
      <c r="B17" s="25" t="s">
        <v>120</v>
      </c>
      <c r="C17" s="6"/>
      <c r="D17" s="168" t="s">
        <v>109</v>
      </c>
      <c r="E17" s="266"/>
      <c r="F17" s="267"/>
      <c r="G17" s="266">
        <v>8</v>
      </c>
      <c r="H17" s="267"/>
      <c r="I17" s="266"/>
      <c r="J17" s="267"/>
      <c r="K17" s="266"/>
      <c r="L17" s="267"/>
      <c r="M17" s="266"/>
      <c r="N17" s="267"/>
      <c r="O17" s="264"/>
      <c r="P17" s="265"/>
      <c r="Q17" s="264"/>
      <c r="R17" s="265"/>
      <c r="S17" s="12">
        <f t="shared" ref="S17" si="2">E17+G17+I17+K17+M17+O17+Q17</f>
        <v>8</v>
      </c>
      <c r="T17" s="12">
        <f t="shared" ref="T17" si="3">SUM(S17-U17-V17)</f>
        <v>8</v>
      </c>
      <c r="U17" s="14"/>
      <c r="V17" s="14"/>
    </row>
    <row r="18" spans="1:22" x14ac:dyDescent="0.25">
      <c r="A18" s="178"/>
      <c r="B18" s="178"/>
      <c r="C18" s="178"/>
      <c r="D18" s="22"/>
      <c r="E18" s="249"/>
      <c r="F18" s="250"/>
      <c r="G18" s="249"/>
      <c r="H18" s="250"/>
      <c r="I18" s="266"/>
      <c r="J18" s="267"/>
      <c r="K18" s="266"/>
      <c r="L18" s="267"/>
      <c r="M18" s="266"/>
      <c r="N18" s="267"/>
      <c r="O18" s="264"/>
      <c r="P18" s="265"/>
      <c r="Q18" s="264"/>
      <c r="R18" s="265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159">
        <v>3600</v>
      </c>
      <c r="B19" s="159" t="s">
        <v>121</v>
      </c>
      <c r="C19" s="159"/>
      <c r="D19" s="10" t="s">
        <v>61</v>
      </c>
      <c r="E19" s="249">
        <v>2</v>
      </c>
      <c r="F19" s="250"/>
      <c r="G19" s="249"/>
      <c r="H19" s="250"/>
      <c r="I19" s="249">
        <v>1</v>
      </c>
      <c r="J19" s="250"/>
      <c r="K19" s="249">
        <v>1</v>
      </c>
      <c r="L19" s="250"/>
      <c r="M19" s="249">
        <v>1</v>
      </c>
      <c r="N19" s="250"/>
      <c r="O19" s="264"/>
      <c r="P19" s="265"/>
      <c r="Q19" s="264"/>
      <c r="R19" s="265"/>
      <c r="S19" s="12">
        <f t="shared" si="4"/>
        <v>5</v>
      </c>
      <c r="T19" s="12">
        <f t="shared" si="5"/>
        <v>5</v>
      </c>
      <c r="U19" s="14"/>
      <c r="V19" s="14"/>
    </row>
    <row r="20" spans="1:22" x14ac:dyDescent="0.25">
      <c r="A20" s="188"/>
      <c r="B20" s="25"/>
      <c r="C20" s="188"/>
      <c r="D20" s="10"/>
      <c r="E20" s="266"/>
      <c r="F20" s="267"/>
      <c r="G20" s="266"/>
      <c r="H20" s="267"/>
      <c r="I20" s="266"/>
      <c r="J20" s="267"/>
      <c r="K20" s="266"/>
      <c r="L20" s="267"/>
      <c r="M20" s="266"/>
      <c r="N20" s="267"/>
      <c r="O20" s="264"/>
      <c r="P20" s="265"/>
      <c r="Q20" s="264"/>
      <c r="R20" s="265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266"/>
      <c r="F21" s="267"/>
      <c r="G21" s="266"/>
      <c r="H21" s="267"/>
      <c r="I21" s="266"/>
      <c r="J21" s="267"/>
      <c r="K21" s="266"/>
      <c r="L21" s="267"/>
      <c r="M21" s="266"/>
      <c r="N21" s="267"/>
      <c r="O21" s="264"/>
      <c r="P21" s="265"/>
      <c r="Q21" s="264"/>
      <c r="R21" s="265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266"/>
      <c r="F22" s="267"/>
      <c r="G22" s="266"/>
      <c r="H22" s="267"/>
      <c r="I22" s="266"/>
      <c r="J22" s="267"/>
      <c r="K22" s="266"/>
      <c r="L22" s="267"/>
      <c r="M22" s="266"/>
      <c r="N22" s="267"/>
      <c r="O22" s="264"/>
      <c r="P22" s="265"/>
      <c r="Q22" s="264"/>
      <c r="R22" s="265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266"/>
      <c r="F23" s="267"/>
      <c r="G23" s="266"/>
      <c r="H23" s="267"/>
      <c r="I23" s="266"/>
      <c r="J23" s="267"/>
      <c r="K23" s="266"/>
      <c r="L23" s="267"/>
      <c r="M23" s="266"/>
      <c r="N23" s="267"/>
      <c r="O23" s="264"/>
      <c r="P23" s="265"/>
      <c r="Q23" s="264"/>
      <c r="R23" s="265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268">
        <f>SUM(E4:E23)</f>
        <v>7</v>
      </c>
      <c r="F24" s="269"/>
      <c r="G24" s="268">
        <f>SUM(G4:G23)</f>
        <v>8</v>
      </c>
      <c r="H24" s="269"/>
      <c r="I24" s="268">
        <f>SUM(I4:I23)</f>
        <v>8</v>
      </c>
      <c r="J24" s="269"/>
      <c r="K24" s="268">
        <f>SUM(K4:K23)</f>
        <v>8</v>
      </c>
      <c r="L24" s="269"/>
      <c r="M24" s="268">
        <f>SUM(M4:M23)</f>
        <v>8</v>
      </c>
      <c r="N24" s="269"/>
      <c r="O24" s="268">
        <f>SUM(O4:O23)</f>
        <v>0</v>
      </c>
      <c r="P24" s="269"/>
      <c r="Q24" s="268">
        <f>SUM(Q4:Q23)</f>
        <v>0</v>
      </c>
      <c r="R24" s="269"/>
      <c r="S24" s="12">
        <f t="shared" si="0"/>
        <v>39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39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-1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-1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39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39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E4" sqref="E4:H5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98</v>
      </c>
      <c r="B2" s="240"/>
      <c r="C2" s="240"/>
      <c r="D2" s="6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02"/>
      <c r="L3" s="203"/>
      <c r="M3" s="202"/>
      <c r="N3" s="203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242">
        <v>6771</v>
      </c>
      <c r="B4" s="248" t="s">
        <v>124</v>
      </c>
      <c r="C4" s="242">
        <v>40</v>
      </c>
      <c r="D4" s="22" t="s">
        <v>94</v>
      </c>
      <c r="E4" s="266">
        <v>3</v>
      </c>
      <c r="F4" s="267"/>
      <c r="G4" s="266">
        <v>1.5</v>
      </c>
      <c r="H4" s="267"/>
      <c r="I4" s="266"/>
      <c r="J4" s="267"/>
      <c r="K4" s="271"/>
      <c r="L4" s="272"/>
      <c r="M4" s="271"/>
      <c r="N4" s="272"/>
      <c r="O4" s="285"/>
      <c r="P4" s="285"/>
      <c r="Q4" s="285"/>
      <c r="R4" s="285"/>
      <c r="S4" s="12">
        <f t="shared" ref="S4:S11" si="0">E4+G4+I4+K4+M4+O4+Q4</f>
        <v>4.5</v>
      </c>
      <c r="T4" s="12">
        <f t="shared" ref="T4:T11" si="1">SUM(S4-U4-V4)</f>
        <v>4.5</v>
      </c>
      <c r="U4" s="14"/>
      <c r="V4" s="14"/>
    </row>
    <row r="5" spans="1:22" x14ac:dyDescent="0.25">
      <c r="A5" s="242">
        <v>6771</v>
      </c>
      <c r="B5" s="248" t="s">
        <v>124</v>
      </c>
      <c r="C5" s="242">
        <v>41</v>
      </c>
      <c r="D5" s="22" t="s">
        <v>100</v>
      </c>
      <c r="E5" s="266">
        <v>0.5</v>
      </c>
      <c r="F5" s="267"/>
      <c r="G5" s="266">
        <v>0.5</v>
      </c>
      <c r="H5" s="267"/>
      <c r="I5" s="266"/>
      <c r="J5" s="267"/>
      <c r="K5" s="271"/>
      <c r="L5" s="272"/>
      <c r="M5" s="271"/>
      <c r="N5" s="272"/>
      <c r="O5" s="285"/>
      <c r="P5" s="285"/>
      <c r="Q5" s="285"/>
      <c r="R5" s="285"/>
      <c r="S5" s="12">
        <f t="shared" si="0"/>
        <v>1</v>
      </c>
      <c r="T5" s="12">
        <f t="shared" si="1"/>
        <v>1</v>
      </c>
      <c r="U5" s="14"/>
      <c r="V5" s="14"/>
    </row>
    <row r="6" spans="1:22" x14ac:dyDescent="0.25">
      <c r="A6" s="242">
        <v>6874</v>
      </c>
      <c r="B6" s="248" t="s">
        <v>126</v>
      </c>
      <c r="C6" s="242">
        <v>2</v>
      </c>
      <c r="D6" s="22" t="s">
        <v>72</v>
      </c>
      <c r="E6" s="266">
        <v>2.5</v>
      </c>
      <c r="F6" s="267"/>
      <c r="G6" s="266"/>
      <c r="H6" s="267"/>
      <c r="I6" s="266"/>
      <c r="J6" s="267"/>
      <c r="K6" s="271"/>
      <c r="L6" s="272"/>
      <c r="M6" s="271"/>
      <c r="N6" s="272"/>
      <c r="O6" s="285"/>
      <c r="P6" s="285"/>
      <c r="Q6" s="285"/>
      <c r="R6" s="285"/>
      <c r="S6" s="12">
        <f t="shared" si="0"/>
        <v>2.5</v>
      </c>
      <c r="T6" s="12">
        <f t="shared" si="1"/>
        <v>2.5</v>
      </c>
      <c r="U6" s="14"/>
      <c r="V6" s="14"/>
    </row>
    <row r="7" spans="1:22" x14ac:dyDescent="0.25">
      <c r="A7" s="244">
        <v>6849</v>
      </c>
      <c r="B7" s="248" t="s">
        <v>122</v>
      </c>
      <c r="C7" s="244">
        <v>48</v>
      </c>
      <c r="D7" s="22" t="s">
        <v>92</v>
      </c>
      <c r="E7" s="266"/>
      <c r="F7" s="267"/>
      <c r="G7" s="266">
        <v>5</v>
      </c>
      <c r="H7" s="267"/>
      <c r="I7" s="266">
        <v>3.5</v>
      </c>
      <c r="J7" s="267"/>
      <c r="K7" s="271"/>
      <c r="L7" s="272"/>
      <c r="M7" s="271"/>
      <c r="N7" s="272"/>
      <c r="O7" s="285"/>
      <c r="P7" s="285"/>
      <c r="Q7" s="285"/>
      <c r="R7" s="285"/>
      <c r="S7" s="12">
        <f t="shared" si="0"/>
        <v>8.5</v>
      </c>
      <c r="T7" s="12">
        <f t="shared" si="1"/>
        <v>8.5</v>
      </c>
      <c r="U7" s="14"/>
      <c r="V7" s="14"/>
    </row>
    <row r="8" spans="1:22" x14ac:dyDescent="0.25">
      <c r="A8" s="244">
        <v>6728</v>
      </c>
      <c r="B8" s="248" t="s">
        <v>123</v>
      </c>
      <c r="C8" s="244">
        <v>41</v>
      </c>
      <c r="D8" s="22" t="s">
        <v>99</v>
      </c>
      <c r="E8" s="266"/>
      <c r="F8" s="267"/>
      <c r="G8" s="266"/>
      <c r="H8" s="267"/>
      <c r="I8" s="266">
        <v>3.5</v>
      </c>
      <c r="J8" s="267"/>
      <c r="K8" s="271"/>
      <c r="L8" s="272"/>
      <c r="M8" s="271"/>
      <c r="N8" s="272"/>
      <c r="O8" s="285"/>
      <c r="P8" s="285"/>
      <c r="Q8" s="285"/>
      <c r="R8" s="285"/>
      <c r="S8" s="12">
        <f t="shared" si="0"/>
        <v>3.5</v>
      </c>
      <c r="T8" s="12">
        <f t="shared" si="1"/>
        <v>3.5</v>
      </c>
      <c r="U8" s="14"/>
      <c r="V8" s="14"/>
    </row>
    <row r="9" spans="1:22" x14ac:dyDescent="0.25">
      <c r="A9" s="244"/>
      <c r="B9" s="244"/>
      <c r="C9" s="244"/>
      <c r="D9" s="22"/>
      <c r="E9" s="266"/>
      <c r="F9" s="267"/>
      <c r="G9" s="266"/>
      <c r="H9" s="267"/>
      <c r="I9" s="266"/>
      <c r="J9" s="267"/>
      <c r="K9" s="271"/>
      <c r="L9" s="272"/>
      <c r="M9" s="271"/>
      <c r="N9" s="272"/>
      <c r="O9" s="264"/>
      <c r="P9" s="265"/>
      <c r="Q9" s="264"/>
      <c r="R9" s="26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244"/>
      <c r="B10" s="244"/>
      <c r="C10" s="244"/>
      <c r="D10" s="22"/>
      <c r="E10" s="266"/>
      <c r="F10" s="267"/>
      <c r="G10" s="266"/>
      <c r="H10" s="267"/>
      <c r="I10" s="266"/>
      <c r="J10" s="267"/>
      <c r="K10" s="271"/>
      <c r="L10" s="272"/>
      <c r="M10" s="271"/>
      <c r="N10" s="272"/>
      <c r="O10" s="264"/>
      <c r="P10" s="265"/>
      <c r="Q10" s="264"/>
      <c r="R10" s="26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232"/>
      <c r="B11" s="232"/>
      <c r="C11" s="232"/>
      <c r="D11" s="22"/>
      <c r="E11" s="266"/>
      <c r="F11" s="267"/>
      <c r="G11" s="266"/>
      <c r="H11" s="267"/>
      <c r="I11" s="266"/>
      <c r="J11" s="267"/>
      <c r="K11" s="271"/>
      <c r="L11" s="272"/>
      <c r="M11" s="271"/>
      <c r="N11" s="272"/>
      <c r="O11" s="264"/>
      <c r="P11" s="265"/>
      <c r="Q11" s="264"/>
      <c r="R11" s="26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228"/>
      <c r="B12" s="228"/>
      <c r="C12" s="228"/>
      <c r="D12" s="22"/>
      <c r="E12" s="266"/>
      <c r="F12" s="267"/>
      <c r="G12" s="266"/>
      <c r="H12" s="267"/>
      <c r="I12" s="266"/>
      <c r="J12" s="267"/>
      <c r="K12" s="271"/>
      <c r="L12" s="272"/>
      <c r="M12" s="271"/>
      <c r="N12" s="272"/>
      <c r="O12" s="264"/>
      <c r="P12" s="265"/>
      <c r="Q12" s="264"/>
      <c r="R12" s="265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153"/>
      <c r="B13" s="153"/>
      <c r="C13" s="153"/>
      <c r="D13" s="22"/>
      <c r="E13" s="266"/>
      <c r="F13" s="267"/>
      <c r="G13" s="266"/>
      <c r="H13" s="267"/>
      <c r="I13" s="266"/>
      <c r="J13" s="267"/>
      <c r="K13" s="271"/>
      <c r="L13" s="272"/>
      <c r="M13" s="271"/>
      <c r="N13" s="272"/>
      <c r="O13" s="264"/>
      <c r="P13" s="265"/>
      <c r="Q13" s="264"/>
      <c r="R13" s="265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153"/>
      <c r="B14" s="25"/>
      <c r="C14" s="153"/>
      <c r="D14" s="22"/>
      <c r="E14" s="266"/>
      <c r="F14" s="267"/>
      <c r="G14" s="266"/>
      <c r="H14" s="267"/>
      <c r="I14" s="266"/>
      <c r="J14" s="267"/>
      <c r="K14" s="271"/>
      <c r="L14" s="272"/>
      <c r="M14" s="271"/>
      <c r="N14" s="272"/>
      <c r="O14" s="264"/>
      <c r="P14" s="265"/>
      <c r="Q14" s="264"/>
      <c r="R14" s="265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266"/>
      <c r="F15" s="267"/>
      <c r="G15" s="266"/>
      <c r="H15" s="267"/>
      <c r="I15" s="266"/>
      <c r="J15" s="267"/>
      <c r="K15" s="271"/>
      <c r="L15" s="272"/>
      <c r="M15" s="271"/>
      <c r="N15" s="272"/>
      <c r="O15" s="264"/>
      <c r="P15" s="265"/>
      <c r="Q15" s="264"/>
      <c r="R15" s="265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232"/>
      <c r="B16" s="25"/>
      <c r="C16" s="232"/>
      <c r="D16" s="10"/>
      <c r="E16" s="266"/>
      <c r="F16" s="267"/>
      <c r="G16" s="266"/>
      <c r="H16" s="267"/>
      <c r="I16" s="266"/>
      <c r="J16" s="267"/>
      <c r="K16" s="271"/>
      <c r="L16" s="272"/>
      <c r="M16" s="271"/>
      <c r="N16" s="272"/>
      <c r="O16" s="264"/>
      <c r="P16" s="265"/>
      <c r="Q16" s="264"/>
      <c r="R16" s="265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158"/>
      <c r="B17" s="25"/>
      <c r="C17" s="158"/>
      <c r="D17" s="10"/>
      <c r="E17" s="266"/>
      <c r="F17" s="267"/>
      <c r="G17" s="266"/>
      <c r="H17" s="267"/>
      <c r="I17" s="266"/>
      <c r="J17" s="267"/>
      <c r="K17" s="271"/>
      <c r="L17" s="272"/>
      <c r="M17" s="271"/>
      <c r="N17" s="272"/>
      <c r="O17" s="264"/>
      <c r="P17" s="265"/>
      <c r="Q17" s="264"/>
      <c r="R17" s="265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188"/>
      <c r="B18" s="25"/>
      <c r="C18" s="188"/>
      <c r="D18" s="10"/>
      <c r="E18" s="249"/>
      <c r="F18" s="250"/>
      <c r="G18" s="249"/>
      <c r="H18" s="250"/>
      <c r="I18" s="249"/>
      <c r="J18" s="250"/>
      <c r="K18" s="260"/>
      <c r="L18" s="261"/>
      <c r="M18" s="260"/>
      <c r="N18" s="261"/>
      <c r="O18" s="264"/>
      <c r="P18" s="265"/>
      <c r="Q18" s="264"/>
      <c r="R18" s="265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133">
        <v>3600</v>
      </c>
      <c r="B19" s="133" t="s">
        <v>121</v>
      </c>
      <c r="C19" s="133"/>
      <c r="D19" s="10" t="s">
        <v>61</v>
      </c>
      <c r="E19" s="266">
        <v>2</v>
      </c>
      <c r="F19" s="267"/>
      <c r="G19" s="266">
        <v>1</v>
      </c>
      <c r="H19" s="267"/>
      <c r="I19" s="266">
        <v>1</v>
      </c>
      <c r="J19" s="267"/>
      <c r="K19" s="271"/>
      <c r="L19" s="272"/>
      <c r="M19" s="271"/>
      <c r="N19" s="272"/>
      <c r="O19" s="264"/>
      <c r="P19" s="265"/>
      <c r="Q19" s="264"/>
      <c r="R19" s="265"/>
      <c r="S19" s="12">
        <f t="shared" si="2"/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266"/>
      <c r="F20" s="267"/>
      <c r="G20" s="266"/>
      <c r="H20" s="267"/>
      <c r="I20" s="266"/>
      <c r="J20" s="267"/>
      <c r="K20" s="271"/>
      <c r="L20" s="272"/>
      <c r="M20" s="271"/>
      <c r="N20" s="272"/>
      <c r="O20" s="264"/>
      <c r="P20" s="265"/>
      <c r="Q20" s="264"/>
      <c r="R20" s="265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266"/>
      <c r="F21" s="267"/>
      <c r="G21" s="266"/>
      <c r="H21" s="267"/>
      <c r="I21" s="266"/>
      <c r="J21" s="267"/>
      <c r="K21" s="271">
        <v>8</v>
      </c>
      <c r="L21" s="272"/>
      <c r="M21" s="271">
        <v>8</v>
      </c>
      <c r="N21" s="272"/>
      <c r="O21" s="264"/>
      <c r="P21" s="265"/>
      <c r="Q21" s="264"/>
      <c r="R21" s="265"/>
      <c r="S21" s="12">
        <f t="shared" si="2"/>
        <v>16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266"/>
      <c r="F22" s="267"/>
      <c r="G22" s="266"/>
      <c r="H22" s="267"/>
      <c r="I22" s="266"/>
      <c r="J22" s="267"/>
      <c r="K22" s="266"/>
      <c r="L22" s="267"/>
      <c r="M22" s="266"/>
      <c r="N22" s="267"/>
      <c r="O22" s="264"/>
      <c r="P22" s="265"/>
      <c r="Q22" s="264"/>
      <c r="R22" s="265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268">
        <f>SUM(E4:E22)</f>
        <v>8</v>
      </c>
      <c r="F23" s="269"/>
      <c r="G23" s="268">
        <f>SUM(G4:G22)</f>
        <v>8</v>
      </c>
      <c r="H23" s="269"/>
      <c r="I23" s="268">
        <f>SUM(I4:I22)</f>
        <v>8</v>
      </c>
      <c r="J23" s="269"/>
      <c r="K23" s="268">
        <f>SUM(K4:K22)</f>
        <v>8</v>
      </c>
      <c r="L23" s="269"/>
      <c r="M23" s="268">
        <f>SUM(M4:M22)</f>
        <v>8</v>
      </c>
      <c r="N23" s="269"/>
      <c r="O23" s="268">
        <f>SUM(O4:O22)</f>
        <v>0</v>
      </c>
      <c r="P23" s="269"/>
      <c r="Q23" s="268">
        <f>SUM(Q4:Q22)</f>
        <v>0</v>
      </c>
      <c r="R23" s="269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16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zoomScale="86" zoomScaleNormal="86" workbookViewId="0">
      <selection activeCell="E20" sqref="E20:N27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98</v>
      </c>
      <c r="B2" s="240"/>
      <c r="C2" s="240"/>
      <c r="D2" s="110"/>
      <c r="E2" s="290" t="s">
        <v>13</v>
      </c>
      <c r="F2" s="290"/>
      <c r="G2" s="290" t="s">
        <v>14</v>
      </c>
      <c r="H2" s="290"/>
      <c r="I2" s="290" t="s">
        <v>15</v>
      </c>
      <c r="J2" s="290"/>
      <c r="K2" s="290" t="s">
        <v>16</v>
      </c>
      <c r="L2" s="290"/>
      <c r="M2" s="290" t="s">
        <v>17</v>
      </c>
      <c r="N2" s="290"/>
      <c r="O2" s="290" t="s">
        <v>18</v>
      </c>
      <c r="P2" s="290"/>
      <c r="Q2" s="290" t="s">
        <v>19</v>
      </c>
      <c r="R2" s="290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225">
        <v>6849</v>
      </c>
      <c r="B4" s="248" t="s">
        <v>122</v>
      </c>
      <c r="C4" s="225">
        <v>23</v>
      </c>
      <c r="D4" s="22" t="s">
        <v>81</v>
      </c>
      <c r="E4" s="266"/>
      <c r="F4" s="267"/>
      <c r="G4" s="266">
        <v>0.25</v>
      </c>
      <c r="H4" s="267"/>
      <c r="I4" s="266"/>
      <c r="J4" s="267"/>
      <c r="K4" s="266"/>
      <c r="L4" s="267"/>
      <c r="M4" s="266"/>
      <c r="N4" s="267"/>
      <c r="O4" s="286"/>
      <c r="P4" s="287"/>
      <c r="Q4" s="286"/>
      <c r="R4" s="287"/>
      <c r="S4" s="79">
        <f t="shared" ref="S4:S28" si="0">E4+G4+I4+K4+M4+O4+Q4</f>
        <v>0.25</v>
      </c>
      <c r="T4" s="79">
        <f t="shared" ref="T4:T28" si="1">SUM(S4-U4-V4)</f>
        <v>0.25</v>
      </c>
      <c r="U4" s="83"/>
      <c r="V4" s="83"/>
    </row>
    <row r="5" spans="1:22" x14ac:dyDescent="0.25">
      <c r="A5" s="237">
        <v>6849</v>
      </c>
      <c r="B5" s="248" t="s">
        <v>122</v>
      </c>
      <c r="C5" s="237">
        <v>24</v>
      </c>
      <c r="D5" s="22" t="s">
        <v>81</v>
      </c>
      <c r="E5" s="266"/>
      <c r="F5" s="267"/>
      <c r="G5" s="266">
        <v>0.25</v>
      </c>
      <c r="H5" s="267"/>
      <c r="I5" s="266"/>
      <c r="J5" s="267"/>
      <c r="K5" s="266"/>
      <c r="L5" s="267"/>
      <c r="M5" s="266"/>
      <c r="N5" s="267"/>
      <c r="O5" s="286"/>
      <c r="P5" s="287"/>
      <c r="Q5" s="286"/>
      <c r="R5" s="287"/>
      <c r="S5" s="79">
        <f t="shared" si="0"/>
        <v>0.25</v>
      </c>
      <c r="T5" s="79">
        <f t="shared" si="1"/>
        <v>0.25</v>
      </c>
      <c r="U5" s="83"/>
      <c r="V5" s="83"/>
    </row>
    <row r="6" spans="1:22" x14ac:dyDescent="0.25">
      <c r="A6" s="245">
        <v>6849</v>
      </c>
      <c r="B6" s="248" t="s">
        <v>122</v>
      </c>
      <c r="C6" s="245">
        <v>12</v>
      </c>
      <c r="D6" s="22" t="s">
        <v>110</v>
      </c>
      <c r="E6" s="266"/>
      <c r="F6" s="267"/>
      <c r="G6" s="266"/>
      <c r="H6" s="267"/>
      <c r="I6" s="266"/>
      <c r="J6" s="267"/>
      <c r="K6" s="266">
        <v>1</v>
      </c>
      <c r="L6" s="267"/>
      <c r="M6" s="266"/>
      <c r="N6" s="267"/>
      <c r="O6" s="286"/>
      <c r="P6" s="287"/>
      <c r="Q6" s="286"/>
      <c r="R6" s="287"/>
      <c r="S6" s="184">
        <f t="shared" ref="S6:S8" si="2">E6+G6+I6+K6+M6+O6+Q6</f>
        <v>1</v>
      </c>
      <c r="T6" s="184">
        <f t="shared" ref="T6:T8" si="3">SUM(S6-U6-V6)</f>
        <v>1</v>
      </c>
      <c r="U6" s="83"/>
      <c r="V6" s="83"/>
    </row>
    <row r="7" spans="1:22" x14ac:dyDescent="0.25">
      <c r="A7" s="238"/>
      <c r="B7" s="238"/>
      <c r="C7" s="238"/>
      <c r="D7" s="22"/>
      <c r="E7" s="266"/>
      <c r="F7" s="267"/>
      <c r="G7" s="266"/>
      <c r="H7" s="267"/>
      <c r="I7" s="266"/>
      <c r="J7" s="267"/>
      <c r="K7" s="266"/>
      <c r="L7" s="267"/>
      <c r="M7" s="266"/>
      <c r="N7" s="267"/>
      <c r="O7" s="286"/>
      <c r="P7" s="287"/>
      <c r="Q7" s="286"/>
      <c r="R7" s="287"/>
      <c r="S7" s="184">
        <f t="shared" si="2"/>
        <v>0</v>
      </c>
      <c r="T7" s="184">
        <f t="shared" si="3"/>
        <v>0</v>
      </c>
      <c r="U7" s="83"/>
      <c r="V7" s="83"/>
    </row>
    <row r="8" spans="1:22" x14ac:dyDescent="0.25">
      <c r="A8" s="238"/>
      <c r="B8" s="238"/>
      <c r="C8" s="238"/>
      <c r="D8" s="22"/>
      <c r="E8" s="266"/>
      <c r="F8" s="267"/>
      <c r="G8" s="266"/>
      <c r="H8" s="267"/>
      <c r="I8" s="266"/>
      <c r="J8" s="267"/>
      <c r="K8" s="266"/>
      <c r="L8" s="267"/>
      <c r="M8" s="266"/>
      <c r="N8" s="267"/>
      <c r="O8" s="286"/>
      <c r="P8" s="287"/>
      <c r="Q8" s="286"/>
      <c r="R8" s="287"/>
      <c r="S8" s="184">
        <f t="shared" si="2"/>
        <v>0</v>
      </c>
      <c r="T8" s="184">
        <f t="shared" si="3"/>
        <v>0</v>
      </c>
      <c r="U8" s="83"/>
      <c r="V8" s="83"/>
    </row>
    <row r="9" spans="1:22" ht="15" customHeight="1" x14ac:dyDescent="0.25">
      <c r="A9" s="226"/>
      <c r="B9" s="226"/>
      <c r="C9" s="226"/>
      <c r="D9" s="22"/>
      <c r="E9" s="266"/>
      <c r="F9" s="267"/>
      <c r="G9" s="266"/>
      <c r="H9" s="267"/>
      <c r="I9" s="266"/>
      <c r="J9" s="267"/>
      <c r="K9" s="266"/>
      <c r="L9" s="267"/>
      <c r="M9" s="266"/>
      <c r="N9" s="267"/>
      <c r="O9" s="286"/>
      <c r="P9" s="287"/>
      <c r="Q9" s="286"/>
      <c r="R9" s="287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227"/>
      <c r="B10" s="227"/>
      <c r="C10" s="227"/>
      <c r="D10" s="229"/>
      <c r="E10" s="266"/>
      <c r="F10" s="267"/>
      <c r="G10" s="266"/>
      <c r="H10" s="267"/>
      <c r="I10" s="266"/>
      <c r="J10" s="267"/>
      <c r="K10" s="266"/>
      <c r="L10" s="267"/>
      <c r="M10" s="266"/>
      <c r="N10" s="267"/>
      <c r="O10" s="286"/>
      <c r="P10" s="287"/>
      <c r="Q10" s="286"/>
      <c r="R10" s="287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227"/>
      <c r="B11" s="227"/>
      <c r="C11" s="227"/>
      <c r="D11" s="229"/>
      <c r="E11" s="266"/>
      <c r="F11" s="267"/>
      <c r="G11" s="266"/>
      <c r="H11" s="267"/>
      <c r="I11" s="266"/>
      <c r="J11" s="267"/>
      <c r="K11" s="266"/>
      <c r="L11" s="267"/>
      <c r="M11" s="266"/>
      <c r="N11" s="267"/>
      <c r="O11" s="286"/>
      <c r="P11" s="287"/>
      <c r="Q11" s="286"/>
      <c r="R11" s="287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227"/>
      <c r="B12" s="217"/>
      <c r="C12" s="217"/>
      <c r="D12" s="229"/>
      <c r="E12" s="266"/>
      <c r="F12" s="267"/>
      <c r="G12" s="266"/>
      <c r="H12" s="267"/>
      <c r="I12" s="266"/>
      <c r="J12" s="267"/>
      <c r="K12" s="266"/>
      <c r="L12" s="267"/>
      <c r="M12" s="266"/>
      <c r="N12" s="267"/>
      <c r="O12" s="286"/>
      <c r="P12" s="287"/>
      <c r="Q12" s="286"/>
      <c r="R12" s="287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227"/>
      <c r="B13" s="217"/>
      <c r="C13" s="217"/>
      <c r="D13" s="229"/>
      <c r="E13" s="266"/>
      <c r="F13" s="267"/>
      <c r="G13" s="266"/>
      <c r="H13" s="267"/>
      <c r="I13" s="266"/>
      <c r="J13" s="267"/>
      <c r="K13" s="266"/>
      <c r="L13" s="267"/>
      <c r="M13" s="266"/>
      <c r="N13" s="267"/>
      <c r="O13" s="286"/>
      <c r="P13" s="287"/>
      <c r="Q13" s="286"/>
      <c r="R13" s="287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227"/>
      <c r="B14" s="227"/>
      <c r="C14" s="227"/>
      <c r="D14" s="229"/>
      <c r="E14" s="266"/>
      <c r="F14" s="267"/>
      <c r="G14" s="266"/>
      <c r="H14" s="267"/>
      <c r="I14" s="266"/>
      <c r="J14" s="267"/>
      <c r="K14" s="266"/>
      <c r="L14" s="267"/>
      <c r="M14" s="266"/>
      <c r="N14" s="267"/>
      <c r="O14" s="286"/>
      <c r="P14" s="287"/>
      <c r="Q14" s="286"/>
      <c r="R14" s="287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227"/>
      <c r="B15" s="227"/>
      <c r="C15" s="227"/>
      <c r="D15" s="229"/>
      <c r="E15" s="266"/>
      <c r="F15" s="267"/>
      <c r="G15" s="266"/>
      <c r="H15" s="267"/>
      <c r="I15" s="266"/>
      <c r="J15" s="267"/>
      <c r="K15" s="266"/>
      <c r="L15" s="267"/>
      <c r="M15" s="266"/>
      <c r="N15" s="267"/>
      <c r="O15" s="286"/>
      <c r="P15" s="287"/>
      <c r="Q15" s="286"/>
      <c r="R15" s="287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227"/>
      <c r="B16" s="227"/>
      <c r="C16" s="227"/>
      <c r="D16" s="229"/>
      <c r="E16" s="266"/>
      <c r="F16" s="267"/>
      <c r="G16" s="266"/>
      <c r="H16" s="267"/>
      <c r="I16" s="266"/>
      <c r="J16" s="267"/>
      <c r="K16" s="266"/>
      <c r="L16" s="267"/>
      <c r="M16" s="266"/>
      <c r="N16" s="267"/>
      <c r="O16" s="286"/>
      <c r="P16" s="287"/>
      <c r="Q16" s="286"/>
      <c r="R16" s="287"/>
      <c r="S16" s="211">
        <f t="shared" si="0"/>
        <v>0</v>
      </c>
      <c r="T16" s="211">
        <f t="shared" si="1"/>
        <v>0</v>
      </c>
      <c r="U16" s="83"/>
      <c r="V16" s="83"/>
    </row>
    <row r="17" spans="1:22" x14ac:dyDescent="0.25">
      <c r="A17" s="221"/>
      <c r="B17" s="221"/>
      <c r="C17" s="221"/>
      <c r="D17" s="229"/>
      <c r="E17" s="266"/>
      <c r="F17" s="267"/>
      <c r="G17" s="266"/>
      <c r="H17" s="267"/>
      <c r="I17" s="266"/>
      <c r="J17" s="267"/>
      <c r="K17" s="266"/>
      <c r="L17" s="267"/>
      <c r="M17" s="266"/>
      <c r="N17" s="267"/>
      <c r="O17" s="286"/>
      <c r="P17" s="287"/>
      <c r="Q17" s="286"/>
      <c r="R17" s="287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227"/>
      <c r="B18" s="227"/>
      <c r="C18" s="227"/>
      <c r="D18" s="229"/>
      <c r="E18" s="266"/>
      <c r="F18" s="267"/>
      <c r="G18" s="266"/>
      <c r="H18" s="267"/>
      <c r="I18" s="266"/>
      <c r="J18" s="267"/>
      <c r="K18" s="266"/>
      <c r="L18" s="267"/>
      <c r="M18" s="266"/>
      <c r="N18" s="267"/>
      <c r="O18" s="286"/>
      <c r="P18" s="287"/>
      <c r="Q18" s="286"/>
      <c r="R18" s="287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231"/>
      <c r="B19" s="231"/>
      <c r="C19" s="231"/>
      <c r="D19" s="22"/>
      <c r="E19" s="266"/>
      <c r="F19" s="267"/>
      <c r="G19" s="266"/>
      <c r="H19" s="267"/>
      <c r="I19" s="266"/>
      <c r="J19" s="267"/>
      <c r="K19" s="266"/>
      <c r="L19" s="267"/>
      <c r="M19" s="266"/>
      <c r="N19" s="267"/>
      <c r="O19" s="286"/>
      <c r="P19" s="287"/>
      <c r="Q19" s="286"/>
      <c r="R19" s="287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237">
        <v>3600</v>
      </c>
      <c r="B20" s="237" t="s">
        <v>121</v>
      </c>
      <c r="C20" s="237"/>
      <c r="D20" s="229" t="s">
        <v>87</v>
      </c>
      <c r="E20" s="266"/>
      <c r="F20" s="267"/>
      <c r="G20" s="266"/>
      <c r="H20" s="267"/>
      <c r="I20" s="266"/>
      <c r="J20" s="267"/>
      <c r="K20" s="266"/>
      <c r="L20" s="267"/>
      <c r="M20" s="266"/>
      <c r="N20" s="267"/>
      <c r="O20" s="286"/>
      <c r="P20" s="287"/>
      <c r="Q20" s="286"/>
      <c r="R20" s="287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212">
        <v>3600</v>
      </c>
      <c r="B21" s="247" t="s">
        <v>121</v>
      </c>
      <c r="C21" s="212"/>
      <c r="D21" s="22" t="s">
        <v>119</v>
      </c>
      <c r="E21" s="266">
        <v>5</v>
      </c>
      <c r="F21" s="267"/>
      <c r="G21" s="266">
        <v>6</v>
      </c>
      <c r="H21" s="267"/>
      <c r="I21" s="266">
        <v>3</v>
      </c>
      <c r="J21" s="267"/>
      <c r="K21" s="266"/>
      <c r="L21" s="267"/>
      <c r="M21" s="266">
        <v>2</v>
      </c>
      <c r="N21" s="267"/>
      <c r="O21" s="286"/>
      <c r="P21" s="287"/>
      <c r="Q21" s="288"/>
      <c r="R21" s="289"/>
      <c r="S21" s="79">
        <f t="shared" si="8"/>
        <v>16</v>
      </c>
      <c r="T21" s="79">
        <f t="shared" si="1"/>
        <v>16</v>
      </c>
      <c r="U21" s="83"/>
      <c r="V21" s="83"/>
    </row>
    <row r="22" spans="1:22" x14ac:dyDescent="0.25">
      <c r="A22" s="219">
        <v>3600</v>
      </c>
      <c r="B22" s="247" t="s">
        <v>121</v>
      </c>
      <c r="C22" s="219"/>
      <c r="D22" s="22" t="s">
        <v>93</v>
      </c>
      <c r="E22" s="266">
        <v>1</v>
      </c>
      <c r="F22" s="267"/>
      <c r="G22" s="266"/>
      <c r="H22" s="267"/>
      <c r="I22" s="266"/>
      <c r="J22" s="267"/>
      <c r="K22" s="266">
        <v>0.5</v>
      </c>
      <c r="L22" s="267"/>
      <c r="M22" s="266">
        <v>1</v>
      </c>
      <c r="N22" s="267"/>
      <c r="O22" s="286"/>
      <c r="P22" s="287"/>
      <c r="Q22" s="286"/>
      <c r="R22" s="287"/>
      <c r="S22" s="79">
        <f t="shared" si="8"/>
        <v>2.5</v>
      </c>
      <c r="T22" s="79">
        <f t="shared" si="1"/>
        <v>2.5</v>
      </c>
      <c r="U22" s="83"/>
      <c r="V22" s="83"/>
    </row>
    <row r="23" spans="1:22" x14ac:dyDescent="0.25">
      <c r="A23" s="6">
        <v>3600</v>
      </c>
      <c r="B23" s="247" t="s">
        <v>121</v>
      </c>
      <c r="C23" s="135"/>
      <c r="D23" s="22" t="s">
        <v>68</v>
      </c>
      <c r="E23" s="266"/>
      <c r="F23" s="267"/>
      <c r="G23" s="266"/>
      <c r="H23" s="267"/>
      <c r="I23" s="266"/>
      <c r="J23" s="267"/>
      <c r="K23" s="266">
        <v>1</v>
      </c>
      <c r="L23" s="267"/>
      <c r="M23" s="266"/>
      <c r="N23" s="267"/>
      <c r="O23" s="286"/>
      <c r="P23" s="287"/>
      <c r="Q23" s="286"/>
      <c r="R23" s="287"/>
      <c r="S23" s="79">
        <f t="shared" si="8"/>
        <v>1</v>
      </c>
      <c r="T23" s="79">
        <f t="shared" si="1"/>
        <v>1</v>
      </c>
      <c r="U23" s="83"/>
      <c r="V23" s="83"/>
    </row>
    <row r="24" spans="1:22" x14ac:dyDescent="0.25">
      <c r="A24" s="6">
        <v>3600</v>
      </c>
      <c r="B24" s="247" t="s">
        <v>121</v>
      </c>
      <c r="C24" s="135"/>
      <c r="D24" s="22" t="s">
        <v>62</v>
      </c>
      <c r="E24" s="266"/>
      <c r="F24" s="267"/>
      <c r="G24" s="266"/>
      <c r="H24" s="267"/>
      <c r="I24" s="266">
        <v>0.5</v>
      </c>
      <c r="J24" s="267"/>
      <c r="K24" s="266">
        <v>0.25</v>
      </c>
      <c r="L24" s="267"/>
      <c r="M24" s="266">
        <v>0.5</v>
      </c>
      <c r="N24" s="267"/>
      <c r="O24" s="286"/>
      <c r="P24" s="287"/>
      <c r="Q24" s="286"/>
      <c r="R24" s="287"/>
      <c r="S24" s="79">
        <f t="shared" si="8"/>
        <v>1.25</v>
      </c>
      <c r="T24" s="79">
        <f t="shared" si="1"/>
        <v>1.25</v>
      </c>
      <c r="U24" s="83"/>
      <c r="V24" s="83"/>
    </row>
    <row r="25" spans="1:22" x14ac:dyDescent="0.25">
      <c r="A25" s="81">
        <v>3600</v>
      </c>
      <c r="B25" s="247" t="s">
        <v>121</v>
      </c>
      <c r="C25" s="136"/>
      <c r="D25" s="22" t="s">
        <v>73</v>
      </c>
      <c r="E25" s="266">
        <v>2.25</v>
      </c>
      <c r="F25" s="267"/>
      <c r="G25" s="266">
        <v>1.75</v>
      </c>
      <c r="H25" s="267"/>
      <c r="I25" s="266">
        <v>4.75</v>
      </c>
      <c r="J25" s="267"/>
      <c r="K25" s="266">
        <v>5.5</v>
      </c>
      <c r="L25" s="267"/>
      <c r="M25" s="266">
        <v>3.25</v>
      </c>
      <c r="N25" s="267"/>
      <c r="O25" s="286"/>
      <c r="P25" s="287"/>
      <c r="Q25" s="286"/>
      <c r="R25" s="287"/>
      <c r="S25" s="79">
        <f t="shared" si="8"/>
        <v>17.5</v>
      </c>
      <c r="T25" s="79">
        <f t="shared" si="1"/>
        <v>15</v>
      </c>
      <c r="U25" s="83">
        <v>2.5</v>
      </c>
      <c r="V25" s="83"/>
    </row>
    <row r="26" spans="1:22" ht="15.75" customHeight="1" x14ac:dyDescent="0.25">
      <c r="A26" s="81">
        <v>3600</v>
      </c>
      <c r="B26" s="247" t="s">
        <v>121</v>
      </c>
      <c r="C26" s="81"/>
      <c r="D26" s="3" t="s">
        <v>69</v>
      </c>
      <c r="E26" s="266"/>
      <c r="F26" s="267"/>
      <c r="G26" s="266"/>
      <c r="H26" s="267"/>
      <c r="I26" s="266"/>
      <c r="J26" s="267"/>
      <c r="K26" s="266"/>
      <c r="L26" s="267"/>
      <c r="M26" s="266">
        <v>1.5</v>
      </c>
      <c r="N26" s="267"/>
      <c r="O26" s="286"/>
      <c r="P26" s="287"/>
      <c r="Q26" s="286"/>
      <c r="R26" s="287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247" t="s">
        <v>121</v>
      </c>
      <c r="C27" s="81"/>
      <c r="D27" s="82" t="s">
        <v>63</v>
      </c>
      <c r="E27" s="266">
        <v>0.25</v>
      </c>
      <c r="F27" s="267"/>
      <c r="G27" s="266">
        <v>0.25</v>
      </c>
      <c r="H27" s="267"/>
      <c r="I27" s="266">
        <v>0.25</v>
      </c>
      <c r="J27" s="267"/>
      <c r="K27" s="266">
        <v>0.25</v>
      </c>
      <c r="L27" s="267"/>
      <c r="M27" s="266">
        <v>0.25</v>
      </c>
      <c r="N27" s="267"/>
      <c r="O27" s="286"/>
      <c r="P27" s="287"/>
      <c r="Q27" s="286"/>
      <c r="R27" s="287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25">
      <c r="A28" s="6"/>
      <c r="B28" s="6"/>
      <c r="C28" s="6"/>
      <c r="D28" s="10"/>
      <c r="E28" s="266"/>
      <c r="F28" s="267"/>
      <c r="G28" s="266"/>
      <c r="H28" s="267"/>
      <c r="I28" s="266"/>
      <c r="J28" s="267"/>
      <c r="K28" s="266"/>
      <c r="L28" s="267"/>
      <c r="M28" s="266"/>
      <c r="N28" s="267"/>
      <c r="O28" s="286"/>
      <c r="P28" s="287"/>
      <c r="Q28" s="286"/>
      <c r="R28" s="287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266"/>
      <c r="F29" s="267"/>
      <c r="G29" s="266"/>
      <c r="H29" s="267"/>
      <c r="I29" s="266"/>
      <c r="J29" s="267"/>
      <c r="K29" s="266"/>
      <c r="L29" s="267"/>
      <c r="M29" s="266"/>
      <c r="N29" s="267"/>
      <c r="O29" s="286"/>
      <c r="P29" s="287"/>
      <c r="Q29" s="286"/>
      <c r="R29" s="287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266"/>
      <c r="F30" s="267"/>
      <c r="G30" s="266"/>
      <c r="H30" s="267"/>
      <c r="I30" s="266"/>
      <c r="J30" s="267"/>
      <c r="K30" s="266"/>
      <c r="L30" s="267"/>
      <c r="M30" s="266"/>
      <c r="N30" s="267"/>
      <c r="O30" s="286"/>
      <c r="P30" s="287"/>
      <c r="Q30" s="286"/>
      <c r="R30" s="287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291">
        <f>SUM(E4:E30)</f>
        <v>8.5</v>
      </c>
      <c r="F31" s="292"/>
      <c r="G31" s="291">
        <f>SUM(G4:G30)</f>
        <v>8.5</v>
      </c>
      <c r="H31" s="292"/>
      <c r="I31" s="291">
        <f>SUM(I4:I30)</f>
        <v>8.5</v>
      </c>
      <c r="J31" s="292"/>
      <c r="K31" s="291">
        <f>SUM(K4:K30)</f>
        <v>8.5</v>
      </c>
      <c r="L31" s="292"/>
      <c r="M31" s="291">
        <f t="shared" ref="M31" si="9">SUM(M4:M30)</f>
        <v>8.5</v>
      </c>
      <c r="N31" s="292"/>
      <c r="O31" s="291">
        <f>SUM(O4:O30)</f>
        <v>0</v>
      </c>
      <c r="P31" s="292"/>
      <c r="Q31" s="291">
        <f>SUM(Q4:Q30)</f>
        <v>0</v>
      </c>
      <c r="R31" s="292"/>
      <c r="S31" s="79">
        <f>SUM(S4:S30)</f>
        <v>42.5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40</v>
      </c>
      <c r="I36" s="69">
        <v>3600</v>
      </c>
    </row>
    <row r="37" spans="1:22" x14ac:dyDescent="0.25">
      <c r="A37" s="71" t="s">
        <v>24</v>
      </c>
      <c r="C37" s="86">
        <f>U33</f>
        <v>2.5</v>
      </c>
      <c r="D37" s="86"/>
      <c r="I37" s="87">
        <v>41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I28" sqref="I28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I6" sqref="I6:N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98</v>
      </c>
      <c r="B2" s="110"/>
      <c r="C2" s="110"/>
      <c r="D2" s="110"/>
      <c r="E2" s="255" t="s">
        <v>13</v>
      </c>
      <c r="F2" s="255"/>
      <c r="G2" s="255" t="s">
        <v>14</v>
      </c>
      <c r="H2" s="255"/>
      <c r="I2" s="255" t="s">
        <v>15</v>
      </c>
      <c r="J2" s="255"/>
      <c r="K2" s="255" t="s">
        <v>16</v>
      </c>
      <c r="L2" s="255"/>
      <c r="M2" s="255" t="s">
        <v>17</v>
      </c>
      <c r="N2" s="255"/>
      <c r="O2" s="255" t="s">
        <v>18</v>
      </c>
      <c r="P2" s="255"/>
      <c r="Q2" s="255" t="s">
        <v>19</v>
      </c>
      <c r="R2" s="25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42">
        <v>6849</v>
      </c>
      <c r="B4" s="248" t="s">
        <v>122</v>
      </c>
      <c r="C4" s="242">
        <v>46</v>
      </c>
      <c r="D4" s="22" t="s">
        <v>102</v>
      </c>
      <c r="E4" s="254">
        <v>4</v>
      </c>
      <c r="F4" s="254"/>
      <c r="G4" s="254"/>
      <c r="H4" s="254"/>
      <c r="I4" s="254"/>
      <c r="J4" s="254"/>
      <c r="K4" s="254"/>
      <c r="L4" s="254"/>
      <c r="M4" s="254"/>
      <c r="N4" s="254"/>
      <c r="O4" s="251"/>
      <c r="P4" s="252"/>
      <c r="Q4" s="251"/>
      <c r="R4" s="252"/>
      <c r="S4" s="58">
        <f t="shared" ref="S4:S25" si="0">E4+G4+I4+K4+M4+O4+Q4</f>
        <v>4</v>
      </c>
      <c r="T4" s="58">
        <f t="shared" ref="T4:T11" si="1">SUM(S4-U4-V4)</f>
        <v>4</v>
      </c>
      <c r="U4" s="60"/>
      <c r="V4" s="60"/>
    </row>
    <row r="5" spans="1:22" x14ac:dyDescent="0.25">
      <c r="A5" s="242">
        <v>6849</v>
      </c>
      <c r="B5" s="248" t="s">
        <v>122</v>
      </c>
      <c r="C5" s="242">
        <v>25</v>
      </c>
      <c r="D5" s="22" t="s">
        <v>101</v>
      </c>
      <c r="E5" s="253">
        <v>4</v>
      </c>
      <c r="F5" s="254"/>
      <c r="G5" s="253">
        <v>8</v>
      </c>
      <c r="H5" s="254"/>
      <c r="I5" s="253">
        <v>1</v>
      </c>
      <c r="J5" s="254"/>
      <c r="K5" s="253"/>
      <c r="L5" s="254"/>
      <c r="M5" s="253"/>
      <c r="N5" s="254"/>
      <c r="O5" s="251"/>
      <c r="P5" s="252"/>
      <c r="Q5" s="251"/>
      <c r="R5" s="252"/>
      <c r="S5" s="58">
        <f t="shared" si="0"/>
        <v>13</v>
      </c>
      <c r="T5" s="58">
        <f t="shared" si="1"/>
        <v>13</v>
      </c>
      <c r="U5" s="60"/>
      <c r="V5" s="60"/>
    </row>
    <row r="6" spans="1:22" x14ac:dyDescent="0.25">
      <c r="A6" s="244">
        <v>6728</v>
      </c>
      <c r="B6" s="248" t="s">
        <v>123</v>
      </c>
      <c r="C6" s="244">
        <v>41</v>
      </c>
      <c r="D6" s="22" t="s">
        <v>99</v>
      </c>
      <c r="E6" s="254"/>
      <c r="F6" s="254"/>
      <c r="G6" s="254"/>
      <c r="H6" s="254"/>
      <c r="I6" s="254">
        <v>6.5</v>
      </c>
      <c r="J6" s="254"/>
      <c r="K6" s="254">
        <v>7</v>
      </c>
      <c r="L6" s="254"/>
      <c r="M6" s="254">
        <v>3.5</v>
      </c>
      <c r="N6" s="254"/>
      <c r="O6" s="251"/>
      <c r="P6" s="252"/>
      <c r="Q6" s="251"/>
      <c r="R6" s="252"/>
      <c r="S6" s="58">
        <f t="shared" si="0"/>
        <v>17</v>
      </c>
      <c r="T6" s="58">
        <f t="shared" si="1"/>
        <v>17</v>
      </c>
      <c r="U6" s="60"/>
      <c r="V6" s="60"/>
    </row>
    <row r="7" spans="1:22" x14ac:dyDescent="0.25">
      <c r="A7" s="244">
        <v>6771</v>
      </c>
      <c r="B7" s="248" t="s">
        <v>124</v>
      </c>
      <c r="C7" s="244">
        <v>40</v>
      </c>
      <c r="D7" s="22" t="s">
        <v>101</v>
      </c>
      <c r="E7" s="249"/>
      <c r="F7" s="250"/>
      <c r="G7" s="249"/>
      <c r="H7" s="250"/>
      <c r="I7" s="249">
        <v>0.5</v>
      </c>
      <c r="J7" s="250"/>
      <c r="K7" s="249"/>
      <c r="L7" s="250"/>
      <c r="M7" s="249"/>
      <c r="N7" s="250"/>
      <c r="O7" s="251"/>
      <c r="P7" s="252"/>
      <c r="Q7" s="251"/>
      <c r="R7" s="252"/>
      <c r="S7" s="58">
        <f>E7+G7+I7+K7+M7+O7+Q7</f>
        <v>0.5</v>
      </c>
      <c r="T7" s="58">
        <f t="shared" si="1"/>
        <v>0.5</v>
      </c>
      <c r="U7" s="60"/>
      <c r="V7" s="60"/>
    </row>
    <row r="8" spans="1:22" x14ac:dyDescent="0.25">
      <c r="A8" s="245">
        <v>6849</v>
      </c>
      <c r="B8" s="248" t="s">
        <v>122</v>
      </c>
      <c r="C8" s="244">
        <v>12</v>
      </c>
      <c r="D8" s="22" t="s">
        <v>110</v>
      </c>
      <c r="E8" s="249"/>
      <c r="F8" s="250"/>
      <c r="G8" s="249"/>
      <c r="H8" s="250"/>
      <c r="I8" s="249"/>
      <c r="J8" s="250"/>
      <c r="K8" s="249">
        <v>1</v>
      </c>
      <c r="L8" s="250"/>
      <c r="M8" s="249"/>
      <c r="N8" s="250"/>
      <c r="O8" s="251"/>
      <c r="P8" s="252"/>
      <c r="Q8" s="251"/>
      <c r="R8" s="252"/>
      <c r="S8" s="58">
        <f>E8+G8+I8+K8+M8+O8+Q8</f>
        <v>1</v>
      </c>
      <c r="T8" s="58">
        <f t="shared" si="1"/>
        <v>1</v>
      </c>
      <c r="U8" s="60"/>
      <c r="V8" s="60"/>
    </row>
    <row r="9" spans="1:22" x14ac:dyDescent="0.25">
      <c r="A9" s="222"/>
      <c r="B9" s="222"/>
      <c r="C9" s="222"/>
      <c r="D9" s="22"/>
      <c r="E9" s="249"/>
      <c r="F9" s="250"/>
      <c r="G9" s="249"/>
      <c r="H9" s="250"/>
      <c r="I9" s="249"/>
      <c r="J9" s="250"/>
      <c r="K9" s="249"/>
      <c r="L9" s="250"/>
      <c r="M9" s="249"/>
      <c r="N9" s="250"/>
      <c r="O9" s="251"/>
      <c r="P9" s="252"/>
      <c r="Q9" s="251"/>
      <c r="R9" s="252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223"/>
      <c r="B10" s="221"/>
      <c r="C10" s="221"/>
      <c r="D10" s="22"/>
      <c r="E10" s="249"/>
      <c r="F10" s="250"/>
      <c r="G10" s="249"/>
      <c r="H10" s="250"/>
      <c r="I10" s="249"/>
      <c r="J10" s="250"/>
      <c r="K10" s="249"/>
      <c r="L10" s="250"/>
      <c r="M10" s="249"/>
      <c r="N10" s="250"/>
      <c r="O10" s="251"/>
      <c r="P10" s="252"/>
      <c r="Q10" s="251"/>
      <c r="R10" s="252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237"/>
      <c r="B11" s="237"/>
      <c r="C11" s="237"/>
      <c r="D11" s="22"/>
      <c r="E11" s="249"/>
      <c r="F11" s="250"/>
      <c r="G11" s="249"/>
      <c r="H11" s="250"/>
      <c r="I11" s="249"/>
      <c r="J11" s="250"/>
      <c r="K11" s="249"/>
      <c r="L11" s="250"/>
      <c r="M11" s="249"/>
      <c r="N11" s="250"/>
      <c r="O11" s="251"/>
      <c r="P11" s="252"/>
      <c r="Q11" s="251"/>
      <c r="R11" s="252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237"/>
      <c r="B12" s="237"/>
      <c r="C12" s="237"/>
      <c r="D12" s="22"/>
      <c r="E12" s="249"/>
      <c r="F12" s="250"/>
      <c r="G12" s="249"/>
      <c r="H12" s="250"/>
      <c r="I12" s="249"/>
      <c r="J12" s="250"/>
      <c r="K12" s="249"/>
      <c r="L12" s="250"/>
      <c r="M12" s="249"/>
      <c r="N12" s="250"/>
      <c r="O12" s="251"/>
      <c r="P12" s="252"/>
      <c r="Q12" s="251"/>
      <c r="R12" s="252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237"/>
      <c r="B13" s="237"/>
      <c r="C13" s="237"/>
      <c r="D13" s="22"/>
      <c r="E13" s="249"/>
      <c r="F13" s="250"/>
      <c r="G13" s="249"/>
      <c r="H13" s="250"/>
      <c r="I13" s="249"/>
      <c r="J13" s="250"/>
      <c r="K13" s="249"/>
      <c r="L13" s="250"/>
      <c r="M13" s="249"/>
      <c r="N13" s="250"/>
      <c r="O13" s="251"/>
      <c r="P13" s="252"/>
      <c r="Q13" s="251"/>
      <c r="R13" s="252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237"/>
      <c r="B14" s="237"/>
      <c r="C14" s="237"/>
      <c r="D14" s="22"/>
      <c r="E14" s="249"/>
      <c r="F14" s="250"/>
      <c r="G14" s="249"/>
      <c r="H14" s="250"/>
      <c r="I14" s="249"/>
      <c r="J14" s="250"/>
      <c r="K14" s="249"/>
      <c r="L14" s="250"/>
      <c r="M14" s="249"/>
      <c r="N14" s="250"/>
      <c r="O14" s="251"/>
      <c r="P14" s="252"/>
      <c r="Q14" s="251"/>
      <c r="R14" s="252"/>
      <c r="S14" s="163">
        <f t="shared" ref="S14" si="4">E14+G14+I14+K14+M14+O14+Q14</f>
        <v>0</v>
      </c>
      <c r="T14" s="163">
        <f t="shared" ref="T14" si="5">SUM(S14-U14-V14)</f>
        <v>0</v>
      </c>
      <c r="U14" s="60"/>
      <c r="V14" s="60"/>
    </row>
    <row r="15" spans="1:22" ht="15.75" customHeight="1" x14ac:dyDescent="0.25">
      <c r="A15" s="237"/>
      <c r="B15" s="237"/>
      <c r="C15" s="237"/>
      <c r="D15" s="22"/>
      <c r="E15" s="249"/>
      <c r="F15" s="250"/>
      <c r="G15" s="249"/>
      <c r="H15" s="250"/>
      <c r="I15" s="249"/>
      <c r="J15" s="250"/>
      <c r="K15" s="249"/>
      <c r="L15" s="250"/>
      <c r="M15" s="249"/>
      <c r="N15" s="250"/>
      <c r="O15" s="251"/>
      <c r="P15" s="252"/>
      <c r="Q15" s="251"/>
      <c r="R15" s="252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200"/>
      <c r="B16" s="200"/>
      <c r="C16" s="200"/>
      <c r="D16" s="22"/>
      <c r="E16" s="249"/>
      <c r="F16" s="250"/>
      <c r="G16" s="249"/>
      <c r="H16" s="250"/>
      <c r="I16" s="249"/>
      <c r="J16" s="250"/>
      <c r="K16" s="249"/>
      <c r="L16" s="250"/>
      <c r="M16" s="249"/>
      <c r="N16" s="250"/>
      <c r="O16" s="251"/>
      <c r="P16" s="252"/>
      <c r="Q16" s="251"/>
      <c r="R16" s="252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25">
      <c r="A17" s="200"/>
      <c r="B17" s="200"/>
      <c r="C17" s="200"/>
      <c r="D17" s="22"/>
      <c r="E17" s="249"/>
      <c r="F17" s="250"/>
      <c r="G17" s="249"/>
      <c r="H17" s="250"/>
      <c r="I17" s="249"/>
      <c r="J17" s="250"/>
      <c r="K17" s="249"/>
      <c r="L17" s="250"/>
      <c r="M17" s="249"/>
      <c r="N17" s="250"/>
      <c r="O17" s="251"/>
      <c r="P17" s="252"/>
      <c r="Q17" s="251"/>
      <c r="R17" s="252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200">
        <v>3601</v>
      </c>
      <c r="B18" s="200" t="s">
        <v>120</v>
      </c>
      <c r="C18" s="200"/>
      <c r="D18" s="22" t="s">
        <v>112</v>
      </c>
      <c r="E18" s="249"/>
      <c r="F18" s="250"/>
      <c r="G18" s="249"/>
      <c r="H18" s="250"/>
      <c r="I18" s="249"/>
      <c r="J18" s="250"/>
      <c r="K18" s="249"/>
      <c r="L18" s="250"/>
      <c r="M18" s="249">
        <v>1</v>
      </c>
      <c r="N18" s="250"/>
      <c r="O18" s="251"/>
      <c r="P18" s="252"/>
      <c r="Q18" s="251"/>
      <c r="R18" s="252"/>
      <c r="S18" s="58">
        <f t="shared" si="0"/>
        <v>1</v>
      </c>
      <c r="T18" s="58">
        <f t="shared" ref="T18" si="8">SUM(S18-U18-V18)</f>
        <v>1</v>
      </c>
      <c r="U18" s="60"/>
      <c r="V18" s="60"/>
    </row>
    <row r="19" spans="1:22" ht="15.75" customHeight="1" x14ac:dyDescent="0.25">
      <c r="A19" s="200"/>
      <c r="B19" s="200"/>
      <c r="C19" s="200"/>
      <c r="D19" s="22"/>
      <c r="E19" s="249"/>
      <c r="F19" s="250"/>
      <c r="G19" s="249"/>
      <c r="H19" s="250"/>
      <c r="I19" s="249"/>
      <c r="J19" s="250"/>
      <c r="K19" s="249"/>
      <c r="L19" s="250"/>
      <c r="M19" s="249"/>
      <c r="N19" s="250"/>
      <c r="O19" s="251"/>
      <c r="P19" s="252"/>
      <c r="Q19" s="251"/>
      <c r="R19" s="252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200"/>
      <c r="B20" s="25"/>
      <c r="C20" s="200"/>
      <c r="D20" s="22"/>
      <c r="E20" s="249"/>
      <c r="F20" s="250"/>
      <c r="G20" s="249"/>
      <c r="H20" s="250"/>
      <c r="I20" s="249"/>
      <c r="J20" s="250"/>
      <c r="K20" s="249"/>
      <c r="L20" s="250"/>
      <c r="M20" s="249"/>
      <c r="N20" s="250"/>
      <c r="O20" s="251"/>
      <c r="P20" s="252"/>
      <c r="Q20" s="251"/>
      <c r="R20" s="252"/>
      <c r="S20" s="199">
        <f t="shared" ref="S20:S21" si="9">E20+G20+I20+K20+M20+O20+Q20</f>
        <v>0</v>
      </c>
      <c r="T20" s="199">
        <f t="shared" si="3"/>
        <v>0</v>
      </c>
      <c r="U20" s="60"/>
      <c r="V20" s="60"/>
    </row>
    <row r="21" spans="1:22" ht="15.75" customHeight="1" x14ac:dyDescent="0.25">
      <c r="A21" s="200"/>
      <c r="B21" s="200"/>
      <c r="C21" s="200"/>
      <c r="D21" s="22"/>
      <c r="E21" s="249"/>
      <c r="F21" s="250"/>
      <c r="G21" s="249"/>
      <c r="H21" s="250"/>
      <c r="I21" s="249"/>
      <c r="J21" s="250"/>
      <c r="K21" s="249"/>
      <c r="L21" s="250"/>
      <c r="M21" s="249"/>
      <c r="N21" s="250"/>
      <c r="O21" s="251"/>
      <c r="P21" s="252"/>
      <c r="Q21" s="251"/>
      <c r="R21" s="252"/>
      <c r="S21" s="199">
        <f t="shared" si="9"/>
        <v>0</v>
      </c>
      <c r="T21" s="199">
        <f t="shared" si="3"/>
        <v>0</v>
      </c>
      <c r="U21" s="60"/>
      <c r="V21" s="60"/>
    </row>
    <row r="22" spans="1:22" x14ac:dyDescent="0.25">
      <c r="A22" s="201">
        <v>3600</v>
      </c>
      <c r="B22" s="25" t="s">
        <v>121</v>
      </c>
      <c r="C22" s="201"/>
      <c r="D22" s="22" t="s">
        <v>111</v>
      </c>
      <c r="E22" s="249"/>
      <c r="F22" s="250"/>
      <c r="G22" s="249"/>
      <c r="H22" s="250"/>
      <c r="I22" s="249"/>
      <c r="J22" s="250"/>
      <c r="K22" s="249"/>
      <c r="L22" s="250"/>
      <c r="M22" s="249">
        <v>3.5</v>
      </c>
      <c r="N22" s="250"/>
      <c r="O22" s="251"/>
      <c r="P22" s="252"/>
      <c r="Q22" s="251"/>
      <c r="R22" s="252"/>
      <c r="S22" s="58">
        <f t="shared" si="0"/>
        <v>3.5</v>
      </c>
      <c r="T22" s="58">
        <f t="shared" ref="T22" si="10">SUM(S22-U22-V22)</f>
        <v>3.5</v>
      </c>
      <c r="U22" s="60"/>
      <c r="V22" s="60"/>
    </row>
    <row r="23" spans="1:22" ht="15" customHeight="1" x14ac:dyDescent="0.25">
      <c r="A23" s="164"/>
      <c r="B23" s="25"/>
      <c r="C23" s="164"/>
      <c r="D23" s="10"/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51"/>
      <c r="P23" s="252"/>
      <c r="Q23" s="251"/>
      <c r="R23" s="252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249"/>
      <c r="F24" s="250"/>
      <c r="G24" s="249"/>
      <c r="H24" s="250"/>
      <c r="I24" s="249"/>
      <c r="J24" s="250"/>
      <c r="K24" s="249"/>
      <c r="L24" s="250"/>
      <c r="M24" s="249"/>
      <c r="N24" s="250"/>
      <c r="O24" s="251"/>
      <c r="P24" s="252"/>
      <c r="Q24" s="251"/>
      <c r="R24" s="252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249"/>
      <c r="F25" s="250"/>
      <c r="G25" s="249"/>
      <c r="H25" s="250"/>
      <c r="I25" s="249"/>
      <c r="J25" s="250"/>
      <c r="K25" s="249"/>
      <c r="L25" s="250"/>
      <c r="M25" s="249"/>
      <c r="N25" s="250"/>
      <c r="O25" s="251"/>
      <c r="P25" s="252"/>
      <c r="Q25" s="251"/>
      <c r="R25" s="252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249"/>
      <c r="F26" s="250"/>
      <c r="G26" s="249"/>
      <c r="H26" s="250"/>
      <c r="I26" s="249"/>
      <c r="J26" s="250"/>
      <c r="K26" s="249"/>
      <c r="L26" s="250"/>
      <c r="M26" s="249"/>
      <c r="N26" s="250"/>
      <c r="O26" s="251"/>
      <c r="P26" s="252"/>
      <c r="Q26" s="251"/>
      <c r="R26" s="252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256">
        <f>SUM(E4:E26)</f>
        <v>8</v>
      </c>
      <c r="F27" s="257"/>
      <c r="G27" s="256">
        <f>SUM(G4:G26)</f>
        <v>8</v>
      </c>
      <c r="H27" s="257"/>
      <c r="I27" s="256">
        <f>SUM(I4:I26)</f>
        <v>8</v>
      </c>
      <c r="J27" s="257"/>
      <c r="K27" s="256">
        <f>SUM(K4:K26)</f>
        <v>8</v>
      </c>
      <c r="L27" s="257"/>
      <c r="M27" s="256">
        <f>SUM(M4:M26)</f>
        <v>8</v>
      </c>
      <c r="N27" s="257"/>
      <c r="O27" s="256">
        <f>SUM(O4:O26)</f>
        <v>0</v>
      </c>
      <c r="P27" s="257"/>
      <c r="Q27" s="256">
        <f>SUM(Q4:Q26)</f>
        <v>0</v>
      </c>
      <c r="R27" s="257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40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3.5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C34" sqref="C3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98</v>
      </c>
      <c r="B2" s="240"/>
      <c r="C2" s="240"/>
      <c r="D2" s="110"/>
      <c r="E2" s="255" t="s">
        <v>13</v>
      </c>
      <c r="F2" s="255"/>
      <c r="G2" s="255" t="s">
        <v>14</v>
      </c>
      <c r="H2" s="255"/>
      <c r="I2" s="255" t="s">
        <v>15</v>
      </c>
      <c r="J2" s="255"/>
      <c r="K2" s="255" t="s">
        <v>16</v>
      </c>
      <c r="L2" s="255"/>
      <c r="M2" s="255" t="s">
        <v>17</v>
      </c>
      <c r="N2" s="255"/>
      <c r="O2" s="255" t="s">
        <v>18</v>
      </c>
      <c r="P2" s="255"/>
      <c r="Q2" s="255" t="s">
        <v>19</v>
      </c>
      <c r="R2" s="25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39"/>
      <c r="F3" s="239"/>
      <c r="G3" s="239"/>
      <c r="H3" s="239"/>
      <c r="I3" s="239"/>
      <c r="J3" s="239"/>
      <c r="K3" s="203"/>
      <c r="L3" s="203"/>
      <c r="M3" s="203"/>
      <c r="N3" s="203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36"/>
      <c r="B4" s="248"/>
      <c r="C4" s="167"/>
      <c r="D4" s="22"/>
      <c r="E4" s="262"/>
      <c r="F4" s="262"/>
      <c r="G4" s="262"/>
      <c r="H4" s="262"/>
      <c r="I4" s="262"/>
      <c r="J4" s="262"/>
      <c r="K4" s="263"/>
      <c r="L4" s="263"/>
      <c r="M4" s="263"/>
      <c r="N4" s="263"/>
      <c r="O4" s="251"/>
      <c r="P4" s="252"/>
      <c r="Q4" s="251"/>
      <c r="R4" s="252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25">
      <c r="A5" s="236"/>
      <c r="B5" s="172"/>
      <c r="C5" s="172"/>
      <c r="D5" s="22"/>
      <c r="E5" s="262"/>
      <c r="F5" s="262"/>
      <c r="G5" s="262"/>
      <c r="H5" s="262"/>
      <c r="I5" s="262"/>
      <c r="J5" s="262"/>
      <c r="K5" s="263"/>
      <c r="L5" s="263"/>
      <c r="M5" s="263"/>
      <c r="N5" s="263"/>
      <c r="O5" s="251"/>
      <c r="P5" s="252"/>
      <c r="Q5" s="251"/>
      <c r="R5" s="252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236"/>
      <c r="B6" s="174"/>
      <c r="C6" s="174"/>
      <c r="D6" s="22"/>
      <c r="E6" s="262"/>
      <c r="F6" s="262"/>
      <c r="G6" s="262"/>
      <c r="H6" s="262"/>
      <c r="I6" s="262"/>
      <c r="J6" s="262"/>
      <c r="K6" s="263"/>
      <c r="L6" s="263"/>
      <c r="M6" s="263"/>
      <c r="N6" s="263"/>
      <c r="O6" s="251"/>
      <c r="P6" s="252"/>
      <c r="Q6" s="251"/>
      <c r="R6" s="252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25">
      <c r="A7" s="236"/>
      <c r="B7" s="172"/>
      <c r="C7" s="172"/>
      <c r="D7" s="22"/>
      <c r="E7" s="262"/>
      <c r="F7" s="262"/>
      <c r="G7" s="262"/>
      <c r="H7" s="262"/>
      <c r="I7" s="262"/>
      <c r="J7" s="262"/>
      <c r="K7" s="263"/>
      <c r="L7" s="263"/>
      <c r="M7" s="263"/>
      <c r="N7" s="263"/>
      <c r="O7" s="251"/>
      <c r="P7" s="252"/>
      <c r="Q7" s="251"/>
      <c r="R7" s="25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236"/>
      <c r="B8" s="172"/>
      <c r="C8" s="172"/>
      <c r="D8" s="22"/>
      <c r="E8" s="258"/>
      <c r="F8" s="259"/>
      <c r="G8" s="258"/>
      <c r="H8" s="259"/>
      <c r="I8" s="258"/>
      <c r="J8" s="259"/>
      <c r="K8" s="260"/>
      <c r="L8" s="261"/>
      <c r="M8" s="260"/>
      <c r="N8" s="261"/>
      <c r="O8" s="251"/>
      <c r="P8" s="252"/>
      <c r="Q8" s="251"/>
      <c r="R8" s="25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236"/>
      <c r="B9" s="181"/>
      <c r="C9" s="181"/>
      <c r="D9" s="22"/>
      <c r="E9" s="262"/>
      <c r="F9" s="262"/>
      <c r="G9" s="262"/>
      <c r="H9" s="262"/>
      <c r="I9" s="262"/>
      <c r="J9" s="262"/>
      <c r="K9" s="263"/>
      <c r="L9" s="263"/>
      <c r="M9" s="263"/>
      <c r="N9" s="263"/>
      <c r="O9" s="251"/>
      <c r="P9" s="252"/>
      <c r="Q9" s="251"/>
      <c r="R9" s="25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82"/>
      <c r="B10" s="182"/>
      <c r="C10" s="182"/>
      <c r="D10" s="22"/>
      <c r="E10" s="258"/>
      <c r="F10" s="259"/>
      <c r="G10" s="258"/>
      <c r="H10" s="259"/>
      <c r="I10" s="258"/>
      <c r="J10" s="259"/>
      <c r="K10" s="260"/>
      <c r="L10" s="261"/>
      <c r="M10" s="260"/>
      <c r="N10" s="261"/>
      <c r="O10" s="251"/>
      <c r="P10" s="252"/>
      <c r="Q10" s="251"/>
      <c r="R10" s="25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82"/>
      <c r="B11" s="182"/>
      <c r="C11" s="182"/>
      <c r="D11" s="22"/>
      <c r="E11" s="258"/>
      <c r="F11" s="259"/>
      <c r="G11" s="258"/>
      <c r="H11" s="259"/>
      <c r="I11" s="258"/>
      <c r="J11" s="259"/>
      <c r="K11" s="260"/>
      <c r="L11" s="261"/>
      <c r="M11" s="260"/>
      <c r="N11" s="261"/>
      <c r="O11" s="251"/>
      <c r="P11" s="252"/>
      <c r="Q11" s="251"/>
      <c r="R11" s="25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82"/>
      <c r="B12" s="182"/>
      <c r="C12" s="182"/>
      <c r="D12" s="22"/>
      <c r="E12" s="258"/>
      <c r="F12" s="259"/>
      <c r="G12" s="258"/>
      <c r="H12" s="259"/>
      <c r="I12" s="258"/>
      <c r="J12" s="259"/>
      <c r="K12" s="260"/>
      <c r="L12" s="261"/>
      <c r="M12" s="260"/>
      <c r="N12" s="261"/>
      <c r="O12" s="251"/>
      <c r="P12" s="252"/>
      <c r="Q12" s="251"/>
      <c r="R12" s="25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82"/>
      <c r="B13" s="182"/>
      <c r="C13" s="182"/>
      <c r="D13" s="22"/>
      <c r="E13" s="258"/>
      <c r="F13" s="259"/>
      <c r="G13" s="258"/>
      <c r="H13" s="259"/>
      <c r="I13" s="258"/>
      <c r="J13" s="259"/>
      <c r="K13" s="260"/>
      <c r="L13" s="261"/>
      <c r="M13" s="260"/>
      <c r="N13" s="261"/>
      <c r="O13" s="251"/>
      <c r="P13" s="252"/>
      <c r="Q13" s="251"/>
      <c r="R13" s="252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175"/>
      <c r="B14" s="175"/>
      <c r="C14" s="175"/>
      <c r="D14" s="22"/>
      <c r="E14" s="258"/>
      <c r="F14" s="259"/>
      <c r="G14" s="258"/>
      <c r="H14" s="259"/>
      <c r="I14" s="258"/>
      <c r="J14" s="259"/>
      <c r="K14" s="260"/>
      <c r="L14" s="261"/>
      <c r="M14" s="260"/>
      <c r="N14" s="261"/>
      <c r="O14" s="251"/>
      <c r="P14" s="252"/>
      <c r="Q14" s="251"/>
      <c r="R14" s="252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145"/>
      <c r="B15" s="143"/>
      <c r="C15" s="143"/>
      <c r="D15" s="22"/>
      <c r="E15" s="258"/>
      <c r="F15" s="259"/>
      <c r="G15" s="258"/>
      <c r="H15" s="259"/>
      <c r="I15" s="258"/>
      <c r="J15" s="259"/>
      <c r="K15" s="260"/>
      <c r="L15" s="261"/>
      <c r="M15" s="260"/>
      <c r="N15" s="261"/>
      <c r="O15" s="251"/>
      <c r="P15" s="252"/>
      <c r="Q15" s="251"/>
      <c r="R15" s="252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162"/>
      <c r="B16" s="162"/>
      <c r="C16" s="162"/>
      <c r="D16" s="22"/>
      <c r="E16" s="258"/>
      <c r="F16" s="259"/>
      <c r="G16" s="258"/>
      <c r="H16" s="259"/>
      <c r="I16" s="258"/>
      <c r="J16" s="259"/>
      <c r="K16" s="260"/>
      <c r="L16" s="261"/>
      <c r="M16" s="260"/>
      <c r="N16" s="261"/>
      <c r="O16" s="251"/>
      <c r="P16" s="252"/>
      <c r="Q16" s="251"/>
      <c r="R16" s="252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162"/>
      <c r="B17" s="162"/>
      <c r="C17" s="162"/>
      <c r="D17" s="22"/>
      <c r="E17" s="258"/>
      <c r="F17" s="259"/>
      <c r="G17" s="258"/>
      <c r="H17" s="259"/>
      <c r="I17" s="258"/>
      <c r="J17" s="259"/>
      <c r="K17" s="260"/>
      <c r="L17" s="261"/>
      <c r="M17" s="260"/>
      <c r="N17" s="261"/>
      <c r="O17" s="251"/>
      <c r="P17" s="252"/>
      <c r="Q17" s="251"/>
      <c r="R17" s="252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162"/>
      <c r="B18" s="162"/>
      <c r="C18" s="162"/>
      <c r="D18" s="22"/>
      <c r="E18" s="258"/>
      <c r="F18" s="259"/>
      <c r="G18" s="258"/>
      <c r="H18" s="259"/>
      <c r="I18" s="258"/>
      <c r="J18" s="259"/>
      <c r="K18" s="260"/>
      <c r="L18" s="261"/>
      <c r="M18" s="260"/>
      <c r="N18" s="261"/>
      <c r="O18" s="251"/>
      <c r="P18" s="252"/>
      <c r="Q18" s="251"/>
      <c r="R18" s="252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162"/>
      <c r="B19" s="162"/>
      <c r="C19" s="162"/>
      <c r="D19" s="22"/>
      <c r="E19" s="258"/>
      <c r="F19" s="259"/>
      <c r="G19" s="258"/>
      <c r="H19" s="259"/>
      <c r="I19" s="258"/>
      <c r="J19" s="259"/>
      <c r="K19" s="260"/>
      <c r="L19" s="261"/>
      <c r="M19" s="260"/>
      <c r="N19" s="261"/>
      <c r="O19" s="251"/>
      <c r="P19" s="252"/>
      <c r="Q19" s="251"/>
      <c r="R19" s="252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162"/>
      <c r="B20" s="162"/>
      <c r="C20" s="162"/>
      <c r="D20" s="22"/>
      <c r="E20" s="258"/>
      <c r="F20" s="259"/>
      <c r="G20" s="258"/>
      <c r="H20" s="259"/>
      <c r="I20" s="258"/>
      <c r="J20" s="259"/>
      <c r="K20" s="260"/>
      <c r="L20" s="261"/>
      <c r="M20" s="260"/>
      <c r="N20" s="261"/>
      <c r="O20" s="251"/>
      <c r="P20" s="252"/>
      <c r="Q20" s="251"/>
      <c r="R20" s="252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165">
        <v>3600</v>
      </c>
      <c r="B21" s="165"/>
      <c r="C21" s="165"/>
      <c r="D21" s="22" t="s">
        <v>71</v>
      </c>
      <c r="E21" s="258"/>
      <c r="F21" s="259"/>
      <c r="G21" s="258"/>
      <c r="H21" s="259"/>
      <c r="I21" s="258"/>
      <c r="J21" s="259"/>
      <c r="K21" s="260"/>
      <c r="L21" s="261"/>
      <c r="M21" s="260"/>
      <c r="N21" s="261"/>
      <c r="O21" s="251"/>
      <c r="P21" s="252"/>
      <c r="Q21" s="251"/>
      <c r="R21" s="252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162"/>
      <c r="B22" s="25"/>
      <c r="C22" s="162"/>
      <c r="D22" s="22"/>
      <c r="E22" s="258"/>
      <c r="F22" s="259"/>
      <c r="G22" s="258"/>
      <c r="H22" s="259"/>
      <c r="I22" s="258"/>
      <c r="J22" s="259"/>
      <c r="K22" s="260"/>
      <c r="L22" s="261"/>
      <c r="M22" s="260"/>
      <c r="N22" s="261"/>
      <c r="O22" s="251"/>
      <c r="P22" s="252"/>
      <c r="Q22" s="251"/>
      <c r="R22" s="252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258"/>
      <c r="F23" s="259"/>
      <c r="G23" s="258"/>
      <c r="H23" s="259"/>
      <c r="I23" s="258"/>
      <c r="J23" s="259"/>
      <c r="K23" s="260"/>
      <c r="L23" s="261"/>
      <c r="M23" s="260"/>
      <c r="N23" s="261"/>
      <c r="O23" s="251"/>
      <c r="P23" s="252"/>
      <c r="Q23" s="251"/>
      <c r="R23" s="252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249"/>
      <c r="F24" s="250"/>
      <c r="G24" s="249"/>
      <c r="H24" s="250"/>
      <c r="I24" s="249"/>
      <c r="J24" s="250"/>
      <c r="K24" s="260">
        <v>8</v>
      </c>
      <c r="L24" s="261"/>
      <c r="M24" s="260">
        <v>8</v>
      </c>
      <c r="N24" s="261"/>
      <c r="O24" s="251"/>
      <c r="P24" s="252"/>
      <c r="Q24" s="251"/>
      <c r="R24" s="252"/>
      <c r="S24" s="58">
        <f t="shared" si="1"/>
        <v>16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249"/>
      <c r="F25" s="250"/>
      <c r="G25" s="249"/>
      <c r="H25" s="250"/>
      <c r="I25" s="249"/>
      <c r="J25" s="250"/>
      <c r="K25" s="249"/>
      <c r="L25" s="250"/>
      <c r="M25" s="249"/>
      <c r="N25" s="250"/>
      <c r="O25" s="251"/>
      <c r="P25" s="252"/>
      <c r="Q25" s="251"/>
      <c r="R25" s="252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256">
        <f>SUM(E4:E25)</f>
        <v>0</v>
      </c>
      <c r="F26" s="257"/>
      <c r="G26" s="256">
        <f>SUM(G4:G25)</f>
        <v>0</v>
      </c>
      <c r="H26" s="257"/>
      <c r="I26" s="256">
        <f>SUM(I4:I25)</f>
        <v>0</v>
      </c>
      <c r="J26" s="257"/>
      <c r="K26" s="256">
        <f>SUM(K4:K25)</f>
        <v>8</v>
      </c>
      <c r="L26" s="257"/>
      <c r="M26" s="256">
        <f>SUM(M4:M25)</f>
        <v>8</v>
      </c>
      <c r="N26" s="257"/>
      <c r="O26" s="256">
        <f>SUM(O4:O25)</f>
        <v>0</v>
      </c>
      <c r="P26" s="257"/>
      <c r="Q26" s="256">
        <f>SUM(Q4:Q25)</f>
        <v>0</v>
      </c>
      <c r="R26" s="257"/>
      <c r="S26" s="58">
        <f t="shared" si="1"/>
        <v>16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-24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16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16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E6" activeCellId="1" sqref="E4:F4 E6:N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98</v>
      </c>
      <c r="B2" s="240"/>
      <c r="C2" s="240"/>
      <c r="D2" s="110"/>
      <c r="E2" s="255" t="s">
        <v>13</v>
      </c>
      <c r="F2" s="255"/>
      <c r="G2" s="255" t="s">
        <v>14</v>
      </c>
      <c r="H2" s="255"/>
      <c r="I2" s="255" t="s">
        <v>15</v>
      </c>
      <c r="J2" s="255"/>
      <c r="K2" s="255" t="s">
        <v>16</v>
      </c>
      <c r="L2" s="255"/>
      <c r="M2" s="255" t="s">
        <v>17</v>
      </c>
      <c r="N2" s="255"/>
      <c r="O2" s="255" t="s">
        <v>18</v>
      </c>
      <c r="P2" s="255"/>
      <c r="Q2" s="255" t="s">
        <v>19</v>
      </c>
      <c r="R2" s="25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41">
        <v>6728</v>
      </c>
      <c r="B4" s="248" t="s">
        <v>123</v>
      </c>
      <c r="C4" s="241">
        <v>36</v>
      </c>
      <c r="D4" s="22" t="s">
        <v>83</v>
      </c>
      <c r="E4" s="249">
        <v>2</v>
      </c>
      <c r="F4" s="250"/>
      <c r="G4" s="249"/>
      <c r="H4" s="250"/>
      <c r="I4" s="249"/>
      <c r="J4" s="250"/>
      <c r="K4" s="249"/>
      <c r="L4" s="250"/>
      <c r="M4" s="249"/>
      <c r="N4" s="250"/>
      <c r="O4" s="251"/>
      <c r="P4" s="252"/>
      <c r="Q4" s="251"/>
      <c r="R4" s="252"/>
      <c r="S4" s="58">
        <f>E4+G4+I4+K4+M4+O4+Q4</f>
        <v>2</v>
      </c>
      <c r="T4" s="58">
        <f t="shared" ref="T4:T12" si="0">SUM(S4-U4-V4)</f>
        <v>2</v>
      </c>
      <c r="U4" s="60"/>
      <c r="V4" s="60"/>
    </row>
    <row r="5" spans="1:22" x14ac:dyDescent="0.25">
      <c r="A5" s="224">
        <v>6849</v>
      </c>
      <c r="B5" s="248" t="s">
        <v>122</v>
      </c>
      <c r="C5" s="224">
        <v>25</v>
      </c>
      <c r="D5" s="22" t="s">
        <v>88</v>
      </c>
      <c r="E5" s="249">
        <v>3</v>
      </c>
      <c r="F5" s="250"/>
      <c r="G5" s="249"/>
      <c r="H5" s="250"/>
      <c r="I5" s="249"/>
      <c r="J5" s="250"/>
      <c r="K5" s="249"/>
      <c r="L5" s="250"/>
      <c r="M5" s="249"/>
      <c r="N5" s="250"/>
      <c r="O5" s="251"/>
      <c r="P5" s="252"/>
      <c r="Q5" s="251"/>
      <c r="R5" s="252"/>
      <c r="S5" s="58">
        <f t="shared" ref="S5:S22" si="1">E5+G5+I5+K5+M5+O5+Q5</f>
        <v>3</v>
      </c>
      <c r="T5" s="58">
        <f t="shared" si="0"/>
        <v>3</v>
      </c>
      <c r="U5" s="60"/>
      <c r="V5" s="60"/>
    </row>
    <row r="6" spans="1:22" x14ac:dyDescent="0.25">
      <c r="A6" s="238">
        <v>6728</v>
      </c>
      <c r="B6" s="248" t="s">
        <v>123</v>
      </c>
      <c r="C6" s="238">
        <v>43</v>
      </c>
      <c r="D6" s="22" t="s">
        <v>80</v>
      </c>
      <c r="E6" s="249">
        <v>3</v>
      </c>
      <c r="F6" s="250"/>
      <c r="G6" s="249">
        <v>8</v>
      </c>
      <c r="H6" s="250"/>
      <c r="I6" s="249">
        <v>2</v>
      </c>
      <c r="J6" s="250"/>
      <c r="K6" s="249">
        <v>1.5</v>
      </c>
      <c r="L6" s="250"/>
      <c r="M6" s="249">
        <v>4</v>
      </c>
      <c r="N6" s="250"/>
      <c r="O6" s="251"/>
      <c r="P6" s="252"/>
      <c r="Q6" s="251"/>
      <c r="R6" s="252"/>
      <c r="S6" s="58">
        <f t="shared" si="1"/>
        <v>18.5</v>
      </c>
      <c r="T6" s="58">
        <f t="shared" si="0"/>
        <v>18.5</v>
      </c>
      <c r="U6" s="60"/>
      <c r="V6" s="60"/>
    </row>
    <row r="7" spans="1:22" x14ac:dyDescent="0.25">
      <c r="A7" s="244">
        <v>6728</v>
      </c>
      <c r="B7" s="248" t="s">
        <v>123</v>
      </c>
      <c r="C7" s="244">
        <v>41</v>
      </c>
      <c r="D7" s="22" t="s">
        <v>99</v>
      </c>
      <c r="E7" s="249"/>
      <c r="F7" s="250"/>
      <c r="G7" s="249"/>
      <c r="H7" s="250"/>
      <c r="I7" s="249">
        <v>6</v>
      </c>
      <c r="J7" s="250"/>
      <c r="K7" s="249">
        <v>6.5</v>
      </c>
      <c r="L7" s="250"/>
      <c r="M7" s="249"/>
      <c r="N7" s="250"/>
      <c r="O7" s="251"/>
      <c r="P7" s="252"/>
      <c r="Q7" s="251"/>
      <c r="R7" s="252"/>
      <c r="S7" s="58">
        <f t="shared" si="1"/>
        <v>12.5</v>
      </c>
      <c r="T7" s="58">
        <f t="shared" si="0"/>
        <v>12.5</v>
      </c>
      <c r="U7" s="60"/>
      <c r="V7" s="60"/>
    </row>
    <row r="8" spans="1:22" x14ac:dyDescent="0.25">
      <c r="A8" s="221"/>
      <c r="B8" s="221"/>
      <c r="C8" s="221"/>
      <c r="D8" s="22"/>
      <c r="E8" s="249"/>
      <c r="F8" s="250"/>
      <c r="G8" s="249"/>
      <c r="H8" s="250"/>
      <c r="I8" s="249"/>
      <c r="J8" s="250"/>
      <c r="K8" s="249"/>
      <c r="L8" s="250"/>
      <c r="M8" s="249"/>
      <c r="N8" s="250"/>
      <c r="O8" s="251"/>
      <c r="P8" s="252"/>
      <c r="Q8" s="251"/>
      <c r="R8" s="25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221"/>
      <c r="B9" s="221"/>
      <c r="C9" s="221"/>
      <c r="D9" s="22"/>
      <c r="E9" s="249"/>
      <c r="F9" s="250"/>
      <c r="G9" s="249"/>
      <c r="H9" s="250"/>
      <c r="I9" s="249"/>
      <c r="J9" s="250"/>
      <c r="K9" s="249"/>
      <c r="L9" s="250"/>
      <c r="M9" s="249"/>
      <c r="N9" s="250"/>
      <c r="O9" s="251"/>
      <c r="P9" s="252"/>
      <c r="Q9" s="251"/>
      <c r="R9" s="25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83"/>
      <c r="B10" s="183"/>
      <c r="C10" s="183"/>
      <c r="D10" s="22"/>
      <c r="E10" s="249"/>
      <c r="F10" s="250"/>
      <c r="G10" s="249"/>
      <c r="H10" s="250"/>
      <c r="I10" s="249"/>
      <c r="J10" s="250"/>
      <c r="K10" s="249"/>
      <c r="L10" s="250"/>
      <c r="M10" s="249"/>
      <c r="N10" s="250"/>
      <c r="O10" s="251"/>
      <c r="P10" s="252"/>
      <c r="Q10" s="251"/>
      <c r="R10" s="25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79"/>
      <c r="B11" s="179"/>
      <c r="C11" s="179"/>
      <c r="D11" s="22"/>
      <c r="E11" s="249"/>
      <c r="F11" s="250"/>
      <c r="G11" s="249"/>
      <c r="H11" s="250"/>
      <c r="I11" s="249"/>
      <c r="J11" s="250"/>
      <c r="K11" s="249"/>
      <c r="L11" s="250"/>
      <c r="M11" s="249"/>
      <c r="N11" s="250"/>
      <c r="O11" s="251"/>
      <c r="P11" s="252"/>
      <c r="Q11" s="251"/>
      <c r="R11" s="25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76"/>
      <c r="B12" s="176"/>
      <c r="C12" s="176"/>
      <c r="D12" s="22"/>
      <c r="E12" s="249"/>
      <c r="F12" s="250"/>
      <c r="G12" s="249"/>
      <c r="H12" s="250"/>
      <c r="I12" s="249"/>
      <c r="J12" s="250"/>
      <c r="K12" s="249"/>
      <c r="L12" s="250"/>
      <c r="M12" s="249"/>
      <c r="N12" s="250"/>
      <c r="O12" s="251"/>
      <c r="P12" s="252"/>
      <c r="Q12" s="251"/>
      <c r="R12" s="25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27"/>
      <c r="B13" s="127"/>
      <c r="C13" s="127"/>
      <c r="D13" s="22"/>
      <c r="E13" s="249"/>
      <c r="F13" s="250"/>
      <c r="G13" s="249"/>
      <c r="H13" s="250"/>
      <c r="I13" s="249"/>
      <c r="J13" s="250"/>
      <c r="K13" s="249"/>
      <c r="L13" s="250"/>
      <c r="M13" s="249"/>
      <c r="N13" s="250"/>
      <c r="O13" s="251"/>
      <c r="P13" s="252"/>
      <c r="Q13" s="251"/>
      <c r="R13" s="25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249"/>
      <c r="F14" s="250"/>
      <c r="G14" s="249"/>
      <c r="H14" s="250"/>
      <c r="I14" s="249"/>
      <c r="J14" s="250"/>
      <c r="K14" s="249"/>
      <c r="L14" s="250"/>
      <c r="M14" s="249"/>
      <c r="N14" s="250"/>
      <c r="O14" s="251"/>
      <c r="P14" s="252"/>
      <c r="Q14" s="251"/>
      <c r="R14" s="25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232"/>
      <c r="B15" s="25"/>
      <c r="C15" s="232"/>
      <c r="D15" s="10"/>
      <c r="E15" s="249"/>
      <c r="F15" s="250"/>
      <c r="G15" s="249"/>
      <c r="H15" s="250"/>
      <c r="I15" s="249"/>
      <c r="J15" s="250"/>
      <c r="K15" s="249"/>
      <c r="L15" s="250"/>
      <c r="M15" s="249"/>
      <c r="N15" s="250"/>
      <c r="O15" s="251"/>
      <c r="P15" s="252"/>
      <c r="Q15" s="251"/>
      <c r="R15" s="25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34"/>
      <c r="B16" s="25"/>
      <c r="C16" s="134"/>
      <c r="D16" s="22"/>
      <c r="E16" s="249"/>
      <c r="F16" s="250"/>
      <c r="G16" s="249"/>
      <c r="H16" s="250"/>
      <c r="I16" s="249"/>
      <c r="J16" s="250"/>
      <c r="K16" s="249"/>
      <c r="L16" s="250"/>
      <c r="M16" s="249"/>
      <c r="N16" s="250"/>
      <c r="O16" s="251"/>
      <c r="P16" s="252"/>
      <c r="Q16" s="251"/>
      <c r="R16" s="25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228">
        <v>3600</v>
      </c>
      <c r="B17" s="25" t="s">
        <v>121</v>
      </c>
      <c r="C17" s="228"/>
      <c r="D17" s="10" t="s">
        <v>113</v>
      </c>
      <c r="E17" s="249"/>
      <c r="F17" s="250"/>
      <c r="G17" s="249"/>
      <c r="H17" s="250"/>
      <c r="I17" s="249"/>
      <c r="J17" s="250"/>
      <c r="K17" s="249"/>
      <c r="L17" s="250"/>
      <c r="M17" s="249">
        <v>2</v>
      </c>
      <c r="N17" s="250"/>
      <c r="O17" s="251"/>
      <c r="P17" s="252"/>
      <c r="Q17" s="251"/>
      <c r="R17" s="252"/>
      <c r="S17" s="58">
        <f t="shared" si="2"/>
        <v>2</v>
      </c>
      <c r="T17" s="58">
        <f t="shared" si="3"/>
        <v>2</v>
      </c>
      <c r="U17" s="60"/>
      <c r="V17" s="60"/>
    </row>
    <row r="18" spans="1:22" x14ac:dyDescent="0.25">
      <c r="A18" s="160">
        <v>3600</v>
      </c>
      <c r="B18" s="25" t="s">
        <v>121</v>
      </c>
      <c r="C18" s="160"/>
      <c r="D18" s="22" t="s">
        <v>90</v>
      </c>
      <c r="E18" s="249"/>
      <c r="F18" s="250"/>
      <c r="G18" s="249"/>
      <c r="H18" s="250"/>
      <c r="I18" s="249"/>
      <c r="J18" s="250"/>
      <c r="K18" s="249"/>
      <c r="L18" s="250"/>
      <c r="M18" s="249">
        <v>2</v>
      </c>
      <c r="N18" s="250"/>
      <c r="O18" s="251"/>
      <c r="P18" s="252"/>
      <c r="Q18" s="251"/>
      <c r="R18" s="252"/>
      <c r="S18" s="58">
        <f>E18+G18+I18+K18+M18+O18+Q18</f>
        <v>2</v>
      </c>
      <c r="T18" s="58">
        <f>SUM(S18-U18-V18)</f>
        <v>2</v>
      </c>
      <c r="U18" s="60"/>
      <c r="V18" s="60"/>
    </row>
    <row r="19" spans="1:22" x14ac:dyDescent="0.25">
      <c r="A19" s="6"/>
      <c r="B19" s="25"/>
      <c r="C19" s="6"/>
      <c r="D19" s="22"/>
      <c r="E19" s="249"/>
      <c r="F19" s="250"/>
      <c r="G19" s="249"/>
      <c r="H19" s="250"/>
      <c r="I19" s="249"/>
      <c r="J19" s="250"/>
      <c r="K19" s="249"/>
      <c r="L19" s="250"/>
      <c r="M19" s="249"/>
      <c r="N19" s="250"/>
      <c r="O19" s="251"/>
      <c r="P19" s="252"/>
      <c r="Q19" s="251"/>
      <c r="R19" s="25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249"/>
      <c r="F20" s="250"/>
      <c r="G20" s="249"/>
      <c r="H20" s="250"/>
      <c r="I20" s="249"/>
      <c r="J20" s="250"/>
      <c r="K20" s="249"/>
      <c r="L20" s="250"/>
      <c r="M20" s="249"/>
      <c r="N20" s="250"/>
      <c r="O20" s="251"/>
      <c r="P20" s="252"/>
      <c r="Q20" s="251"/>
      <c r="R20" s="252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249"/>
      <c r="F21" s="250"/>
      <c r="G21" s="249"/>
      <c r="H21" s="250"/>
      <c r="I21" s="249"/>
      <c r="J21" s="250"/>
      <c r="K21" s="249"/>
      <c r="L21" s="250"/>
      <c r="M21" s="249"/>
      <c r="N21" s="250"/>
      <c r="O21" s="251"/>
      <c r="P21" s="252"/>
      <c r="Q21" s="251"/>
      <c r="R21" s="252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256">
        <f>SUM(E4:E21)</f>
        <v>8</v>
      </c>
      <c r="F22" s="257"/>
      <c r="G22" s="256">
        <f>SUM(G4:G21)</f>
        <v>8</v>
      </c>
      <c r="H22" s="257"/>
      <c r="I22" s="256">
        <f>SUM(I4:I21)</f>
        <v>8</v>
      </c>
      <c r="J22" s="257"/>
      <c r="K22" s="256">
        <f>SUM(K4:K21)</f>
        <v>8</v>
      </c>
      <c r="L22" s="257"/>
      <c r="M22" s="256">
        <f>SUM(M4:M21)</f>
        <v>8</v>
      </c>
      <c r="N22" s="257"/>
      <c r="O22" s="256">
        <f>SUM(O4:O21)</f>
        <v>0</v>
      </c>
      <c r="P22" s="257"/>
      <c r="Q22" s="256">
        <f>SUM(Q4:Q21)</f>
        <v>0</v>
      </c>
      <c r="R22" s="257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4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E5" sqref="E5:H5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98</v>
      </c>
      <c r="B2" s="240"/>
      <c r="C2" s="240"/>
      <c r="D2" s="6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241">
        <v>6728</v>
      </c>
      <c r="B4" s="248" t="s">
        <v>123</v>
      </c>
      <c r="C4" s="241">
        <v>41</v>
      </c>
      <c r="D4" s="22" t="s">
        <v>91</v>
      </c>
      <c r="E4" s="253">
        <v>6.5</v>
      </c>
      <c r="F4" s="253"/>
      <c r="G4" s="253">
        <v>0.5</v>
      </c>
      <c r="H4" s="253"/>
      <c r="I4" s="253"/>
      <c r="J4" s="253"/>
      <c r="K4" s="253">
        <v>8</v>
      </c>
      <c r="L4" s="253"/>
      <c r="M4" s="253"/>
      <c r="N4" s="253"/>
      <c r="O4" s="264"/>
      <c r="P4" s="265"/>
      <c r="Q4" s="264"/>
      <c r="R4" s="265"/>
      <c r="S4" s="12">
        <f>E4+G4+I4+K4+M4+O4+Q4</f>
        <v>15</v>
      </c>
      <c r="T4" s="12">
        <f t="shared" ref="T4:T18" si="0">SUM(S4-U4-V4)</f>
        <v>15</v>
      </c>
      <c r="U4" s="14"/>
      <c r="V4" s="14"/>
    </row>
    <row r="5" spans="1:22" x14ac:dyDescent="0.25">
      <c r="A5" s="230">
        <v>6801</v>
      </c>
      <c r="B5" s="248" t="s">
        <v>125</v>
      </c>
      <c r="C5" s="230">
        <v>19</v>
      </c>
      <c r="D5" s="22" t="s">
        <v>99</v>
      </c>
      <c r="E5" s="253">
        <v>1.5</v>
      </c>
      <c r="F5" s="253"/>
      <c r="G5" s="253">
        <v>7.5</v>
      </c>
      <c r="H5" s="253"/>
      <c r="I5" s="253"/>
      <c r="J5" s="253"/>
      <c r="K5" s="253"/>
      <c r="L5" s="253"/>
      <c r="M5" s="253"/>
      <c r="N5" s="253"/>
      <c r="O5" s="264"/>
      <c r="P5" s="265"/>
      <c r="Q5" s="264"/>
      <c r="R5" s="265"/>
      <c r="S5" s="12">
        <f t="shared" ref="S5:S26" si="1">E5+G5+I5+K5+M5+O5+Q5</f>
        <v>9</v>
      </c>
      <c r="T5" s="12">
        <f t="shared" si="0"/>
        <v>9</v>
      </c>
      <c r="U5" s="14"/>
      <c r="V5" s="14"/>
    </row>
    <row r="6" spans="1:22" x14ac:dyDescent="0.25">
      <c r="A6" s="244">
        <v>6728</v>
      </c>
      <c r="B6" s="248" t="s">
        <v>123</v>
      </c>
      <c r="C6" s="244">
        <v>45</v>
      </c>
      <c r="D6" s="22" t="s">
        <v>106</v>
      </c>
      <c r="E6" s="253"/>
      <c r="F6" s="253"/>
      <c r="G6" s="253"/>
      <c r="H6" s="253"/>
      <c r="I6" s="253">
        <v>2.75</v>
      </c>
      <c r="J6" s="253"/>
      <c r="K6" s="253"/>
      <c r="L6" s="253"/>
      <c r="M6" s="253"/>
      <c r="N6" s="253"/>
      <c r="O6" s="264"/>
      <c r="P6" s="265"/>
      <c r="Q6" s="264"/>
      <c r="R6" s="265"/>
      <c r="S6" s="12">
        <f t="shared" si="1"/>
        <v>2.75</v>
      </c>
      <c r="T6" s="12">
        <f t="shared" si="0"/>
        <v>2.75</v>
      </c>
      <c r="U6" s="14"/>
      <c r="V6" s="14"/>
    </row>
    <row r="7" spans="1:22" x14ac:dyDescent="0.25">
      <c r="A7" s="246">
        <v>6728</v>
      </c>
      <c r="B7" s="248" t="s">
        <v>123</v>
      </c>
      <c r="C7" s="194">
        <v>35</v>
      </c>
      <c r="D7" s="22" t="s">
        <v>118</v>
      </c>
      <c r="E7" s="253"/>
      <c r="F7" s="253"/>
      <c r="G7" s="253"/>
      <c r="H7" s="253"/>
      <c r="I7" s="253"/>
      <c r="J7" s="253"/>
      <c r="K7" s="253"/>
      <c r="L7" s="253"/>
      <c r="M7" s="253">
        <v>5</v>
      </c>
      <c r="N7" s="253"/>
      <c r="O7" s="264"/>
      <c r="P7" s="265"/>
      <c r="Q7" s="264"/>
      <c r="R7" s="265"/>
      <c r="S7" s="12">
        <f t="shared" si="1"/>
        <v>5</v>
      </c>
      <c r="T7" s="12">
        <f t="shared" si="0"/>
        <v>5</v>
      </c>
      <c r="U7" s="14"/>
      <c r="V7" s="14"/>
    </row>
    <row r="8" spans="1:22" x14ac:dyDescent="0.25">
      <c r="A8" s="234"/>
      <c r="B8" s="234"/>
      <c r="C8" s="234"/>
      <c r="D8" s="22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64"/>
      <c r="P8" s="265"/>
      <c r="Q8" s="264"/>
      <c r="R8" s="26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234"/>
      <c r="B9" s="234"/>
      <c r="C9" s="234"/>
      <c r="D9" s="22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64"/>
      <c r="P9" s="265"/>
      <c r="Q9" s="264"/>
      <c r="R9" s="26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201"/>
      <c r="B10" s="201"/>
      <c r="C10" s="201"/>
      <c r="D10" s="22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64"/>
      <c r="P10" s="265"/>
      <c r="Q10" s="264"/>
      <c r="R10" s="26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215"/>
      <c r="B11" s="204"/>
      <c r="C11" s="204"/>
      <c r="D11" s="22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64"/>
      <c r="P11" s="265"/>
      <c r="Q11" s="264"/>
      <c r="R11" s="26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215"/>
      <c r="B12" s="204"/>
      <c r="C12" s="204"/>
      <c r="D12" s="22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64"/>
      <c r="P12" s="265"/>
      <c r="Q12" s="264"/>
      <c r="R12" s="26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215"/>
      <c r="B13" s="205"/>
      <c r="C13" s="205"/>
      <c r="D13" s="22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64"/>
      <c r="P13" s="265"/>
      <c r="Q13" s="264"/>
      <c r="R13" s="26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215"/>
      <c r="B14" s="206"/>
      <c r="C14" s="206"/>
      <c r="D14" s="22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64"/>
      <c r="P14" s="265"/>
      <c r="Q14" s="264"/>
      <c r="R14" s="26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215"/>
      <c r="B15" s="206"/>
      <c r="C15" s="206"/>
      <c r="D15" s="22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64"/>
      <c r="P15" s="265"/>
      <c r="Q15" s="264"/>
      <c r="R15" s="26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215"/>
      <c r="B16" s="126"/>
      <c r="C16" s="126"/>
      <c r="D16" s="22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64"/>
      <c r="P16" s="265"/>
      <c r="Q16" s="264"/>
      <c r="R16" s="26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215"/>
      <c r="B17" s="215"/>
      <c r="C17" s="215"/>
      <c r="D17" s="22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64"/>
      <c r="P17" s="265"/>
      <c r="Q17" s="264"/>
      <c r="R17" s="265"/>
      <c r="S17" s="216">
        <f t="shared" si="1"/>
        <v>0</v>
      </c>
      <c r="T17" s="216">
        <f t="shared" si="0"/>
        <v>0</v>
      </c>
      <c r="U17" s="14"/>
      <c r="V17" s="14"/>
    </row>
    <row r="18" spans="1:22" x14ac:dyDescent="0.25">
      <c r="A18" s="215"/>
      <c r="B18" s="215"/>
      <c r="C18" s="215"/>
      <c r="D18" s="22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64"/>
      <c r="P18" s="265"/>
      <c r="Q18" s="264"/>
      <c r="R18" s="265"/>
      <c r="S18" s="216">
        <f t="shared" si="1"/>
        <v>0</v>
      </c>
      <c r="T18" s="216">
        <f t="shared" si="0"/>
        <v>0</v>
      </c>
      <c r="U18" s="14"/>
      <c r="V18" s="14"/>
    </row>
    <row r="19" spans="1:22" x14ac:dyDescent="0.25">
      <c r="A19" s="158"/>
      <c r="B19" s="25"/>
      <c r="C19" s="158"/>
      <c r="D19" s="10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64"/>
      <c r="P19" s="265"/>
      <c r="Q19" s="264"/>
      <c r="R19" s="265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188"/>
      <c r="B20" s="25"/>
      <c r="C20" s="188"/>
      <c r="D20" s="10"/>
      <c r="E20" s="249"/>
      <c r="F20" s="250"/>
      <c r="G20" s="249"/>
      <c r="H20" s="250"/>
      <c r="I20" s="253"/>
      <c r="J20" s="253"/>
      <c r="K20" s="253"/>
      <c r="L20" s="253"/>
      <c r="M20" s="253"/>
      <c r="N20" s="253"/>
      <c r="O20" s="264"/>
      <c r="P20" s="265"/>
      <c r="Q20" s="264"/>
      <c r="R20" s="265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144">
        <v>3600</v>
      </c>
      <c r="B21" s="144" t="s">
        <v>121</v>
      </c>
      <c r="C21" s="144"/>
      <c r="D21" s="22" t="s">
        <v>71</v>
      </c>
      <c r="E21" s="253"/>
      <c r="F21" s="253"/>
      <c r="G21" s="253"/>
      <c r="H21" s="253"/>
      <c r="I21" s="253">
        <v>5.25</v>
      </c>
      <c r="J21" s="253"/>
      <c r="K21" s="253"/>
      <c r="L21" s="253"/>
      <c r="M21" s="253">
        <v>3</v>
      </c>
      <c r="N21" s="253"/>
      <c r="O21" s="264"/>
      <c r="P21" s="265"/>
      <c r="Q21" s="264"/>
      <c r="R21" s="265"/>
      <c r="S21" s="12">
        <f t="shared" si="2"/>
        <v>8.25</v>
      </c>
      <c r="T21" s="12">
        <f t="shared" si="3"/>
        <v>8.25</v>
      </c>
      <c r="U21" s="14"/>
      <c r="V21" s="14"/>
    </row>
    <row r="22" spans="1:22" ht="15.75" customHeight="1" x14ac:dyDescent="0.25">
      <c r="A22" s="112"/>
      <c r="B22" s="25"/>
      <c r="C22" s="112"/>
      <c r="D22" s="22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64"/>
      <c r="P22" s="265"/>
      <c r="Q22" s="264"/>
      <c r="R22" s="265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64"/>
      <c r="P23" s="265"/>
      <c r="Q23" s="264"/>
      <c r="R23" s="265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266"/>
      <c r="F24" s="267"/>
      <c r="G24" s="266"/>
      <c r="H24" s="267"/>
      <c r="I24" s="266"/>
      <c r="J24" s="267"/>
      <c r="K24" s="266"/>
      <c r="L24" s="267"/>
      <c r="M24" s="266"/>
      <c r="N24" s="267"/>
      <c r="O24" s="264"/>
      <c r="P24" s="265"/>
      <c r="Q24" s="264"/>
      <c r="R24" s="265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266"/>
      <c r="F25" s="267"/>
      <c r="G25" s="266"/>
      <c r="H25" s="267"/>
      <c r="I25" s="266"/>
      <c r="J25" s="267"/>
      <c r="K25" s="266"/>
      <c r="L25" s="267"/>
      <c r="M25" s="266"/>
      <c r="N25" s="267"/>
      <c r="O25" s="264"/>
      <c r="P25" s="265"/>
      <c r="Q25" s="264"/>
      <c r="R25" s="265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268">
        <f>SUM(E4:E25)</f>
        <v>8</v>
      </c>
      <c r="F26" s="269"/>
      <c r="G26" s="268">
        <f>SUM(G4:G25)</f>
        <v>8</v>
      </c>
      <c r="H26" s="269"/>
      <c r="I26" s="268">
        <f>SUM(I4:I25)</f>
        <v>8</v>
      </c>
      <c r="J26" s="269"/>
      <c r="K26" s="268">
        <f>SUM(K4:K25)</f>
        <v>8</v>
      </c>
      <c r="L26" s="269"/>
      <c r="M26" s="268">
        <f>SUM(M4:M25)</f>
        <v>8</v>
      </c>
      <c r="N26" s="269"/>
      <c r="O26" s="268">
        <f>SUM(O4:O25)</f>
        <v>0</v>
      </c>
      <c r="P26" s="269"/>
      <c r="Q26" s="268">
        <f>SUM(Q4:Q25)</f>
        <v>0</v>
      </c>
      <c r="R26" s="269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40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8.25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218EE-155B-4D12-A39C-7805D9595191}">
  <sheetPr>
    <pageSetUpPr fitToPage="1"/>
  </sheetPr>
  <dimension ref="A1:V36"/>
  <sheetViews>
    <sheetView zoomScale="90" zoomScaleNormal="90" workbookViewId="0">
      <selection activeCell="E4" sqref="E4:N9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77</v>
      </c>
      <c r="B1" s="2"/>
      <c r="C1" s="2"/>
    </row>
    <row r="2" spans="1:22" s="9" customFormat="1" x14ac:dyDescent="0.25">
      <c r="A2" s="5" t="s">
        <v>98</v>
      </c>
      <c r="B2" s="240"/>
      <c r="C2" s="240"/>
      <c r="D2" s="192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93"/>
      <c r="R3" s="193"/>
      <c r="S3" s="190"/>
      <c r="T3" s="190"/>
      <c r="U3" s="13"/>
      <c r="V3" s="13"/>
    </row>
    <row r="4" spans="1:22" x14ac:dyDescent="0.25">
      <c r="A4" s="241">
        <v>6728</v>
      </c>
      <c r="B4" s="248" t="s">
        <v>123</v>
      </c>
      <c r="C4" s="241">
        <v>41</v>
      </c>
      <c r="D4" s="22" t="s">
        <v>89</v>
      </c>
      <c r="E4" s="253">
        <v>8</v>
      </c>
      <c r="F4" s="253"/>
      <c r="G4" s="253">
        <v>4</v>
      </c>
      <c r="H4" s="253"/>
      <c r="I4" s="253"/>
      <c r="J4" s="253"/>
      <c r="K4" s="253"/>
      <c r="L4" s="253"/>
      <c r="M4" s="253"/>
      <c r="N4" s="253"/>
      <c r="O4" s="264"/>
      <c r="P4" s="265"/>
      <c r="Q4" s="264"/>
      <c r="R4" s="265"/>
      <c r="S4" s="190">
        <f>E4+G4+I4+K4+M4+O4+Q4</f>
        <v>12</v>
      </c>
      <c r="T4" s="190">
        <f t="shared" ref="T4:T19" si="0">SUM(S4-U4-V4)</f>
        <v>12</v>
      </c>
      <c r="U4" s="14"/>
      <c r="V4" s="14"/>
    </row>
    <row r="5" spans="1:22" x14ac:dyDescent="0.25">
      <c r="A5" s="243">
        <v>6728</v>
      </c>
      <c r="B5" s="248" t="s">
        <v>123</v>
      </c>
      <c r="C5" s="236">
        <v>35</v>
      </c>
      <c r="D5" s="22" t="s">
        <v>103</v>
      </c>
      <c r="E5" s="253"/>
      <c r="F5" s="253"/>
      <c r="G5" s="253">
        <v>4</v>
      </c>
      <c r="H5" s="253"/>
      <c r="I5" s="253">
        <v>6.5</v>
      </c>
      <c r="J5" s="253"/>
      <c r="K5" s="253"/>
      <c r="L5" s="253"/>
      <c r="M5" s="253"/>
      <c r="N5" s="253"/>
      <c r="O5" s="264"/>
      <c r="P5" s="265"/>
      <c r="Q5" s="264"/>
      <c r="R5" s="265"/>
      <c r="S5" s="190">
        <f t="shared" ref="S5:S24" si="1">E5+G5+I5+K5+M5+O5+Q5</f>
        <v>10.5</v>
      </c>
      <c r="T5" s="190">
        <f t="shared" si="0"/>
        <v>10.5</v>
      </c>
      <c r="U5" s="14"/>
      <c r="V5" s="14"/>
    </row>
    <row r="6" spans="1:22" x14ac:dyDescent="0.25">
      <c r="A6" s="244">
        <v>6728</v>
      </c>
      <c r="B6" s="248" t="s">
        <v>123</v>
      </c>
      <c r="C6" s="236">
        <v>45</v>
      </c>
      <c r="D6" s="22" t="s">
        <v>106</v>
      </c>
      <c r="E6" s="253"/>
      <c r="F6" s="253"/>
      <c r="G6" s="253"/>
      <c r="H6" s="253"/>
      <c r="I6" s="253">
        <v>1.5</v>
      </c>
      <c r="J6" s="253"/>
      <c r="K6" s="253"/>
      <c r="L6" s="253"/>
      <c r="M6" s="253"/>
      <c r="N6" s="253"/>
      <c r="O6" s="264"/>
      <c r="P6" s="265"/>
      <c r="Q6" s="264"/>
      <c r="R6" s="265"/>
      <c r="S6" s="190">
        <f t="shared" si="1"/>
        <v>1.5</v>
      </c>
      <c r="T6" s="190">
        <f t="shared" si="0"/>
        <v>1.5</v>
      </c>
      <c r="U6" s="14"/>
      <c r="V6" s="14"/>
    </row>
    <row r="7" spans="1:22" x14ac:dyDescent="0.25">
      <c r="A7" s="228">
        <v>6728</v>
      </c>
      <c r="B7" s="248" t="s">
        <v>123</v>
      </c>
      <c r="C7" s="201">
        <v>36</v>
      </c>
      <c r="D7" s="22" t="s">
        <v>82</v>
      </c>
      <c r="E7" s="253"/>
      <c r="F7" s="253"/>
      <c r="G7" s="253"/>
      <c r="H7" s="253"/>
      <c r="I7" s="253"/>
      <c r="J7" s="253"/>
      <c r="K7" s="253"/>
      <c r="L7" s="253"/>
      <c r="M7" s="253">
        <v>5</v>
      </c>
      <c r="N7" s="253"/>
      <c r="O7" s="264"/>
      <c r="P7" s="265"/>
      <c r="Q7" s="264"/>
      <c r="R7" s="265"/>
      <c r="S7" s="190">
        <f t="shared" si="1"/>
        <v>5</v>
      </c>
      <c r="T7" s="190">
        <f t="shared" si="0"/>
        <v>5</v>
      </c>
      <c r="U7" s="14"/>
      <c r="V7" s="14"/>
    </row>
    <row r="8" spans="1:22" x14ac:dyDescent="0.25">
      <c r="A8" s="246">
        <v>6728</v>
      </c>
      <c r="B8" s="248" t="s">
        <v>123</v>
      </c>
      <c r="C8" s="228">
        <v>51</v>
      </c>
      <c r="D8" s="22" t="s">
        <v>114</v>
      </c>
      <c r="E8" s="253"/>
      <c r="F8" s="253"/>
      <c r="G8" s="253"/>
      <c r="H8" s="253"/>
      <c r="I8" s="253"/>
      <c r="J8" s="253"/>
      <c r="K8" s="253"/>
      <c r="L8" s="253"/>
      <c r="M8" s="253">
        <v>1</v>
      </c>
      <c r="N8" s="253"/>
      <c r="O8" s="264"/>
      <c r="P8" s="265"/>
      <c r="Q8" s="264"/>
      <c r="R8" s="265"/>
      <c r="S8" s="190">
        <f t="shared" si="1"/>
        <v>1</v>
      </c>
      <c r="T8" s="190">
        <f t="shared" si="0"/>
        <v>1</v>
      </c>
      <c r="U8" s="14"/>
      <c r="V8" s="14"/>
    </row>
    <row r="9" spans="1:22" x14ac:dyDescent="0.25">
      <c r="A9" s="228"/>
      <c r="B9" s="204"/>
      <c r="C9" s="204"/>
      <c r="D9" s="22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64"/>
      <c r="P9" s="265"/>
      <c r="Q9" s="264"/>
      <c r="R9" s="265"/>
      <c r="S9" s="190">
        <f t="shared" si="1"/>
        <v>0</v>
      </c>
      <c r="T9" s="190">
        <f t="shared" si="0"/>
        <v>0</v>
      </c>
      <c r="U9" s="14"/>
      <c r="V9" s="14"/>
    </row>
    <row r="10" spans="1:22" x14ac:dyDescent="0.25">
      <c r="A10" s="206"/>
      <c r="B10" s="206"/>
      <c r="C10" s="206"/>
      <c r="D10" s="22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64"/>
      <c r="P10" s="265"/>
      <c r="Q10" s="264"/>
      <c r="R10" s="265"/>
      <c r="S10" s="190">
        <f t="shared" si="1"/>
        <v>0</v>
      </c>
      <c r="T10" s="190">
        <f t="shared" si="0"/>
        <v>0</v>
      </c>
      <c r="U10" s="14"/>
      <c r="V10" s="14"/>
    </row>
    <row r="11" spans="1:22" x14ac:dyDescent="0.25">
      <c r="A11" s="228"/>
      <c r="B11" s="228"/>
      <c r="C11" s="228"/>
      <c r="D11" s="22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64"/>
      <c r="P11" s="265"/>
      <c r="Q11" s="264"/>
      <c r="R11" s="265"/>
      <c r="S11" s="190">
        <f t="shared" si="1"/>
        <v>0</v>
      </c>
      <c r="T11" s="190">
        <f t="shared" si="0"/>
        <v>0</v>
      </c>
      <c r="U11" s="14"/>
      <c r="V11" s="14"/>
    </row>
    <row r="12" spans="1:22" x14ac:dyDescent="0.25">
      <c r="A12" s="228"/>
      <c r="B12" s="228"/>
      <c r="C12" s="228"/>
      <c r="D12" s="22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64"/>
      <c r="P12" s="265"/>
      <c r="Q12" s="264"/>
      <c r="R12" s="265"/>
      <c r="S12" s="190">
        <f t="shared" si="1"/>
        <v>0</v>
      </c>
      <c r="T12" s="190">
        <f t="shared" si="0"/>
        <v>0</v>
      </c>
      <c r="U12" s="14"/>
      <c r="V12" s="14"/>
    </row>
    <row r="13" spans="1:22" x14ac:dyDescent="0.25">
      <c r="A13" s="200"/>
      <c r="B13" s="200"/>
      <c r="C13" s="200"/>
      <c r="D13" s="22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64"/>
      <c r="P13" s="265"/>
      <c r="Q13" s="264"/>
      <c r="R13" s="265"/>
      <c r="S13" s="190">
        <f>E13+G13+I13+K13+M13+O13+Q13</f>
        <v>0</v>
      </c>
      <c r="T13" s="190">
        <f>SUM(S13-U13-V13)</f>
        <v>0</v>
      </c>
      <c r="U13" s="14"/>
      <c r="V13" s="14"/>
    </row>
    <row r="14" spans="1:22" x14ac:dyDescent="0.25">
      <c r="A14" s="200"/>
      <c r="B14" s="200"/>
      <c r="C14" s="200"/>
      <c r="D14" s="22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64"/>
      <c r="P14" s="265"/>
      <c r="Q14" s="264"/>
      <c r="R14" s="265"/>
      <c r="S14" s="190">
        <f t="shared" si="1"/>
        <v>0</v>
      </c>
      <c r="T14" s="190">
        <f t="shared" si="0"/>
        <v>0</v>
      </c>
      <c r="U14" s="14"/>
      <c r="V14" s="14"/>
    </row>
    <row r="15" spans="1:22" x14ac:dyDescent="0.25">
      <c r="A15" s="200"/>
      <c r="B15" s="200"/>
      <c r="C15" s="200"/>
      <c r="D15" s="22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64"/>
      <c r="P15" s="265"/>
      <c r="Q15" s="264"/>
      <c r="R15" s="265"/>
      <c r="S15" s="190">
        <f t="shared" si="1"/>
        <v>0</v>
      </c>
      <c r="T15" s="190">
        <f t="shared" si="0"/>
        <v>0</v>
      </c>
      <c r="U15" s="14"/>
      <c r="V15" s="14"/>
    </row>
    <row r="16" spans="1:22" x14ac:dyDescent="0.25">
      <c r="A16" s="192"/>
      <c r="B16" s="192"/>
      <c r="C16" s="192"/>
      <c r="D16" s="22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64"/>
      <c r="P16" s="265"/>
      <c r="Q16" s="264"/>
      <c r="R16" s="265"/>
      <c r="S16" s="190">
        <f t="shared" si="1"/>
        <v>0</v>
      </c>
      <c r="T16" s="190">
        <f t="shared" si="0"/>
        <v>0</v>
      </c>
      <c r="U16" s="14"/>
      <c r="V16" s="14"/>
    </row>
    <row r="17" spans="1:22" ht="16.5" customHeight="1" x14ac:dyDescent="0.25">
      <c r="A17" s="192"/>
      <c r="B17" s="25"/>
      <c r="C17" s="192"/>
      <c r="D17" s="10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64"/>
      <c r="P17" s="265"/>
      <c r="Q17" s="264"/>
      <c r="R17" s="265"/>
      <c r="S17" s="190">
        <f t="shared" si="1"/>
        <v>0</v>
      </c>
      <c r="T17" s="190">
        <f t="shared" si="0"/>
        <v>0</v>
      </c>
      <c r="U17" s="14"/>
      <c r="V17" s="14"/>
    </row>
    <row r="18" spans="1:22" x14ac:dyDescent="0.25">
      <c r="A18" s="192"/>
      <c r="B18" s="25"/>
      <c r="C18" s="192"/>
      <c r="D18" s="10"/>
      <c r="E18" s="249"/>
      <c r="F18" s="250"/>
      <c r="G18" s="249"/>
      <c r="H18" s="250"/>
      <c r="I18" s="253"/>
      <c r="J18" s="253"/>
      <c r="K18" s="253"/>
      <c r="L18" s="253"/>
      <c r="M18" s="253"/>
      <c r="N18" s="253"/>
      <c r="O18" s="264"/>
      <c r="P18" s="265"/>
      <c r="Q18" s="264"/>
      <c r="R18" s="265"/>
      <c r="S18" s="190">
        <f t="shared" si="1"/>
        <v>0</v>
      </c>
      <c r="T18" s="190">
        <f t="shared" si="0"/>
        <v>0</v>
      </c>
      <c r="U18" s="14"/>
      <c r="V18" s="14"/>
    </row>
    <row r="19" spans="1:22" ht="15.75" customHeight="1" x14ac:dyDescent="0.25">
      <c r="A19" s="192"/>
      <c r="B19" s="192"/>
      <c r="C19" s="192"/>
      <c r="D19" s="22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64"/>
      <c r="P19" s="265"/>
      <c r="Q19" s="264"/>
      <c r="R19" s="265"/>
      <c r="S19" s="190">
        <f t="shared" si="1"/>
        <v>0</v>
      </c>
      <c r="T19" s="190">
        <f t="shared" si="0"/>
        <v>0</v>
      </c>
      <c r="U19" s="14"/>
      <c r="V19" s="14"/>
    </row>
    <row r="20" spans="1:22" ht="15.75" customHeight="1" x14ac:dyDescent="0.25">
      <c r="A20" s="192">
        <v>3600</v>
      </c>
      <c r="B20" s="25" t="s">
        <v>121</v>
      </c>
      <c r="C20" s="192"/>
      <c r="D20" s="22" t="s">
        <v>71</v>
      </c>
      <c r="E20" s="253"/>
      <c r="F20" s="253"/>
      <c r="G20" s="253"/>
      <c r="H20" s="253"/>
      <c r="I20" s="253"/>
      <c r="J20" s="253"/>
      <c r="K20" s="253">
        <v>8</v>
      </c>
      <c r="L20" s="253"/>
      <c r="M20" s="253">
        <v>2</v>
      </c>
      <c r="N20" s="253"/>
      <c r="O20" s="264"/>
      <c r="P20" s="265"/>
      <c r="Q20" s="264"/>
      <c r="R20" s="265"/>
      <c r="S20" s="190">
        <f>E20+G20+I20+K20+M20+O20+Q20</f>
        <v>10</v>
      </c>
      <c r="T20" s="190">
        <f>SUM(S20-U20-V20)</f>
        <v>10</v>
      </c>
      <c r="U20" s="14"/>
      <c r="V20" s="14"/>
    </row>
    <row r="21" spans="1:22" ht="15" customHeight="1" x14ac:dyDescent="0.25">
      <c r="A21" s="192"/>
      <c r="B21" s="25"/>
      <c r="C21" s="192"/>
      <c r="D21" s="22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64"/>
      <c r="P21" s="265"/>
      <c r="Q21" s="264"/>
      <c r="R21" s="265"/>
      <c r="S21" s="190">
        <f>E21+G21+I21+K21+M21+O21+Q21</f>
        <v>0</v>
      </c>
      <c r="T21" s="190">
        <f>SUM(S21-U21-V21)</f>
        <v>0</v>
      </c>
      <c r="U21" s="14"/>
      <c r="V21" s="14"/>
    </row>
    <row r="22" spans="1:22" x14ac:dyDescent="0.25">
      <c r="A22" s="55" t="s">
        <v>35</v>
      </c>
      <c r="B22" s="55"/>
      <c r="C22" s="10"/>
      <c r="D22" s="10"/>
      <c r="E22" s="266"/>
      <c r="F22" s="267"/>
      <c r="G22" s="266"/>
      <c r="H22" s="267"/>
      <c r="I22" s="266"/>
      <c r="J22" s="267"/>
      <c r="K22" s="266"/>
      <c r="L22" s="267"/>
      <c r="M22" s="266"/>
      <c r="N22" s="267"/>
      <c r="O22" s="264"/>
      <c r="P22" s="265"/>
      <c r="Q22" s="264"/>
      <c r="R22" s="265"/>
      <c r="S22" s="190">
        <f t="shared" si="1"/>
        <v>0</v>
      </c>
      <c r="T22" s="190"/>
      <c r="U22" s="15"/>
      <c r="V22" s="14"/>
    </row>
    <row r="23" spans="1:22" x14ac:dyDescent="0.25">
      <c r="A23" s="55" t="s">
        <v>36</v>
      </c>
      <c r="B23" s="55"/>
      <c r="C23" s="10"/>
      <c r="D23" s="10"/>
      <c r="E23" s="266"/>
      <c r="F23" s="267"/>
      <c r="G23" s="266"/>
      <c r="H23" s="267"/>
      <c r="I23" s="266"/>
      <c r="J23" s="267"/>
      <c r="K23" s="266"/>
      <c r="L23" s="267"/>
      <c r="M23" s="266"/>
      <c r="N23" s="267"/>
      <c r="O23" s="264"/>
      <c r="P23" s="265"/>
      <c r="Q23" s="264"/>
      <c r="R23" s="265"/>
      <c r="S23" s="190">
        <f t="shared" si="1"/>
        <v>0</v>
      </c>
      <c r="T23" s="190"/>
      <c r="U23" s="15"/>
      <c r="V23" s="14"/>
    </row>
    <row r="24" spans="1:22" x14ac:dyDescent="0.25">
      <c r="A24" s="15" t="s">
        <v>6</v>
      </c>
      <c r="B24" s="15"/>
      <c r="C24" s="15"/>
      <c r="D24" s="15"/>
      <c r="E24" s="268">
        <f>SUM(E4:E23)</f>
        <v>8</v>
      </c>
      <c r="F24" s="269"/>
      <c r="G24" s="268">
        <f>SUM(G4:G23)</f>
        <v>8</v>
      </c>
      <c r="H24" s="269"/>
      <c r="I24" s="268">
        <f>SUM(I4:I23)</f>
        <v>8</v>
      </c>
      <c r="J24" s="269"/>
      <c r="K24" s="268">
        <f>SUM(K4:K23)</f>
        <v>8</v>
      </c>
      <c r="L24" s="269"/>
      <c r="M24" s="268">
        <f>SUM(M4:M23)</f>
        <v>8</v>
      </c>
      <c r="N24" s="269"/>
      <c r="O24" s="268">
        <f>SUM(O4:O23)</f>
        <v>0</v>
      </c>
      <c r="P24" s="269"/>
      <c r="Q24" s="268">
        <f>SUM(Q4:Q23)</f>
        <v>0</v>
      </c>
      <c r="R24" s="269"/>
      <c r="S24" s="190">
        <f t="shared" si="1"/>
        <v>40</v>
      </c>
      <c r="T24" s="190"/>
      <c r="U24" s="15"/>
      <c r="V24" s="14"/>
    </row>
    <row r="25" spans="1:22" x14ac:dyDescent="0.25">
      <c r="A25" s="15" t="s">
        <v>2</v>
      </c>
      <c r="B25" s="15"/>
      <c r="C25" s="15"/>
      <c r="D25" s="15"/>
      <c r="E25" s="190"/>
      <c r="F25" s="191">
        <v>8</v>
      </c>
      <c r="G25" s="190"/>
      <c r="H25" s="191">
        <v>8</v>
      </c>
      <c r="I25" s="190"/>
      <c r="J25" s="191">
        <v>8</v>
      </c>
      <c r="K25" s="190"/>
      <c r="L25" s="191">
        <v>8</v>
      </c>
      <c r="M25" s="190"/>
      <c r="N25" s="191">
        <v>8</v>
      </c>
      <c r="O25" s="190"/>
      <c r="P25" s="191"/>
      <c r="Q25" s="190"/>
      <c r="R25" s="191"/>
      <c r="S25" s="190">
        <f>SUM(E25:R25)</f>
        <v>40</v>
      </c>
      <c r="T25" s="190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40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10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E6" activeCellId="2" sqref="E7:L8 K11:N15 E6:H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98</v>
      </c>
      <c r="B2" s="240"/>
      <c r="C2" s="240"/>
      <c r="D2" s="154"/>
      <c r="E2" s="255" t="s">
        <v>13</v>
      </c>
      <c r="F2" s="255"/>
      <c r="G2" s="255" t="s">
        <v>14</v>
      </c>
      <c r="H2" s="255"/>
      <c r="I2" s="255" t="s">
        <v>15</v>
      </c>
      <c r="J2" s="255"/>
      <c r="K2" s="255" t="s">
        <v>16</v>
      </c>
      <c r="L2" s="255"/>
      <c r="M2" s="255" t="s">
        <v>17</v>
      </c>
      <c r="N2" s="255"/>
      <c r="O2" s="255" t="s">
        <v>18</v>
      </c>
      <c r="P2" s="255"/>
      <c r="Q2" s="255" t="s">
        <v>19</v>
      </c>
      <c r="R2" s="25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10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155"/>
      <c r="T3" s="155"/>
      <c r="U3" s="59"/>
      <c r="V3" s="59"/>
    </row>
    <row r="4" spans="1:22" x14ac:dyDescent="0.25">
      <c r="A4" s="241">
        <v>6771</v>
      </c>
      <c r="B4" s="248" t="s">
        <v>124</v>
      </c>
      <c r="C4" s="241">
        <v>40</v>
      </c>
      <c r="D4" s="22" t="s">
        <v>94</v>
      </c>
      <c r="E4" s="254">
        <v>1</v>
      </c>
      <c r="F4" s="254"/>
      <c r="G4" s="254"/>
      <c r="H4" s="254"/>
      <c r="I4" s="253"/>
      <c r="J4" s="254"/>
      <c r="K4" s="254"/>
      <c r="L4" s="254"/>
      <c r="M4" s="254"/>
      <c r="N4" s="254"/>
      <c r="O4" s="251"/>
      <c r="P4" s="252"/>
      <c r="Q4" s="251"/>
      <c r="R4" s="252"/>
      <c r="S4" s="155">
        <f>E4+G4+I4+K4+M4+O4+Q4</f>
        <v>1</v>
      </c>
      <c r="T4" s="155">
        <f t="shared" ref="T4:T14" si="0">SUM(S4-U4-V4)</f>
        <v>1</v>
      </c>
      <c r="U4" s="60"/>
      <c r="V4" s="60"/>
    </row>
    <row r="5" spans="1:22" x14ac:dyDescent="0.25">
      <c r="A5" s="241">
        <v>6771</v>
      </c>
      <c r="B5" s="248" t="s">
        <v>124</v>
      </c>
      <c r="C5" s="241">
        <v>41</v>
      </c>
      <c r="D5" s="22" t="s">
        <v>100</v>
      </c>
      <c r="E5" s="254">
        <v>0.5</v>
      </c>
      <c r="F5" s="254"/>
      <c r="G5" s="254"/>
      <c r="H5" s="254"/>
      <c r="I5" s="254"/>
      <c r="J5" s="254"/>
      <c r="K5" s="254"/>
      <c r="L5" s="254"/>
      <c r="M5" s="254"/>
      <c r="N5" s="254"/>
      <c r="O5" s="251"/>
      <c r="P5" s="252"/>
      <c r="Q5" s="251"/>
      <c r="R5" s="252"/>
      <c r="S5" s="155">
        <f t="shared" ref="S5:S26" si="1">E5+G5+I5+K5+M5+O5+Q5</f>
        <v>0.5</v>
      </c>
      <c r="T5" s="155">
        <f t="shared" si="0"/>
        <v>0.5</v>
      </c>
      <c r="U5" s="60"/>
      <c r="V5" s="60"/>
    </row>
    <row r="6" spans="1:22" x14ac:dyDescent="0.25">
      <c r="A6" s="241">
        <v>6849</v>
      </c>
      <c r="B6" s="248" t="s">
        <v>122</v>
      </c>
      <c r="C6" s="241">
        <v>25</v>
      </c>
      <c r="D6" s="22" t="s">
        <v>88</v>
      </c>
      <c r="E6" s="254">
        <v>3.5</v>
      </c>
      <c r="F6" s="254"/>
      <c r="G6" s="254">
        <v>0.5</v>
      </c>
      <c r="H6" s="254"/>
      <c r="I6" s="254"/>
      <c r="J6" s="254"/>
      <c r="K6" s="254"/>
      <c r="L6" s="254"/>
      <c r="M6" s="254"/>
      <c r="N6" s="254"/>
      <c r="O6" s="251"/>
      <c r="P6" s="252"/>
      <c r="Q6" s="251"/>
      <c r="R6" s="252"/>
      <c r="S6" s="155">
        <f t="shared" si="1"/>
        <v>4</v>
      </c>
      <c r="T6" s="155">
        <f t="shared" si="0"/>
        <v>4</v>
      </c>
      <c r="U6" s="60"/>
      <c r="V6" s="60"/>
    </row>
    <row r="7" spans="1:22" x14ac:dyDescent="0.25">
      <c r="A7" s="235">
        <v>6849</v>
      </c>
      <c r="B7" s="248" t="s">
        <v>122</v>
      </c>
      <c r="C7" s="235">
        <v>46</v>
      </c>
      <c r="D7" s="22" t="s">
        <v>95</v>
      </c>
      <c r="E7" s="254">
        <v>0.5</v>
      </c>
      <c r="F7" s="254"/>
      <c r="G7" s="254"/>
      <c r="H7" s="254"/>
      <c r="I7" s="254"/>
      <c r="J7" s="254"/>
      <c r="K7" s="254"/>
      <c r="L7" s="254"/>
      <c r="M7" s="254"/>
      <c r="N7" s="254"/>
      <c r="O7" s="251"/>
      <c r="P7" s="252"/>
      <c r="Q7" s="251"/>
      <c r="R7" s="252"/>
      <c r="S7" s="155">
        <f t="shared" si="1"/>
        <v>0.5</v>
      </c>
      <c r="T7" s="155">
        <f t="shared" si="0"/>
        <v>0.5</v>
      </c>
      <c r="U7" s="60"/>
      <c r="V7" s="60"/>
    </row>
    <row r="8" spans="1:22" x14ac:dyDescent="0.25">
      <c r="A8" s="245">
        <v>6849</v>
      </c>
      <c r="B8" s="248" t="s">
        <v>122</v>
      </c>
      <c r="C8" s="245">
        <v>12</v>
      </c>
      <c r="D8" s="22" t="s">
        <v>110</v>
      </c>
      <c r="E8" s="249"/>
      <c r="F8" s="250"/>
      <c r="G8" s="249"/>
      <c r="H8" s="250"/>
      <c r="I8" s="249"/>
      <c r="J8" s="250"/>
      <c r="K8" s="249"/>
      <c r="L8" s="250"/>
      <c r="M8" s="249"/>
      <c r="N8" s="250"/>
      <c r="O8" s="251"/>
      <c r="P8" s="252"/>
      <c r="Q8" s="251"/>
      <c r="R8" s="252"/>
      <c r="S8" s="155">
        <f t="shared" si="1"/>
        <v>0</v>
      </c>
      <c r="T8" s="155">
        <f t="shared" si="0"/>
        <v>0</v>
      </c>
      <c r="U8" s="60"/>
      <c r="V8" s="60"/>
    </row>
    <row r="9" spans="1:22" x14ac:dyDescent="0.25">
      <c r="A9" s="232">
        <v>6874</v>
      </c>
      <c r="B9" s="248" t="s">
        <v>126</v>
      </c>
      <c r="C9" s="228">
        <v>2</v>
      </c>
      <c r="D9" s="22" t="s">
        <v>82</v>
      </c>
      <c r="E9" s="249"/>
      <c r="F9" s="250"/>
      <c r="G9" s="249"/>
      <c r="H9" s="250"/>
      <c r="I9" s="249"/>
      <c r="J9" s="250"/>
      <c r="K9" s="249">
        <v>1</v>
      </c>
      <c r="L9" s="250"/>
      <c r="M9" s="249"/>
      <c r="N9" s="250"/>
      <c r="O9" s="251"/>
      <c r="P9" s="252"/>
      <c r="Q9" s="251"/>
      <c r="R9" s="252"/>
      <c r="S9" s="155">
        <f t="shared" si="1"/>
        <v>1</v>
      </c>
      <c r="T9" s="155">
        <f t="shared" si="0"/>
        <v>1</v>
      </c>
      <c r="U9" s="60"/>
      <c r="V9" s="60"/>
    </row>
    <row r="10" spans="1:22" x14ac:dyDescent="0.25">
      <c r="A10" s="246">
        <v>6728</v>
      </c>
      <c r="B10" s="248" t="s">
        <v>123</v>
      </c>
      <c r="C10" s="246">
        <v>41</v>
      </c>
      <c r="D10" s="22" t="s">
        <v>91</v>
      </c>
      <c r="E10" s="249"/>
      <c r="F10" s="250"/>
      <c r="G10" s="249"/>
      <c r="H10" s="250"/>
      <c r="I10" s="249"/>
      <c r="J10" s="250"/>
      <c r="K10" s="249">
        <v>6.5</v>
      </c>
      <c r="L10" s="250"/>
      <c r="M10" s="249">
        <v>1.5</v>
      </c>
      <c r="N10" s="250"/>
      <c r="O10" s="251"/>
      <c r="P10" s="252"/>
      <c r="Q10" s="251"/>
      <c r="R10" s="252"/>
      <c r="S10" s="155">
        <f t="shared" si="1"/>
        <v>8</v>
      </c>
      <c r="T10" s="155">
        <f t="shared" si="0"/>
        <v>8</v>
      </c>
      <c r="U10" s="60"/>
      <c r="V10" s="60"/>
    </row>
    <row r="11" spans="1:22" x14ac:dyDescent="0.25">
      <c r="A11" s="232">
        <v>6849</v>
      </c>
      <c r="B11" s="248" t="s">
        <v>122</v>
      </c>
      <c r="C11" s="232">
        <v>26</v>
      </c>
      <c r="D11" s="22" t="s">
        <v>115</v>
      </c>
      <c r="E11" s="249"/>
      <c r="F11" s="250"/>
      <c r="G11" s="249"/>
      <c r="H11" s="250"/>
      <c r="I11" s="249"/>
      <c r="J11" s="250"/>
      <c r="K11" s="249"/>
      <c r="L11" s="250"/>
      <c r="M11" s="249">
        <v>2</v>
      </c>
      <c r="N11" s="250"/>
      <c r="O11" s="251"/>
      <c r="P11" s="252"/>
      <c r="Q11" s="251"/>
      <c r="R11" s="252"/>
      <c r="S11" s="155">
        <f>E11+G11+I11+K11+M11+O11+Q11</f>
        <v>2</v>
      </c>
      <c r="T11" s="155">
        <f t="shared" si="0"/>
        <v>2</v>
      </c>
      <c r="U11" s="60"/>
      <c r="V11" s="60"/>
    </row>
    <row r="12" spans="1:22" x14ac:dyDescent="0.25">
      <c r="A12" s="246">
        <v>6849</v>
      </c>
      <c r="B12" s="248" t="s">
        <v>122</v>
      </c>
      <c r="C12" s="215">
        <v>27</v>
      </c>
      <c r="D12" s="22" t="s">
        <v>115</v>
      </c>
      <c r="E12" s="249"/>
      <c r="F12" s="250"/>
      <c r="G12" s="249"/>
      <c r="H12" s="250"/>
      <c r="I12" s="249"/>
      <c r="J12" s="250"/>
      <c r="K12" s="249"/>
      <c r="L12" s="250"/>
      <c r="M12" s="249">
        <v>2</v>
      </c>
      <c r="N12" s="250"/>
      <c r="O12" s="251"/>
      <c r="P12" s="252"/>
      <c r="Q12" s="251"/>
      <c r="R12" s="252"/>
      <c r="S12" s="155">
        <f t="shared" si="1"/>
        <v>2</v>
      </c>
      <c r="T12" s="155">
        <f t="shared" si="0"/>
        <v>2</v>
      </c>
      <c r="U12" s="60"/>
      <c r="V12" s="60"/>
    </row>
    <row r="13" spans="1:22" x14ac:dyDescent="0.25">
      <c r="A13" s="246">
        <v>6849</v>
      </c>
      <c r="B13" s="248" t="s">
        <v>122</v>
      </c>
      <c r="C13" s="215">
        <v>28</v>
      </c>
      <c r="D13" s="22" t="s">
        <v>115</v>
      </c>
      <c r="E13" s="249"/>
      <c r="F13" s="250"/>
      <c r="G13" s="249"/>
      <c r="H13" s="250"/>
      <c r="I13" s="249"/>
      <c r="J13" s="250"/>
      <c r="K13" s="249"/>
      <c r="L13" s="250"/>
      <c r="M13" s="249">
        <v>2</v>
      </c>
      <c r="N13" s="250"/>
      <c r="O13" s="251"/>
      <c r="P13" s="252"/>
      <c r="Q13" s="251"/>
      <c r="R13" s="252"/>
      <c r="S13" s="177">
        <f t="shared" si="1"/>
        <v>2</v>
      </c>
      <c r="T13" s="177">
        <f t="shared" si="0"/>
        <v>2</v>
      </c>
      <c r="U13" s="60"/>
      <c r="V13" s="60"/>
    </row>
    <row r="14" spans="1:22" x14ac:dyDescent="0.25">
      <c r="A14" s="246">
        <v>6849</v>
      </c>
      <c r="B14" s="248" t="s">
        <v>122</v>
      </c>
      <c r="C14" s="195">
        <v>32</v>
      </c>
      <c r="D14" s="22" t="s">
        <v>115</v>
      </c>
      <c r="E14" s="249"/>
      <c r="F14" s="250"/>
      <c r="G14" s="249"/>
      <c r="H14" s="250"/>
      <c r="I14" s="249"/>
      <c r="J14" s="250"/>
      <c r="K14" s="249"/>
      <c r="L14" s="250"/>
      <c r="M14" s="249">
        <v>0.5</v>
      </c>
      <c r="N14" s="250"/>
      <c r="O14" s="251"/>
      <c r="P14" s="252"/>
      <c r="Q14" s="251"/>
      <c r="R14" s="252"/>
      <c r="S14" s="177">
        <f t="shared" si="1"/>
        <v>0.5</v>
      </c>
      <c r="T14" s="177">
        <f t="shared" si="0"/>
        <v>0.5</v>
      </c>
      <c r="U14" s="60"/>
      <c r="V14" s="60"/>
    </row>
    <row r="15" spans="1:22" x14ac:dyDescent="0.25">
      <c r="A15" s="246">
        <v>6849</v>
      </c>
      <c r="B15" s="248" t="s">
        <v>122</v>
      </c>
      <c r="C15" s="246">
        <v>12</v>
      </c>
      <c r="D15" s="22" t="s">
        <v>110</v>
      </c>
      <c r="E15" s="249"/>
      <c r="F15" s="250"/>
      <c r="G15" s="249"/>
      <c r="H15" s="250"/>
      <c r="I15" s="249"/>
      <c r="J15" s="250"/>
      <c r="K15" s="249">
        <v>0.5</v>
      </c>
      <c r="L15" s="250"/>
      <c r="M15" s="249"/>
      <c r="N15" s="250"/>
      <c r="O15" s="251"/>
      <c r="P15" s="252"/>
      <c r="Q15" s="251"/>
      <c r="R15" s="252"/>
      <c r="S15" s="155">
        <f>E15+G15+I15+K15+M15+O15+Q15</f>
        <v>0.5</v>
      </c>
      <c r="T15" s="155">
        <f>SUM(S15-U15-V15)</f>
        <v>0.5</v>
      </c>
      <c r="U15" s="60"/>
      <c r="V15" s="60"/>
    </row>
    <row r="16" spans="1:22" x14ac:dyDescent="0.25">
      <c r="A16" s="221"/>
      <c r="B16" s="221"/>
      <c r="C16" s="221"/>
      <c r="D16" s="22"/>
      <c r="E16" s="249"/>
      <c r="F16" s="250"/>
      <c r="G16" s="249"/>
      <c r="H16" s="250"/>
      <c r="I16" s="249"/>
      <c r="J16" s="250"/>
      <c r="K16" s="249"/>
      <c r="L16" s="250"/>
      <c r="M16" s="249"/>
      <c r="N16" s="250"/>
      <c r="O16" s="251"/>
      <c r="P16" s="252"/>
      <c r="Q16" s="251"/>
      <c r="R16" s="252"/>
      <c r="S16" s="155">
        <f>E16+G16+I16+K16+M16+O16+Q16</f>
        <v>0</v>
      </c>
      <c r="T16" s="155">
        <f>SUM(S16-U16-V16)</f>
        <v>0</v>
      </c>
      <c r="U16" s="60"/>
      <c r="V16" s="60"/>
    </row>
    <row r="17" spans="1:22" ht="15.75" customHeight="1" x14ac:dyDescent="0.25">
      <c r="A17" s="221"/>
      <c r="B17" s="221"/>
      <c r="C17" s="221"/>
      <c r="D17" s="22"/>
      <c r="E17" s="249"/>
      <c r="F17" s="250"/>
      <c r="G17" s="249"/>
      <c r="H17" s="250"/>
      <c r="I17" s="249"/>
      <c r="J17" s="250"/>
      <c r="K17" s="249"/>
      <c r="L17" s="250"/>
      <c r="M17" s="249"/>
      <c r="N17" s="250"/>
      <c r="O17" s="251"/>
      <c r="P17" s="252"/>
      <c r="Q17" s="251"/>
      <c r="R17" s="252"/>
      <c r="S17" s="155">
        <f t="shared" ref="S17:S21" si="2">E17+G17+I17+K17+M17+O17+Q17</f>
        <v>0</v>
      </c>
      <c r="T17" s="155">
        <f t="shared" ref="T17:T21" si="3">SUM(S17-U17-V17)</f>
        <v>0</v>
      </c>
      <c r="U17" s="60"/>
      <c r="V17" s="60"/>
    </row>
    <row r="18" spans="1:22" ht="15.75" customHeight="1" x14ac:dyDescent="0.25">
      <c r="A18" s="228"/>
      <c r="B18" s="25"/>
      <c r="C18" s="228"/>
      <c r="D18" s="10"/>
      <c r="E18" s="254"/>
      <c r="F18" s="254"/>
      <c r="G18" s="249"/>
      <c r="H18" s="250"/>
      <c r="I18" s="254"/>
      <c r="J18" s="254"/>
      <c r="K18" s="249"/>
      <c r="L18" s="250"/>
      <c r="M18" s="249"/>
      <c r="N18" s="250"/>
      <c r="O18" s="251"/>
      <c r="P18" s="252"/>
      <c r="Q18" s="251"/>
      <c r="R18" s="252"/>
      <c r="S18" s="220">
        <f t="shared" ref="S18:S19" si="4">E18+G18+I18+K18+M18+O18+Q18</f>
        <v>0</v>
      </c>
      <c r="T18" s="220">
        <f t="shared" ref="T18:T19" si="5">SUM(S18-U18-V18)</f>
        <v>0</v>
      </c>
      <c r="U18" s="60"/>
      <c r="V18" s="60"/>
    </row>
    <row r="19" spans="1:22" ht="15.75" customHeight="1" x14ac:dyDescent="0.25">
      <c r="A19" s="221">
        <v>3600</v>
      </c>
      <c r="B19" s="221" t="s">
        <v>121</v>
      </c>
      <c r="C19" s="221"/>
      <c r="D19" s="22" t="s">
        <v>108</v>
      </c>
      <c r="E19" s="254"/>
      <c r="F19" s="254"/>
      <c r="G19" s="249">
        <v>2.5</v>
      </c>
      <c r="H19" s="250"/>
      <c r="I19" s="254"/>
      <c r="J19" s="254"/>
      <c r="K19" s="249"/>
      <c r="L19" s="250"/>
      <c r="M19" s="249"/>
      <c r="N19" s="250"/>
      <c r="O19" s="251"/>
      <c r="P19" s="252"/>
      <c r="Q19" s="251"/>
      <c r="R19" s="252"/>
      <c r="S19" s="220">
        <f t="shared" si="4"/>
        <v>2.5</v>
      </c>
      <c r="T19" s="220">
        <f t="shared" si="5"/>
        <v>2.5</v>
      </c>
      <c r="U19" s="60"/>
      <c r="V19" s="60"/>
    </row>
    <row r="20" spans="1:22" ht="15.75" customHeight="1" x14ac:dyDescent="0.25">
      <c r="A20" s="171">
        <v>3600</v>
      </c>
      <c r="B20" s="247" t="s">
        <v>121</v>
      </c>
      <c r="C20" s="171"/>
      <c r="D20" s="22" t="s">
        <v>107</v>
      </c>
      <c r="E20" s="254">
        <v>1</v>
      </c>
      <c r="F20" s="254"/>
      <c r="G20" s="249">
        <v>5</v>
      </c>
      <c r="H20" s="250"/>
      <c r="I20" s="254">
        <v>8</v>
      </c>
      <c r="J20" s="254"/>
      <c r="K20" s="249"/>
      <c r="L20" s="250"/>
      <c r="M20" s="249"/>
      <c r="N20" s="250"/>
      <c r="O20" s="251"/>
      <c r="P20" s="252"/>
      <c r="Q20" s="251"/>
      <c r="R20" s="252"/>
      <c r="S20" s="155">
        <f t="shared" si="2"/>
        <v>14</v>
      </c>
      <c r="T20" s="155">
        <f t="shared" si="3"/>
        <v>14</v>
      </c>
      <c r="U20" s="60"/>
      <c r="V20" s="60"/>
    </row>
    <row r="21" spans="1:22" x14ac:dyDescent="0.25">
      <c r="A21" s="198">
        <v>3600</v>
      </c>
      <c r="B21" s="247" t="s">
        <v>121</v>
      </c>
      <c r="C21" s="198"/>
      <c r="D21" s="10" t="s">
        <v>90</v>
      </c>
      <c r="E21" s="249">
        <v>1.5</v>
      </c>
      <c r="F21" s="250"/>
      <c r="G21" s="249"/>
      <c r="H21" s="250"/>
      <c r="I21" s="249"/>
      <c r="J21" s="250"/>
      <c r="K21" s="249"/>
      <c r="L21" s="250"/>
      <c r="M21" s="249"/>
      <c r="N21" s="250"/>
      <c r="O21" s="251"/>
      <c r="P21" s="252"/>
      <c r="Q21" s="251"/>
      <c r="R21" s="252"/>
      <c r="S21" s="155">
        <f t="shared" si="2"/>
        <v>1.5</v>
      </c>
      <c r="T21" s="155">
        <f t="shared" si="3"/>
        <v>1.5</v>
      </c>
      <c r="U21" s="60"/>
      <c r="V21" s="60"/>
    </row>
    <row r="22" spans="1:22" x14ac:dyDescent="0.25">
      <c r="A22" s="207"/>
      <c r="B22" s="25"/>
      <c r="C22" s="207"/>
      <c r="D22" s="22"/>
      <c r="E22" s="249"/>
      <c r="F22" s="250"/>
      <c r="G22" s="249"/>
      <c r="H22" s="250"/>
      <c r="I22" s="249"/>
      <c r="J22" s="250"/>
      <c r="K22" s="249"/>
      <c r="L22" s="250"/>
      <c r="M22" s="249"/>
      <c r="N22" s="250"/>
      <c r="O22" s="251"/>
      <c r="P22" s="252"/>
      <c r="Q22" s="251"/>
      <c r="R22" s="252"/>
      <c r="S22" s="155">
        <f>E22+G22+I22+K22+M22+O22+Q22</f>
        <v>0</v>
      </c>
      <c r="T22" s="155">
        <f>SUM(S22-U22-V22)</f>
        <v>0</v>
      </c>
      <c r="U22" s="60"/>
      <c r="V22" s="60"/>
    </row>
    <row r="23" spans="1:22" x14ac:dyDescent="0.25">
      <c r="A23" s="157"/>
      <c r="B23" s="25"/>
      <c r="C23" s="157"/>
      <c r="D23" s="22"/>
      <c r="E23" s="249"/>
      <c r="F23" s="250"/>
      <c r="G23" s="249"/>
      <c r="H23" s="250"/>
      <c r="I23" s="249"/>
      <c r="J23" s="250"/>
      <c r="K23" s="249"/>
      <c r="L23" s="250"/>
      <c r="M23" s="249"/>
      <c r="N23" s="250"/>
      <c r="O23" s="251"/>
      <c r="P23" s="252"/>
      <c r="Q23" s="251"/>
      <c r="R23" s="252"/>
      <c r="S23" s="155">
        <f>E23+G23+I23+K23+M23+O23+Q23</f>
        <v>0</v>
      </c>
      <c r="T23" s="155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249"/>
      <c r="F24" s="250"/>
      <c r="G24" s="249"/>
      <c r="H24" s="250"/>
      <c r="I24" s="249"/>
      <c r="J24" s="250"/>
      <c r="K24" s="249"/>
      <c r="L24" s="250"/>
      <c r="M24" s="249"/>
      <c r="N24" s="250"/>
      <c r="O24" s="251"/>
      <c r="P24" s="252"/>
      <c r="Q24" s="251"/>
      <c r="R24" s="252"/>
      <c r="S24" s="155">
        <f t="shared" si="1"/>
        <v>0</v>
      </c>
      <c r="T24" s="155"/>
      <c r="U24" s="62"/>
      <c r="V24" s="60"/>
    </row>
    <row r="25" spans="1:22" x14ac:dyDescent="0.25">
      <c r="A25" s="55" t="s">
        <v>36</v>
      </c>
      <c r="B25" s="55"/>
      <c r="C25" s="55"/>
      <c r="D25" s="55"/>
      <c r="E25" s="249"/>
      <c r="F25" s="250"/>
      <c r="G25" s="249"/>
      <c r="H25" s="250"/>
      <c r="I25" s="249"/>
      <c r="J25" s="250"/>
      <c r="K25" s="249"/>
      <c r="L25" s="250"/>
      <c r="M25" s="249"/>
      <c r="N25" s="250"/>
      <c r="O25" s="251"/>
      <c r="P25" s="252"/>
      <c r="Q25" s="251"/>
      <c r="R25" s="252"/>
      <c r="S25" s="155">
        <f t="shared" si="1"/>
        <v>0</v>
      </c>
      <c r="T25" s="155"/>
      <c r="U25" s="62"/>
      <c r="V25" s="60"/>
    </row>
    <row r="26" spans="1:22" x14ac:dyDescent="0.25">
      <c r="A26" s="62" t="s">
        <v>6</v>
      </c>
      <c r="B26" s="62"/>
      <c r="C26" s="62"/>
      <c r="D26" s="62"/>
      <c r="E26" s="256">
        <f>SUM(E4:E25)</f>
        <v>8</v>
      </c>
      <c r="F26" s="257"/>
      <c r="G26" s="256">
        <f>SUM(G4:G25)</f>
        <v>8</v>
      </c>
      <c r="H26" s="257"/>
      <c r="I26" s="256">
        <f>SUM(I4:I25)</f>
        <v>8</v>
      </c>
      <c r="J26" s="257"/>
      <c r="K26" s="256">
        <f>SUM(K4:K25)</f>
        <v>8</v>
      </c>
      <c r="L26" s="257"/>
      <c r="M26" s="256">
        <f>SUM(M4:M25)</f>
        <v>8</v>
      </c>
      <c r="N26" s="257"/>
      <c r="O26" s="256">
        <f>SUM(O4:O25)</f>
        <v>0</v>
      </c>
      <c r="P26" s="257"/>
      <c r="Q26" s="256">
        <f>SUM(Q4:Q25)</f>
        <v>0</v>
      </c>
      <c r="R26" s="257"/>
      <c r="S26" s="155">
        <f t="shared" si="1"/>
        <v>40</v>
      </c>
      <c r="T26" s="155"/>
      <c r="U26" s="62"/>
      <c r="V26" s="60"/>
    </row>
    <row r="27" spans="1:22" x14ac:dyDescent="0.25">
      <c r="A27" s="62" t="s">
        <v>2</v>
      </c>
      <c r="B27" s="62"/>
      <c r="C27" s="62"/>
      <c r="D27" s="62"/>
      <c r="E27" s="155"/>
      <c r="F27" s="156">
        <v>8</v>
      </c>
      <c r="G27" s="155"/>
      <c r="H27" s="156">
        <v>8</v>
      </c>
      <c r="I27" s="155"/>
      <c r="J27" s="156">
        <v>8</v>
      </c>
      <c r="K27" s="155"/>
      <c r="L27" s="156">
        <v>8</v>
      </c>
      <c r="M27" s="155"/>
      <c r="N27" s="156">
        <v>8</v>
      </c>
      <c r="O27" s="155"/>
      <c r="P27" s="156"/>
      <c r="Q27" s="155"/>
      <c r="R27" s="156"/>
      <c r="S27" s="155">
        <f>SUM(E27:R27)</f>
        <v>40</v>
      </c>
      <c r="T27" s="155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18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I19" sqref="I19:J1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98</v>
      </c>
      <c r="B2" s="240"/>
      <c r="C2" s="240"/>
      <c r="D2" s="110"/>
      <c r="E2" s="255" t="s">
        <v>13</v>
      </c>
      <c r="F2" s="255"/>
      <c r="G2" s="255" t="s">
        <v>14</v>
      </c>
      <c r="H2" s="255"/>
      <c r="I2" s="255" t="s">
        <v>15</v>
      </c>
      <c r="J2" s="255"/>
      <c r="K2" s="255" t="s">
        <v>16</v>
      </c>
      <c r="L2" s="255"/>
      <c r="M2" s="255" t="s">
        <v>17</v>
      </c>
      <c r="N2" s="255"/>
      <c r="O2" s="255" t="s">
        <v>18</v>
      </c>
      <c r="P2" s="255"/>
      <c r="Q2" s="255" t="s">
        <v>19</v>
      </c>
      <c r="R2" s="25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02"/>
      <c r="F3" s="203"/>
      <c r="G3" s="202"/>
      <c r="H3" s="203"/>
      <c r="I3" s="202"/>
      <c r="J3" s="203"/>
      <c r="K3" s="202"/>
      <c r="L3" s="203"/>
      <c r="M3" s="202"/>
      <c r="N3" s="203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32"/>
      <c r="B4" s="232"/>
      <c r="C4" s="232"/>
      <c r="D4" s="22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51"/>
      <c r="P4" s="252"/>
      <c r="Q4" s="251"/>
      <c r="R4" s="252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222"/>
      <c r="B5" s="222"/>
      <c r="C5" s="222"/>
      <c r="D5" s="22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51"/>
      <c r="P5" s="252"/>
      <c r="Q5" s="251"/>
      <c r="R5" s="252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230"/>
      <c r="B6" s="223"/>
      <c r="C6" s="223"/>
      <c r="D6" s="22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51"/>
      <c r="P6" s="252"/>
      <c r="Q6" s="251"/>
      <c r="R6" s="252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222"/>
      <c r="B7" s="222"/>
      <c r="C7" s="222"/>
      <c r="D7" s="22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51"/>
      <c r="P7" s="252"/>
      <c r="Q7" s="251"/>
      <c r="R7" s="25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221"/>
      <c r="B8" s="221"/>
      <c r="C8" s="221"/>
      <c r="D8" s="22"/>
      <c r="E8" s="260"/>
      <c r="F8" s="261"/>
      <c r="G8" s="260"/>
      <c r="H8" s="261"/>
      <c r="I8" s="260"/>
      <c r="J8" s="261"/>
      <c r="K8" s="260"/>
      <c r="L8" s="261"/>
      <c r="M8" s="260"/>
      <c r="N8" s="261"/>
      <c r="O8" s="251"/>
      <c r="P8" s="252"/>
      <c r="Q8" s="251"/>
      <c r="R8" s="25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221"/>
      <c r="B9" s="221"/>
      <c r="C9" s="221"/>
      <c r="D9" s="22"/>
      <c r="E9" s="260"/>
      <c r="F9" s="261"/>
      <c r="G9" s="260"/>
      <c r="H9" s="261"/>
      <c r="I9" s="260"/>
      <c r="J9" s="261"/>
      <c r="K9" s="271"/>
      <c r="L9" s="261"/>
      <c r="M9" s="260"/>
      <c r="N9" s="261"/>
      <c r="O9" s="251"/>
      <c r="P9" s="252"/>
      <c r="Q9" s="251"/>
      <c r="R9" s="25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79"/>
      <c r="B10" s="179"/>
      <c r="C10" s="179"/>
      <c r="D10" s="22"/>
      <c r="E10" s="260"/>
      <c r="F10" s="261"/>
      <c r="G10" s="260"/>
      <c r="H10" s="261"/>
      <c r="I10" s="260"/>
      <c r="J10" s="261"/>
      <c r="K10" s="260"/>
      <c r="L10" s="261"/>
      <c r="M10" s="260"/>
      <c r="N10" s="261"/>
      <c r="O10" s="251"/>
      <c r="P10" s="252"/>
      <c r="Q10" s="251"/>
      <c r="R10" s="25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76"/>
      <c r="B11" s="176"/>
      <c r="C11" s="176"/>
      <c r="D11" s="22"/>
      <c r="E11" s="260"/>
      <c r="F11" s="261"/>
      <c r="G11" s="260"/>
      <c r="H11" s="261"/>
      <c r="I11" s="260"/>
      <c r="J11" s="261"/>
      <c r="K11" s="260"/>
      <c r="L11" s="261"/>
      <c r="M11" s="260"/>
      <c r="N11" s="261"/>
      <c r="O11" s="251"/>
      <c r="P11" s="252"/>
      <c r="Q11" s="251"/>
      <c r="R11" s="25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78"/>
      <c r="B12" s="178"/>
      <c r="C12" s="178"/>
      <c r="D12" s="22"/>
      <c r="E12" s="260"/>
      <c r="F12" s="261"/>
      <c r="G12" s="260"/>
      <c r="H12" s="261"/>
      <c r="I12" s="260"/>
      <c r="J12" s="261"/>
      <c r="K12" s="260"/>
      <c r="L12" s="261"/>
      <c r="M12" s="260"/>
      <c r="N12" s="261"/>
      <c r="O12" s="251"/>
      <c r="P12" s="252"/>
      <c r="Q12" s="251"/>
      <c r="R12" s="25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78"/>
      <c r="B13" s="178"/>
      <c r="C13" s="178"/>
      <c r="D13" s="22"/>
      <c r="E13" s="260"/>
      <c r="F13" s="261"/>
      <c r="G13" s="260"/>
      <c r="H13" s="261"/>
      <c r="I13" s="260"/>
      <c r="J13" s="261"/>
      <c r="K13" s="260"/>
      <c r="L13" s="261"/>
      <c r="M13" s="260"/>
      <c r="N13" s="261"/>
      <c r="O13" s="251"/>
      <c r="P13" s="252"/>
      <c r="Q13" s="251"/>
      <c r="R13" s="25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260"/>
      <c r="F14" s="261"/>
      <c r="G14" s="260"/>
      <c r="H14" s="261"/>
      <c r="I14" s="260"/>
      <c r="J14" s="261"/>
      <c r="K14" s="260"/>
      <c r="L14" s="261"/>
      <c r="M14" s="260"/>
      <c r="N14" s="261"/>
      <c r="O14" s="251"/>
      <c r="P14" s="252"/>
      <c r="Q14" s="251"/>
      <c r="R14" s="25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260"/>
      <c r="F15" s="261"/>
      <c r="G15" s="260"/>
      <c r="H15" s="261"/>
      <c r="I15" s="260"/>
      <c r="J15" s="261"/>
      <c r="K15" s="260"/>
      <c r="L15" s="261"/>
      <c r="M15" s="260"/>
      <c r="N15" s="261"/>
      <c r="O15" s="251"/>
      <c r="P15" s="252"/>
      <c r="Q15" s="251"/>
      <c r="R15" s="25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58"/>
      <c r="B16" s="25"/>
      <c r="C16" s="158"/>
      <c r="D16" s="10"/>
      <c r="E16" s="263"/>
      <c r="F16" s="263"/>
      <c r="G16" s="260"/>
      <c r="H16" s="261"/>
      <c r="I16" s="263"/>
      <c r="J16" s="263"/>
      <c r="K16" s="263"/>
      <c r="L16" s="263"/>
      <c r="M16" s="263"/>
      <c r="N16" s="263"/>
      <c r="O16" s="251"/>
      <c r="P16" s="252"/>
      <c r="Q16" s="251"/>
      <c r="R16" s="25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88"/>
      <c r="B17" s="25"/>
      <c r="C17" s="188"/>
      <c r="D17" s="10"/>
      <c r="E17" s="260"/>
      <c r="F17" s="261"/>
      <c r="G17" s="260"/>
      <c r="H17" s="261"/>
      <c r="I17" s="260"/>
      <c r="J17" s="261"/>
      <c r="K17" s="260"/>
      <c r="L17" s="261"/>
      <c r="M17" s="260"/>
      <c r="N17" s="261"/>
      <c r="O17" s="251"/>
      <c r="P17" s="252"/>
      <c r="Q17" s="251"/>
      <c r="R17" s="25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70"/>
      <c r="B18" s="25"/>
      <c r="C18" s="170"/>
      <c r="D18" s="22"/>
      <c r="E18" s="260"/>
      <c r="F18" s="261"/>
      <c r="G18" s="260"/>
      <c r="H18" s="261"/>
      <c r="I18" s="260"/>
      <c r="J18" s="261"/>
      <c r="K18" s="260"/>
      <c r="L18" s="261"/>
      <c r="M18" s="260"/>
      <c r="N18" s="261"/>
      <c r="O18" s="251"/>
      <c r="P18" s="252"/>
      <c r="Q18" s="251"/>
      <c r="R18" s="252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260"/>
      <c r="F19" s="261"/>
      <c r="G19" s="260"/>
      <c r="H19" s="261"/>
      <c r="I19" s="260"/>
      <c r="J19" s="261"/>
      <c r="K19" s="260"/>
      <c r="L19" s="261"/>
      <c r="M19" s="260"/>
      <c r="N19" s="261"/>
      <c r="O19" s="251"/>
      <c r="P19" s="252"/>
      <c r="Q19" s="251"/>
      <c r="R19" s="25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260">
        <v>8</v>
      </c>
      <c r="F20" s="261"/>
      <c r="G20" s="260">
        <v>8</v>
      </c>
      <c r="H20" s="261"/>
      <c r="I20" s="260">
        <v>8</v>
      </c>
      <c r="J20" s="261"/>
      <c r="K20" s="260">
        <v>8</v>
      </c>
      <c r="L20" s="261"/>
      <c r="M20" s="260">
        <v>8</v>
      </c>
      <c r="N20" s="261"/>
      <c r="O20" s="251"/>
      <c r="P20" s="252"/>
      <c r="Q20" s="251"/>
      <c r="R20" s="252"/>
      <c r="S20" s="58">
        <f t="shared" si="1"/>
        <v>40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249"/>
      <c r="F21" s="250"/>
      <c r="G21" s="249"/>
      <c r="H21" s="250"/>
      <c r="I21" s="249"/>
      <c r="J21" s="250"/>
      <c r="K21" s="249"/>
      <c r="L21" s="250"/>
      <c r="M21" s="249"/>
      <c r="N21" s="250"/>
      <c r="O21" s="251"/>
      <c r="P21" s="252"/>
      <c r="Q21" s="251"/>
      <c r="R21" s="252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256">
        <f>SUM(E4:E21)</f>
        <v>8</v>
      </c>
      <c r="F22" s="257"/>
      <c r="G22" s="256">
        <f>SUM(G4:G21)</f>
        <v>8</v>
      </c>
      <c r="H22" s="257"/>
      <c r="I22" s="256">
        <f>SUM(I4:I21)</f>
        <v>8</v>
      </c>
      <c r="J22" s="257"/>
      <c r="K22" s="256">
        <f>SUM(K4:K21)</f>
        <v>8</v>
      </c>
      <c r="L22" s="257"/>
      <c r="M22" s="256">
        <f>SUM(M4:M21)</f>
        <v>8</v>
      </c>
      <c r="N22" s="257"/>
      <c r="O22" s="256">
        <f>SUM(O4:O21)</f>
        <v>0</v>
      </c>
      <c r="P22" s="257"/>
      <c r="Q22" s="256">
        <f>SUM(Q4:Q21)</f>
        <v>0</v>
      </c>
      <c r="R22" s="257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40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B5" sqref="B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75</v>
      </c>
      <c r="B1" s="2"/>
      <c r="C1" s="2"/>
    </row>
    <row r="2" spans="1:22" s="9" customFormat="1" x14ac:dyDescent="0.25">
      <c r="A2" s="5" t="s">
        <v>98</v>
      </c>
      <c r="B2" s="240"/>
      <c r="C2" s="240"/>
      <c r="D2" s="110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73">
        <v>3600</v>
      </c>
      <c r="B4" s="173" t="s">
        <v>121</v>
      </c>
      <c r="C4" s="173"/>
      <c r="D4" s="22" t="s">
        <v>76</v>
      </c>
      <c r="E4" s="253">
        <v>8</v>
      </c>
      <c r="F4" s="253"/>
      <c r="G4" s="253">
        <v>8</v>
      </c>
      <c r="H4" s="253"/>
      <c r="I4" s="253">
        <v>8</v>
      </c>
      <c r="J4" s="253"/>
      <c r="K4" s="253">
        <v>8</v>
      </c>
      <c r="L4" s="253"/>
      <c r="M4" s="253">
        <v>8</v>
      </c>
      <c r="N4" s="253"/>
      <c r="O4" s="264"/>
      <c r="P4" s="265"/>
      <c r="Q4" s="264"/>
      <c r="R4" s="265"/>
      <c r="S4" s="12">
        <f>E4+G4+I4+K4+M4+O4+Q4</f>
        <v>40</v>
      </c>
      <c r="T4" s="12">
        <f t="shared" ref="T4:T20" si="0">SUM(S4-U4-V4)</f>
        <v>40</v>
      </c>
      <c r="U4" s="14"/>
      <c r="V4" s="14"/>
    </row>
    <row r="5" spans="1:22" x14ac:dyDescent="0.25">
      <c r="A5" s="174"/>
      <c r="B5" s="174"/>
      <c r="C5" s="174"/>
      <c r="D5" s="22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64"/>
      <c r="P5" s="265"/>
      <c r="Q5" s="264"/>
      <c r="R5" s="265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174"/>
      <c r="B6" s="174"/>
      <c r="C6" s="174"/>
      <c r="D6" s="22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64"/>
      <c r="P6" s="265"/>
      <c r="Q6" s="264"/>
      <c r="R6" s="265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179"/>
      <c r="B7" s="179"/>
      <c r="C7" s="179"/>
      <c r="D7" s="22"/>
      <c r="E7" s="266"/>
      <c r="F7" s="267"/>
      <c r="G7" s="266"/>
      <c r="H7" s="267"/>
      <c r="I7" s="266"/>
      <c r="J7" s="267"/>
      <c r="K7" s="266"/>
      <c r="L7" s="267"/>
      <c r="M7" s="266"/>
      <c r="N7" s="267"/>
      <c r="O7" s="264"/>
      <c r="P7" s="265"/>
      <c r="Q7" s="264"/>
      <c r="R7" s="265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179"/>
      <c r="B8" s="179"/>
      <c r="C8" s="179"/>
      <c r="D8" s="22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64"/>
      <c r="P8" s="265"/>
      <c r="Q8" s="264"/>
      <c r="R8" s="26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179"/>
      <c r="B9" s="179"/>
      <c r="C9" s="179"/>
      <c r="D9" s="22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64"/>
      <c r="P9" s="265"/>
      <c r="Q9" s="264"/>
      <c r="R9" s="26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175"/>
      <c r="B10" s="175"/>
      <c r="C10" s="175"/>
      <c r="D10" s="22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64"/>
      <c r="P10" s="265"/>
      <c r="Q10" s="264"/>
      <c r="R10" s="26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175"/>
      <c r="B11" s="175"/>
      <c r="C11" s="175"/>
      <c r="D11" s="22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64"/>
      <c r="P11" s="265"/>
      <c r="Q11" s="264"/>
      <c r="R11" s="26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175"/>
      <c r="B12" s="175"/>
      <c r="C12" s="175"/>
      <c r="D12" s="22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64"/>
      <c r="P12" s="265"/>
      <c r="Q12" s="264"/>
      <c r="R12" s="26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75"/>
      <c r="B13" s="175"/>
      <c r="C13" s="175"/>
      <c r="D13" s="22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64"/>
      <c r="P13" s="265"/>
      <c r="Q13" s="264"/>
      <c r="R13" s="26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76"/>
      <c r="B14" s="176"/>
      <c r="C14" s="176"/>
      <c r="D14" s="22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64"/>
      <c r="P14" s="265"/>
      <c r="Q14" s="264"/>
      <c r="R14" s="26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60"/>
      <c r="B15" s="25"/>
      <c r="C15" s="158"/>
      <c r="D15" s="22"/>
      <c r="E15" s="266"/>
      <c r="F15" s="267"/>
      <c r="G15" s="266"/>
      <c r="H15" s="267"/>
      <c r="I15" s="266"/>
      <c r="J15" s="267"/>
      <c r="K15" s="266"/>
      <c r="L15" s="267"/>
      <c r="M15" s="266"/>
      <c r="N15" s="267"/>
      <c r="O15" s="264"/>
      <c r="P15" s="265"/>
      <c r="Q15" s="264"/>
      <c r="R15" s="265"/>
      <c r="S15" s="128">
        <f t="shared" ref="S15" si="2">E15+G15+I15+K15+M15+O15+Q15</f>
        <v>0</v>
      </c>
      <c r="T15" s="128">
        <f t="shared" ref="T15" si="3">SUM(S15-U15-V15)</f>
        <v>0</v>
      </c>
      <c r="U15" s="14"/>
      <c r="V15" s="14"/>
    </row>
    <row r="16" spans="1:22" x14ac:dyDescent="0.25">
      <c r="A16" s="178"/>
      <c r="B16" s="178"/>
      <c r="C16" s="178"/>
      <c r="D16" s="22"/>
      <c r="E16" s="249"/>
      <c r="F16" s="250"/>
      <c r="G16" s="249"/>
      <c r="H16" s="250"/>
      <c r="I16" s="249"/>
      <c r="J16" s="250"/>
      <c r="K16" s="249"/>
      <c r="L16" s="250"/>
      <c r="M16" s="249"/>
      <c r="N16" s="250"/>
      <c r="O16" s="264"/>
      <c r="P16" s="265"/>
      <c r="Q16" s="264"/>
      <c r="R16" s="26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62"/>
      <c r="B17" s="25"/>
      <c r="C17" s="162"/>
      <c r="D17" s="22"/>
      <c r="E17" s="266"/>
      <c r="F17" s="267"/>
      <c r="G17" s="266"/>
      <c r="H17" s="267"/>
      <c r="I17" s="266"/>
      <c r="J17" s="267"/>
      <c r="K17" s="266"/>
      <c r="L17" s="267"/>
      <c r="M17" s="266"/>
      <c r="N17" s="267"/>
      <c r="O17" s="264"/>
      <c r="P17" s="265"/>
      <c r="Q17" s="264"/>
      <c r="R17" s="265"/>
      <c r="S17" s="161">
        <f t="shared" ref="S17" si="4">E17+G17+I17+K17+M17+O17+Q17</f>
        <v>0</v>
      </c>
      <c r="T17" s="161">
        <f t="shared" ref="T17" si="5">SUM(S17-U17-V17)</f>
        <v>0</v>
      </c>
      <c r="U17" s="14"/>
      <c r="V17" s="14"/>
    </row>
    <row r="18" spans="1:22" x14ac:dyDescent="0.25">
      <c r="A18" s="162"/>
      <c r="B18" s="25"/>
      <c r="C18" s="162"/>
      <c r="D18" s="22"/>
      <c r="E18" s="266"/>
      <c r="F18" s="267"/>
      <c r="G18" s="266"/>
      <c r="H18" s="267"/>
      <c r="I18" s="266"/>
      <c r="J18" s="267"/>
      <c r="K18" s="266"/>
      <c r="L18" s="267"/>
      <c r="M18" s="266"/>
      <c r="N18" s="267"/>
      <c r="O18" s="264"/>
      <c r="P18" s="265"/>
      <c r="Q18" s="264"/>
      <c r="R18" s="265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162"/>
      <c r="B19" s="162"/>
      <c r="C19" s="162"/>
      <c r="D19" s="10"/>
      <c r="E19" s="266"/>
      <c r="F19" s="267"/>
      <c r="G19" s="266"/>
      <c r="H19" s="267"/>
      <c r="I19" s="266"/>
      <c r="J19" s="267"/>
      <c r="K19" s="266"/>
      <c r="L19" s="267"/>
      <c r="M19" s="266"/>
      <c r="N19" s="267"/>
      <c r="O19" s="264"/>
      <c r="P19" s="265"/>
      <c r="Q19" s="264"/>
      <c r="R19" s="265"/>
      <c r="S19" s="161">
        <f t="shared" si="1"/>
        <v>0</v>
      </c>
      <c r="T19" s="161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266"/>
      <c r="F20" s="267"/>
      <c r="G20" s="266"/>
      <c r="H20" s="267"/>
      <c r="I20" s="266"/>
      <c r="J20" s="267"/>
      <c r="K20" s="266"/>
      <c r="L20" s="267"/>
      <c r="M20" s="266"/>
      <c r="N20" s="267"/>
      <c r="O20" s="264"/>
      <c r="P20" s="265"/>
      <c r="Q20" s="264"/>
      <c r="R20" s="265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266"/>
      <c r="F21" s="267"/>
      <c r="G21" s="266"/>
      <c r="H21" s="267"/>
      <c r="I21" s="266"/>
      <c r="J21" s="267"/>
      <c r="K21" s="266"/>
      <c r="L21" s="267"/>
      <c r="M21" s="266"/>
      <c r="N21" s="267"/>
      <c r="O21" s="264"/>
      <c r="P21" s="265"/>
      <c r="Q21" s="264"/>
      <c r="R21" s="265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266"/>
      <c r="F22" s="267"/>
      <c r="G22" s="266"/>
      <c r="H22" s="267"/>
      <c r="I22" s="266"/>
      <c r="J22" s="267"/>
      <c r="K22" s="266"/>
      <c r="L22" s="267"/>
      <c r="M22" s="266"/>
      <c r="N22" s="267"/>
      <c r="O22" s="264"/>
      <c r="P22" s="265"/>
      <c r="Q22" s="264"/>
      <c r="R22" s="265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268">
        <f>SUM(E4:E22)</f>
        <v>8</v>
      </c>
      <c r="F23" s="269"/>
      <c r="G23" s="268">
        <f>SUM(G4:G22)</f>
        <v>8</v>
      </c>
      <c r="H23" s="269"/>
      <c r="I23" s="268">
        <f>SUM(I4:I22)</f>
        <v>8</v>
      </c>
      <c r="J23" s="269"/>
      <c r="K23" s="268">
        <f>SUM(K4:K22)</f>
        <v>8</v>
      </c>
      <c r="L23" s="269"/>
      <c r="M23" s="268">
        <f>SUM(M4:M22)</f>
        <v>8</v>
      </c>
      <c r="N23" s="269"/>
      <c r="O23" s="268">
        <f>SUM(O4:O22)</f>
        <v>0</v>
      </c>
      <c r="P23" s="269"/>
      <c r="Q23" s="268">
        <f>SUM(Q4:Q22)</f>
        <v>0</v>
      </c>
      <c r="R23" s="269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40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Analysis</vt:lpstr>
      <vt:lpstr>Buckingham</vt:lpstr>
      <vt:lpstr>Chimes</vt:lpstr>
      <vt:lpstr>Czege</vt:lpstr>
      <vt:lpstr>Doran</vt:lpstr>
      <vt:lpstr>Hall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Hall!Print_Area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2020-08-18T10:56:29Z</cp:lastPrinted>
  <dcterms:created xsi:type="dcterms:W3CDTF">2010-01-14T13:00:57Z</dcterms:created>
  <dcterms:modified xsi:type="dcterms:W3CDTF">2020-08-18T12:37:50Z</dcterms:modified>
</cp:coreProperties>
</file>