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5341F0D7-7105-4AD7-BC6F-5B928098A12F}" xr6:coauthVersionLast="47" xr6:coauthVersionMax="47" xr10:uidLastSave="{00000000-0000-0000-0000-000000000000}"/>
  <bookViews>
    <workbookView xWindow="-120" yWindow="-120" windowWidth="29040" windowHeight="15840" tabRatio="967" activeTab="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Leek" sheetId="42" r:id="rId9"/>
    <sheet name="McSharry" sheetId="55" r:id="rId10"/>
    <sheet name="Pender" sheetId="58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2" sheetId="57" r:id="rId19"/>
    <sheet name="Sheet1" sheetId="29" r:id="rId20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Jones!$A$1:$V$41</definedName>
    <definedName name="_xlnm.Print_Area" localSheetId="8">Leek!$A$1:$V$46</definedName>
    <definedName name="_xlnm.Print_Area" localSheetId="9">McSharry!$A$1:$V$40</definedName>
    <definedName name="_xlnm.Print_Area" localSheetId="15">N.Winterburn!$A$1:$V$42</definedName>
    <definedName name="_xlnm.Print_Area" localSheetId="10">Pender!$A$1:$V$41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Wildman!$A$1:$V$41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" l="1"/>
  <c r="I15" i="1"/>
  <c r="H15" i="1"/>
  <c r="F15" i="1"/>
  <c r="E15" i="1"/>
  <c r="D15" i="1"/>
  <c r="C15" i="1"/>
  <c r="F12" i="1"/>
  <c r="D12" i="1"/>
  <c r="C12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T20" i="58"/>
  <c r="S20" i="58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T12" i="58"/>
  <c r="S12" i="58"/>
  <c r="S11" i="58"/>
  <c r="T11" i="58" s="1"/>
  <c r="S10" i="58"/>
  <c r="T10" i="58" s="1"/>
  <c r="S9" i="58"/>
  <c r="T9" i="58" s="1"/>
  <c r="T8" i="58"/>
  <c r="S8" i="58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S22" i="42"/>
  <c r="T22" i="42" s="1"/>
  <c r="S21" i="42"/>
  <c r="T21" i="42" s="1"/>
  <c r="S20" i="42"/>
  <c r="T20" i="4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B15" i="1"/>
  <c r="G15" i="1" s="1"/>
  <c r="C2" i="42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7" i="1"/>
  <c r="I17" i="1"/>
  <c r="H17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5" i="52"/>
  <c r="C30" i="52" s="1"/>
  <c r="D19" i="1" s="1"/>
  <c r="U25" i="52"/>
  <c r="C29" i="52" s="1"/>
  <c r="C19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9" i="1" s="1"/>
  <c r="S21" i="52"/>
  <c r="C31" i="52" s="1"/>
  <c r="E19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9" i="1"/>
  <c r="G19" i="1" s="1"/>
  <c r="G33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2" i="1" l="1"/>
  <c r="G12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30" i="42" l="1"/>
  <c r="C35" i="42" s="1"/>
  <c r="U30" i="42"/>
  <c r="C34" i="42" s="1"/>
  <c r="C13" i="1" s="1"/>
  <c r="S29" i="42"/>
  <c r="Q28" i="42"/>
  <c r="R30" i="42" s="1"/>
  <c r="O28" i="42"/>
  <c r="P30" i="42" s="1"/>
  <c r="M28" i="42"/>
  <c r="N30" i="42" s="1"/>
  <c r="K28" i="42"/>
  <c r="L30" i="42" s="1"/>
  <c r="I28" i="42"/>
  <c r="J30" i="42" s="1"/>
  <c r="G28" i="42"/>
  <c r="H30" i="42" s="1"/>
  <c r="E28" i="42"/>
  <c r="F30" i="42" s="1"/>
  <c r="S27" i="42"/>
  <c r="C37" i="42" s="1"/>
  <c r="F13" i="1" s="1"/>
  <c r="S26" i="42"/>
  <c r="S25" i="42"/>
  <c r="S24" i="42"/>
  <c r="S23" i="42"/>
  <c r="T23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6" i="42" l="1"/>
  <c r="E13" i="1"/>
  <c r="T24" i="42"/>
  <c r="T25" i="42"/>
  <c r="K13" i="1"/>
  <c r="S30" i="42"/>
  <c r="S28" i="42"/>
  <c r="T29" i="42" l="1"/>
  <c r="C33" i="42" s="1"/>
  <c r="C38" i="42" l="1"/>
  <c r="G38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1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<sst xmlns="http://schemas.openxmlformats.org/spreadsheetml/2006/main" count="738" uniqueCount="113">
  <si>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</si>
  <si>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</si>
  <si>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</si>
  <si>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</si>
  <si>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</si>
  <si>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</si>
  <si>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</si>
  <si>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</si>
  <si>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</si>
  <si>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</si>
  <si>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</si>
  <si>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</si>
  <si>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</si>
  <si>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</si>
  <si>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</si>
  <si>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</si>
  <si>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</si>
  <si>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</si>
  <si>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</si>
  <si>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</si>
  <si>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</si>
  <si>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</si>
  <si>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</si>
  <si>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</si>
  <si>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</si>
  <si>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</si>
  <si>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</si>
  <si>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</si>
  <si>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</si>
  <si>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</si>
  <si>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</si>
  <si>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</si>
  <si>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</si>
  <si>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</si>
  <si>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</si>
  <si>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</si>
  <si>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</si>
  <si>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</si>
  <si>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</si>
  <si>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</si>
  <si>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</si>
  <si>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</si>
  <si>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</si>
  <si>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</si>
  <si>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</si>
  <si>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</si>
  <si>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</si>
  <si>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</si>
  <si>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</si>
  <si>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</si>
  <si>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</si>
  <si>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</si>
  <si>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</si>
  <si>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</si>
  <si>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</si>
  <si>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</si>
  <si>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</si>
  <si>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</si>
  <si>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</si>
  <si>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</si>
  <si>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</si>
  <si>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</si>
  <si>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</si>
  <si>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</si>
  <si>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</si>
  <si>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</si>
  <si>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</si>
  <si>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</si>
  <si>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</si>
  <si>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</si>
  <si>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</si>
  <si>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</si>
  <si>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</si>
  <si>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</si>
  <si>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</si>
  <si>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 xml:space="preserve"> </t>
  </si>
  <si>
    <t>tidy workshop</t>
  </si>
  <si>
    <t>machine maintenance</t>
  </si>
  <si>
    <t>tidy works</t>
  </si>
  <si>
    <t>college</t>
  </si>
  <si>
    <t>windows</t>
  </si>
  <si>
    <t>shredder</t>
  </si>
  <si>
    <t>fork lift</t>
  </si>
  <si>
    <t>R.Pender</t>
  </si>
  <si>
    <t>M. Jones</t>
  </si>
  <si>
    <t>M Jones</t>
  </si>
  <si>
    <t>R Pender</t>
  </si>
  <si>
    <t>panels</t>
  </si>
  <si>
    <t>sample panel</t>
  </si>
  <si>
    <t>corners</t>
  </si>
  <si>
    <t>metal work on door</t>
  </si>
  <si>
    <t>26.12.21</t>
  </si>
  <si>
    <t>bench / wrapping</t>
  </si>
  <si>
    <t>cappings</t>
  </si>
  <si>
    <t>metal work to panel</t>
  </si>
  <si>
    <t>page lacquer panel 6728</t>
  </si>
  <si>
    <t>electrics 6881</t>
  </si>
  <si>
    <t>pick up lights 6881</t>
  </si>
  <si>
    <t>sand down panel</t>
  </si>
  <si>
    <t>frame</t>
  </si>
  <si>
    <t>planters</t>
  </si>
  <si>
    <t>off</t>
  </si>
  <si>
    <t>sick</t>
  </si>
  <si>
    <t>doors &amp; frame</t>
  </si>
  <si>
    <t xml:space="preserve">fill boxes / shredder </t>
  </si>
  <si>
    <t xml:space="preserve">samle door </t>
  </si>
  <si>
    <t>glass panels / lights</t>
  </si>
  <si>
    <t>dentist</t>
  </si>
  <si>
    <t>CANN01</t>
  </si>
  <si>
    <t>KNIG01</t>
  </si>
  <si>
    <t>OFFI01</t>
  </si>
  <si>
    <t>HIGH01</t>
  </si>
  <si>
    <t>REPT01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</si>
</sst>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0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7" fillId="0" borderId="2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3" xfId="0" applyNumberFormat="1" applyFont="1" applyBorder="1"/>
    <xf numFmtId="2" fontId="6" fillId="0" borderId="3" xfId="0" applyNumberFormat="1" applyFont="1" applyBorder="1"/>
    <xf numFmtId="2" fontId="6" fillId="5" borderId="3" xfId="0" applyNumberFormat="1" applyFont="1" applyFill="1" applyBorder="1" applyAlignment="1">
      <alignment horizontal="center"/>
    </xf>
    <xf numFmtId="0" fontId="29" fillId="0" borderId="0" xfId="0" applyFont="1"/>
    <xf numFmtId="0" fontId="29" fillId="0" borderId="7" xfId="0" applyFont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28" fillId="0" borderId="2" xfId="0" applyNumberFormat="1" applyFont="1" applyBorder="1" applyAlignment="1">
      <alignment horizontal="center"/>
    </xf>
    <xf numFmtId="2" fontId="28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4" fillId="0" borderId="2" xfId="0" applyNumberFormat="1" applyFont="1" applyBorder="1"/>
    <xf numFmtId="2" fontId="14" fillId="0" borderId="4" xfId="0" applyNumberFormat="1" applyFont="1" applyBorder="1"/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zoomScale="89" zoomScaleNormal="89" workbookViewId="0">
      <selection activeCell="F30" sqref="F30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74</v>
      </c>
      <c r="C2" s="6" t="s">
        <v>91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0</v>
      </c>
      <c r="C6" s="100">
        <f>SUM(Buckingham!C33)</f>
        <v>0</v>
      </c>
      <c r="D6" s="100">
        <f>SUM(Buckingham!C34)</f>
        <v>0</v>
      </c>
      <c r="E6" s="100">
        <f>SUM(Buckingham!C35)</f>
        <v>40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32</v>
      </c>
    </row>
    <row r="8" spans="1:11" x14ac:dyDescent="0.25">
      <c r="A8" s="99" t="s">
        <v>43</v>
      </c>
      <c r="B8" s="100">
        <f>SUM(Czege!C27)</f>
        <v>0</v>
      </c>
      <c r="C8" s="100">
        <f>SUM(Czege!C28)</f>
        <v>0</v>
      </c>
      <c r="D8" s="100">
        <f>SUM(Czege!C29)</f>
        <v>0</v>
      </c>
      <c r="E8" s="100">
        <f>SUM(Czege!C30)</f>
        <v>40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1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29.25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7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8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8</v>
      </c>
      <c r="F11" s="100">
        <f>SUM(Harland!C31)</f>
        <v>0</v>
      </c>
      <c r="G11" s="101">
        <f t="shared" si="1"/>
        <v>40</v>
      </c>
      <c r="H11" s="104">
        <f>SUM(Harland!C33)</f>
        <v>0</v>
      </c>
      <c r="I11" s="104">
        <f>SUM(Harland!C34)</f>
        <v>0</v>
      </c>
      <c r="K11" s="103">
        <f>SUM(Harland!I28)</f>
        <v>8</v>
      </c>
    </row>
    <row r="12" spans="1:11" x14ac:dyDescent="0.25">
      <c r="A12" s="92" t="s">
        <v>85</v>
      </c>
      <c r="B12" s="100">
        <f>SUM(Jones!C28)</f>
        <v>40</v>
      </c>
      <c r="C12" s="100">
        <f>SUM(Jones!C29)</f>
        <v>0</v>
      </c>
      <c r="D12" s="100">
        <f>SUM(Jones!C30)</f>
        <v>0</v>
      </c>
      <c r="E12" s="100">
        <f>SUM(Jones!C31)</f>
        <v>0</v>
      </c>
      <c r="F12" s="100">
        <f>SUM(Jones!C32)</f>
        <v>0</v>
      </c>
      <c r="G12" s="101">
        <f>B12+C12+D12+E12+F12</f>
        <v>40</v>
      </c>
      <c r="H12" s="104">
        <f>SUM(Jones!C34)</f>
        <v>0</v>
      </c>
      <c r="I12" s="104">
        <f>SUM(Jones!C35)</f>
        <v>0</v>
      </c>
      <c r="K12" s="103">
        <f>SUM(Jones!I29)</f>
        <v>38</v>
      </c>
    </row>
    <row r="13" spans="1:11" x14ac:dyDescent="0.25">
      <c r="A13" s="99" t="s">
        <v>65</v>
      </c>
      <c r="B13" s="100">
        <f>SUM(Leek!C33)</f>
        <v>0</v>
      </c>
      <c r="C13" s="100">
        <f>SUM(Leek!C34)</f>
        <v>0</v>
      </c>
      <c r="D13" s="100">
        <f>SUM(Leek!A35)</f>
        <v>0</v>
      </c>
      <c r="E13" s="100">
        <f>SUM(Leek!S26)</f>
        <v>40</v>
      </c>
      <c r="F13" s="100">
        <f>SUM(Leek!C37)</f>
        <v>0</v>
      </c>
      <c r="G13" s="101">
        <f t="shared" si="1"/>
        <v>40</v>
      </c>
      <c r="H13" s="104">
        <f>SUM(Leek!C39)</f>
        <v>0</v>
      </c>
      <c r="I13" s="104">
        <f>SUM(Leek!C40)</f>
        <v>0</v>
      </c>
      <c r="K13" s="103">
        <f>SUM(Leek!I34)</f>
        <v>0</v>
      </c>
    </row>
    <row r="14" spans="1:11" x14ac:dyDescent="0.25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4</v>
      </c>
    </row>
    <row r="15" spans="1:11" ht="17.25" customHeight="1" x14ac:dyDescent="0.25">
      <c r="A15" s="99" t="s">
        <v>86</v>
      </c>
      <c r="B15" s="100">
        <f>SUM(Pender!C28)</f>
        <v>36.75</v>
      </c>
      <c r="C15" s="100">
        <f>SUM(Pender!C29)</f>
        <v>0</v>
      </c>
      <c r="D15" s="100">
        <f>SUM(Pender!C30)</f>
        <v>0</v>
      </c>
      <c r="E15" s="100">
        <f>SUM(Pender!C31)</f>
        <v>0</v>
      </c>
      <c r="F15" s="100">
        <f>SUM(Pender!C32)</f>
        <v>0</v>
      </c>
      <c r="G15" s="101">
        <f t="shared" ref="G15" si="2">B15+C15+D15+E15+F15</f>
        <v>36.75</v>
      </c>
      <c r="H15" s="104">
        <f>SUM(Pender!C34)</f>
        <v>0</v>
      </c>
      <c r="I15" s="104">
        <f>SUM(Pender!C35)</f>
        <v>0</v>
      </c>
      <c r="K15" s="103">
        <f>SUM(Pender!I29)</f>
        <v>36.75</v>
      </c>
    </row>
    <row r="16" spans="1:11" ht="17.25" customHeight="1" x14ac:dyDescent="0.25">
      <c r="A16" s="99" t="s">
        <v>69</v>
      </c>
      <c r="B16" s="100">
        <f>SUM('Reading-Jones'!C32)</f>
        <v>40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0</v>
      </c>
      <c r="F16" s="100">
        <f>SUM('Reading-Jones'!C36)</f>
        <v>0</v>
      </c>
      <c r="G16" s="101">
        <f t="shared" si="1"/>
        <v>40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9</v>
      </c>
    </row>
    <row r="17" spans="1:11" ht="17.25" customHeight="1" x14ac:dyDescent="0.25">
      <c r="A17" s="99" t="s">
        <v>10</v>
      </c>
      <c r="B17" s="100">
        <f>SUM(Taylor!C28)</f>
        <v>40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4</v>
      </c>
    </row>
    <row r="18" spans="1:11" x14ac:dyDescent="0.25">
      <c r="A18" s="99" t="s">
        <v>45</v>
      </c>
      <c r="B18" s="100">
        <f>SUM(Ward!C30)</f>
        <v>40</v>
      </c>
      <c r="C18" s="100">
        <f>SUM(Ward!C31)</f>
        <v>0</v>
      </c>
      <c r="D18" s="100">
        <f>SUM(Ward!C32)</f>
        <v>0</v>
      </c>
      <c r="E18" s="100">
        <f>SUM(Ward!C33)</f>
        <v>0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4</v>
      </c>
    </row>
    <row r="19" spans="1:11" x14ac:dyDescent="0.25">
      <c r="A19" s="99" t="s">
        <v>67</v>
      </c>
      <c r="B19" s="100">
        <f>SUM(Wildman!C28)</f>
        <v>30.5</v>
      </c>
      <c r="C19" s="100">
        <f>SUM(Wildman!C29)</f>
        <v>0</v>
      </c>
      <c r="D19" s="100">
        <f>SUM(Wildman!C30)</f>
        <v>0</v>
      </c>
      <c r="E19" s="100">
        <f>SUM(Wildman!C31)</f>
        <v>0</v>
      </c>
      <c r="F19" s="100">
        <f>SUM(Wildman!C32)</f>
        <v>0</v>
      </c>
      <c r="G19" s="101">
        <f>B19+C19+D19+E19+F19</f>
        <v>30.5</v>
      </c>
      <c r="H19" s="104">
        <f>SUM(Wildman!C34)</f>
        <v>0</v>
      </c>
      <c r="I19" s="104">
        <f>SUM(Wildman!C35)</f>
        <v>0</v>
      </c>
      <c r="K19" s="103">
        <f>SUM(Wildman!I29)</f>
        <v>4</v>
      </c>
    </row>
    <row r="20" spans="1:11" x14ac:dyDescent="0.25">
      <c r="A20" s="99" t="s">
        <v>47</v>
      </c>
      <c r="B20" s="100">
        <f>SUM(N.Winterburn!C29)</f>
        <v>0</v>
      </c>
      <c r="C20" s="100">
        <f>SUM(N.Winterburn!C30)</f>
        <v>0</v>
      </c>
      <c r="D20" s="100">
        <f>SUM(N.Winterburn!C31)</f>
        <v>0</v>
      </c>
      <c r="E20" s="100">
        <f>SUM(N.Winterburn!C32)</f>
        <v>40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0</v>
      </c>
    </row>
    <row r="21" spans="1:11" x14ac:dyDescent="0.25">
      <c r="A21" s="99" t="s">
        <v>11</v>
      </c>
      <c r="B21" s="100">
        <f>SUM(T.Winterburn!C28)</f>
        <v>24</v>
      </c>
      <c r="C21" s="100">
        <f>SUM(T.Winterburn!C29)</f>
        <v>0</v>
      </c>
      <c r="D21" s="100">
        <f>SUM(T.Winterburn!C30)</f>
        <v>0</v>
      </c>
      <c r="E21" s="100">
        <f>SUM(T.Winterburn!C31)</f>
        <v>16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6</v>
      </c>
    </row>
    <row r="22" spans="1:11" x14ac:dyDescent="0.25">
      <c r="A22" s="99" t="s">
        <v>12</v>
      </c>
      <c r="B22" s="100">
        <f>SUM(Wright!C36)</f>
        <v>42.25</v>
      </c>
      <c r="C22" s="100">
        <f>SUM(Wright!C37)</f>
        <v>0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42.25</v>
      </c>
      <c r="H22" s="104">
        <f>SUM(Wright!C42)</f>
        <v>0</v>
      </c>
      <c r="I22" s="104">
        <f>SUM(Wright!C43)</f>
        <v>0</v>
      </c>
      <c r="K22" s="103">
        <f>SUM(Wright!I37)</f>
        <v>38.5</v>
      </c>
    </row>
    <row r="23" spans="1:11" ht="17.25" customHeight="1" x14ac:dyDescent="0.25">
      <c r="A23" s="105" t="s">
        <v>22</v>
      </c>
      <c r="B23" s="106">
        <f t="shared" ref="B23:I23" si="3">SUM(B6:B22)</f>
        <v>485.5</v>
      </c>
      <c r="C23" s="106">
        <f t="shared" si="3"/>
        <v>0</v>
      </c>
      <c r="D23" s="106">
        <f t="shared" si="3"/>
        <v>0</v>
      </c>
      <c r="E23" s="106">
        <f t="shared" si="3"/>
        <v>184</v>
      </c>
      <c r="F23" s="106">
        <f t="shared" si="3"/>
        <v>0</v>
      </c>
      <c r="G23" s="106">
        <f t="shared" si="3"/>
        <v>669.5</v>
      </c>
      <c r="H23" s="107">
        <f t="shared" si="3"/>
        <v>0</v>
      </c>
      <c r="I23" s="107">
        <f t="shared" si="3"/>
        <v>0</v>
      </c>
      <c r="J23" s="94"/>
      <c r="K23" s="106">
        <f>SUM(K6:K22)</f>
        <v>221.5</v>
      </c>
    </row>
    <row r="24" spans="1:11" s="94" customFormat="1" x14ac:dyDescent="0.25">
      <c r="A24" s="92"/>
      <c r="B24" s="92"/>
      <c r="C24" s="92"/>
      <c r="D24" s="92"/>
      <c r="E24" s="92"/>
      <c r="F24" s="92"/>
      <c r="J24" s="92"/>
      <c r="K24" s="92"/>
    </row>
    <row r="26" spans="1:11" x14ac:dyDescent="0.25">
      <c r="A26" s="92" t="s">
        <v>28</v>
      </c>
      <c r="C26" s="108">
        <f>B23+C23+D23</f>
        <v>485.5</v>
      </c>
    </row>
    <row r="27" spans="1:11" x14ac:dyDescent="0.25">
      <c r="A27" s="92" t="s">
        <v>29</v>
      </c>
      <c r="C27" s="108">
        <f>K23</f>
        <v>221.5</v>
      </c>
    </row>
    <row r="28" spans="1:11" x14ac:dyDescent="0.25">
      <c r="A28" s="92" t="s">
        <v>33</v>
      </c>
      <c r="C28" s="109">
        <f>C27/C26</f>
        <v>0.45623069001029865</v>
      </c>
    </row>
    <row r="29" spans="1:11" x14ac:dyDescent="0.25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F30" sqref="F30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73</v>
      </c>
      <c r="B2" s="110"/>
      <c r="C2" s="110" t="str">
        <f>Buckingham!C2</f>
        <v>26.12.21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6">
        <v>8</v>
      </c>
      <c r="H3" s="11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119" t="s">
        <v>108</v>
      </c>
      <c r="C4" s="6">
        <v>23</v>
      </c>
      <c r="D4" s="22" t="s">
        <v>106</v>
      </c>
      <c r="E4" s="132">
        <v>8</v>
      </c>
      <c r="F4" s="134"/>
      <c r="G4" s="141"/>
      <c r="H4" s="142"/>
      <c r="I4" s="132"/>
      <c r="J4" s="134"/>
      <c r="K4" s="132"/>
      <c r="L4" s="134"/>
      <c r="M4" s="132"/>
      <c r="N4" s="134"/>
      <c r="O4" s="132"/>
      <c r="P4" s="134"/>
      <c r="Q4" s="132"/>
      <c r="R4" s="134"/>
      <c r="S4" s="12">
        <f>E4+G4+I4+K4+M4+O4+Q4</f>
        <v>8</v>
      </c>
      <c r="T4" s="12">
        <f t="shared" ref="T4:T19" si="0">SUM(S4-U4-V4)</f>
        <v>8</v>
      </c>
      <c r="U4" s="14"/>
      <c r="V4" s="14"/>
    </row>
    <row r="5" spans="1:22" x14ac:dyDescent="0.25">
      <c r="A5" s="6">
        <v>6881</v>
      </c>
      <c r="B5" s="119" t="s">
        <v>108</v>
      </c>
      <c r="C5" s="6">
        <v>24</v>
      </c>
      <c r="D5" s="22" t="s">
        <v>106</v>
      </c>
      <c r="E5" s="132"/>
      <c r="F5" s="134"/>
      <c r="G5" s="132">
        <v>8</v>
      </c>
      <c r="H5" s="134"/>
      <c r="I5" s="132"/>
      <c r="J5" s="134"/>
      <c r="K5" s="132"/>
      <c r="L5" s="134"/>
      <c r="M5" s="132"/>
      <c r="N5" s="134"/>
      <c r="O5" s="132"/>
      <c r="P5" s="134"/>
      <c r="Q5" s="132"/>
      <c r="R5" s="134"/>
      <c r="S5" s="12">
        <f t="shared" ref="S5:S22" si="1">E5+G5+I5+K5+M5+O5+Q5</f>
        <v>8</v>
      </c>
      <c r="T5" s="12">
        <f t="shared" si="0"/>
        <v>8</v>
      </c>
      <c r="U5" s="14"/>
      <c r="V5" s="14"/>
    </row>
    <row r="6" spans="1:22" x14ac:dyDescent="0.25">
      <c r="A6" s="6">
        <v>6881</v>
      </c>
      <c r="B6" s="119" t="s">
        <v>108</v>
      </c>
      <c r="C6" s="6">
        <v>29</v>
      </c>
      <c r="D6" s="22" t="s">
        <v>106</v>
      </c>
      <c r="E6" s="132"/>
      <c r="F6" s="134"/>
      <c r="G6" s="141"/>
      <c r="H6" s="142"/>
      <c r="I6" s="132">
        <v>2</v>
      </c>
      <c r="J6" s="134"/>
      <c r="K6" s="132"/>
      <c r="L6" s="134"/>
      <c r="M6" s="132"/>
      <c r="N6" s="134"/>
      <c r="O6" s="132"/>
      <c r="P6" s="134"/>
      <c r="Q6" s="132"/>
      <c r="R6" s="134"/>
      <c r="S6" s="12">
        <f>E6+G6+I6+K6+M6+O6+Q6</f>
        <v>2</v>
      </c>
      <c r="T6" s="12">
        <f t="shared" si="0"/>
        <v>2</v>
      </c>
      <c r="U6" s="14"/>
      <c r="V6" s="14"/>
    </row>
    <row r="7" spans="1:22" x14ac:dyDescent="0.25">
      <c r="A7" s="6">
        <v>6881</v>
      </c>
      <c r="B7" s="119" t="s">
        <v>108</v>
      </c>
      <c r="C7" s="6">
        <v>30</v>
      </c>
      <c r="D7" s="22" t="s">
        <v>106</v>
      </c>
      <c r="E7" s="132"/>
      <c r="F7" s="134"/>
      <c r="G7" s="141"/>
      <c r="H7" s="142"/>
      <c r="I7" s="132">
        <v>2</v>
      </c>
      <c r="J7" s="134"/>
      <c r="K7" s="132"/>
      <c r="L7" s="134"/>
      <c r="M7" s="132"/>
      <c r="N7" s="134"/>
      <c r="O7" s="132"/>
      <c r="P7" s="134"/>
      <c r="Q7" s="132"/>
      <c r="R7" s="134"/>
      <c r="S7" s="12">
        <f>E7+G7+I7+K7+M7+O7+Q7</f>
        <v>2</v>
      </c>
      <c r="T7" s="12">
        <f t="shared" si="0"/>
        <v>2</v>
      </c>
      <c r="U7" s="14"/>
      <c r="V7" s="14"/>
    </row>
    <row r="8" spans="1:22" x14ac:dyDescent="0.25">
      <c r="A8" s="6">
        <v>6881</v>
      </c>
      <c r="B8" s="119" t="s">
        <v>108</v>
      </c>
      <c r="C8" s="6">
        <v>34</v>
      </c>
      <c r="D8" s="22" t="s">
        <v>106</v>
      </c>
      <c r="E8" s="132"/>
      <c r="F8" s="134"/>
      <c r="G8" s="141"/>
      <c r="H8" s="142"/>
      <c r="I8" s="132">
        <v>2</v>
      </c>
      <c r="J8" s="134"/>
      <c r="K8" s="132">
        <v>2</v>
      </c>
      <c r="L8" s="134"/>
      <c r="M8" s="132">
        <v>1</v>
      </c>
      <c r="N8" s="134"/>
      <c r="O8" s="132"/>
      <c r="P8" s="134"/>
      <c r="Q8" s="132"/>
      <c r="R8" s="134"/>
      <c r="S8" s="12">
        <f t="shared" si="1"/>
        <v>5</v>
      </c>
      <c r="T8" s="12">
        <f t="shared" si="0"/>
        <v>5</v>
      </c>
      <c r="U8" s="14"/>
      <c r="V8" s="14"/>
    </row>
    <row r="9" spans="1:22" x14ac:dyDescent="0.25">
      <c r="A9" s="6">
        <v>6881</v>
      </c>
      <c r="B9" s="119" t="s">
        <v>108</v>
      </c>
      <c r="C9" s="6">
        <v>36</v>
      </c>
      <c r="D9" s="22" t="s">
        <v>106</v>
      </c>
      <c r="E9" s="132"/>
      <c r="F9" s="134"/>
      <c r="G9" s="141"/>
      <c r="H9" s="142"/>
      <c r="I9" s="132">
        <v>2</v>
      </c>
      <c r="J9" s="134"/>
      <c r="K9" s="132">
        <v>2</v>
      </c>
      <c r="L9" s="134"/>
      <c r="M9" s="132">
        <v>1</v>
      </c>
      <c r="N9" s="134"/>
      <c r="O9" s="132"/>
      <c r="P9" s="134"/>
      <c r="Q9" s="132"/>
      <c r="R9" s="134"/>
      <c r="S9" s="12">
        <f t="shared" si="1"/>
        <v>5</v>
      </c>
      <c r="T9" s="12">
        <f t="shared" si="0"/>
        <v>5</v>
      </c>
      <c r="U9" s="14"/>
      <c r="V9" s="14"/>
    </row>
    <row r="10" spans="1:22" x14ac:dyDescent="0.25">
      <c r="A10" s="6">
        <v>6881</v>
      </c>
      <c r="B10" s="119" t="s">
        <v>108</v>
      </c>
      <c r="C10" s="6">
        <v>40</v>
      </c>
      <c r="D10" s="22" t="s">
        <v>106</v>
      </c>
      <c r="E10" s="132"/>
      <c r="F10" s="134"/>
      <c r="G10" s="141"/>
      <c r="H10" s="142"/>
      <c r="I10" s="132"/>
      <c r="J10" s="134"/>
      <c r="K10" s="132">
        <v>2</v>
      </c>
      <c r="L10" s="134"/>
      <c r="M10" s="132">
        <v>1</v>
      </c>
      <c r="N10" s="134"/>
      <c r="O10" s="132"/>
      <c r="P10" s="134"/>
      <c r="Q10" s="132"/>
      <c r="R10" s="134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6">
        <v>6881</v>
      </c>
      <c r="B11" s="119" t="s">
        <v>108</v>
      </c>
      <c r="C11" s="6">
        <v>41</v>
      </c>
      <c r="D11" s="22" t="s">
        <v>106</v>
      </c>
      <c r="E11" s="132"/>
      <c r="F11" s="134"/>
      <c r="G11" s="141"/>
      <c r="H11" s="142"/>
      <c r="I11" s="132"/>
      <c r="J11" s="134"/>
      <c r="K11" s="132">
        <v>2</v>
      </c>
      <c r="L11" s="134"/>
      <c r="M11" s="132">
        <v>1</v>
      </c>
      <c r="N11" s="134"/>
      <c r="O11" s="132"/>
      <c r="P11" s="134"/>
      <c r="Q11" s="132"/>
      <c r="R11" s="134"/>
      <c r="S11" s="12">
        <f t="shared" si="1"/>
        <v>3</v>
      </c>
      <c r="T11" s="12">
        <f t="shared" si="0"/>
        <v>3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4"/>
      <c r="G12" s="141"/>
      <c r="H12" s="142"/>
      <c r="I12" s="132"/>
      <c r="J12" s="134"/>
      <c r="K12" s="132"/>
      <c r="L12" s="134"/>
      <c r="M12" s="132"/>
      <c r="N12" s="134"/>
      <c r="O12" s="132"/>
      <c r="P12" s="134"/>
      <c r="Q12" s="132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4"/>
      <c r="G13" s="141"/>
      <c r="H13" s="142"/>
      <c r="I13" s="132"/>
      <c r="J13" s="134"/>
      <c r="K13" s="132"/>
      <c r="L13" s="134"/>
      <c r="M13" s="132"/>
      <c r="N13" s="134"/>
      <c r="O13" s="132"/>
      <c r="P13" s="134"/>
      <c r="Q13" s="132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4"/>
      <c r="G14" s="141"/>
      <c r="H14" s="142"/>
      <c r="I14" s="132"/>
      <c r="J14" s="134"/>
      <c r="K14" s="132"/>
      <c r="L14" s="134"/>
      <c r="M14" s="132"/>
      <c r="N14" s="134"/>
      <c r="O14" s="132"/>
      <c r="P14" s="134"/>
      <c r="Q14" s="132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2"/>
      <c r="F15" s="134"/>
      <c r="G15" s="141"/>
      <c r="H15" s="142"/>
      <c r="I15" s="132"/>
      <c r="J15" s="134"/>
      <c r="K15" s="132"/>
      <c r="L15" s="134"/>
      <c r="M15" s="132"/>
      <c r="N15" s="134"/>
      <c r="O15" s="132"/>
      <c r="P15" s="134"/>
      <c r="Q15" s="132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3"/>
      <c r="F16" s="124"/>
      <c r="G16" s="143"/>
      <c r="H16" s="144"/>
      <c r="I16" s="123"/>
      <c r="J16" s="124"/>
      <c r="K16" s="123"/>
      <c r="L16" s="124"/>
      <c r="M16" s="123"/>
      <c r="N16" s="124"/>
      <c r="O16" s="132"/>
      <c r="P16" s="134"/>
      <c r="Q16" s="132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19" t="s">
        <v>110</v>
      </c>
      <c r="C17" s="6"/>
      <c r="D17" s="22" t="s">
        <v>76</v>
      </c>
      <c r="E17" s="132"/>
      <c r="F17" s="134"/>
      <c r="G17" s="141"/>
      <c r="H17" s="142"/>
      <c r="I17" s="132"/>
      <c r="J17" s="134"/>
      <c r="K17" s="132"/>
      <c r="L17" s="134"/>
      <c r="M17" s="132">
        <v>4</v>
      </c>
      <c r="N17" s="134"/>
      <c r="O17" s="132"/>
      <c r="P17" s="134"/>
      <c r="Q17" s="132"/>
      <c r="R17" s="134"/>
      <c r="S17" s="12">
        <f>E17+G17+I17+K17+M17+O17+Q17</f>
        <v>4</v>
      </c>
      <c r="T17" s="12">
        <f>SUM(S17-U17-V17)</f>
        <v>4</v>
      </c>
      <c r="U17" s="14"/>
      <c r="V17" s="14"/>
    </row>
    <row r="18" spans="1:22" x14ac:dyDescent="0.25">
      <c r="A18" s="6"/>
      <c r="B18" s="25"/>
      <c r="C18" s="6"/>
      <c r="D18" s="22"/>
      <c r="E18" s="132"/>
      <c r="F18" s="134"/>
      <c r="G18" s="141"/>
      <c r="H18" s="142"/>
      <c r="I18" s="132"/>
      <c r="J18" s="134"/>
      <c r="K18" s="132"/>
      <c r="L18" s="134"/>
      <c r="M18" s="132"/>
      <c r="N18" s="134"/>
      <c r="O18" s="132"/>
      <c r="P18" s="134"/>
      <c r="Q18" s="132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2"/>
      <c r="F19" s="134"/>
      <c r="G19" s="141"/>
      <c r="H19" s="142"/>
      <c r="I19" s="132"/>
      <c r="J19" s="134"/>
      <c r="K19" s="132"/>
      <c r="L19" s="134"/>
      <c r="M19" s="132"/>
      <c r="N19" s="134"/>
      <c r="O19" s="132"/>
      <c r="P19" s="134"/>
      <c r="Q19" s="132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2"/>
      <c r="F20" s="134"/>
      <c r="G20" s="141"/>
      <c r="H20" s="142"/>
      <c r="I20" s="132"/>
      <c r="J20" s="134"/>
      <c r="K20" s="132"/>
      <c r="L20" s="134"/>
      <c r="M20" s="132"/>
      <c r="N20" s="134"/>
      <c r="O20" s="132"/>
      <c r="P20" s="134"/>
      <c r="Q20" s="132"/>
      <c r="R20" s="134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2"/>
      <c r="F21" s="134"/>
      <c r="G21" s="132"/>
      <c r="H21" s="134"/>
      <c r="I21" s="132"/>
      <c r="J21" s="134"/>
      <c r="K21" s="132"/>
      <c r="L21" s="134"/>
      <c r="M21" s="132"/>
      <c r="N21" s="134"/>
      <c r="O21" s="132"/>
      <c r="P21" s="134"/>
      <c r="Q21" s="132"/>
      <c r="R21" s="134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5">
        <f>SUM(E4:E21)</f>
        <v>8</v>
      </c>
      <c r="F22" s="136"/>
      <c r="G22" s="135">
        <f>SUM(G4:G21)</f>
        <v>8</v>
      </c>
      <c r="H22" s="136"/>
      <c r="I22" s="135">
        <f>SUM(I4:I21)</f>
        <v>8</v>
      </c>
      <c r="J22" s="136"/>
      <c r="K22" s="135">
        <f>SUM(K4:K21)</f>
        <v>8</v>
      </c>
      <c r="L22" s="136"/>
      <c r="M22" s="135">
        <f>SUM(M4:M21)</f>
        <v>8</v>
      </c>
      <c r="N22" s="136"/>
      <c r="O22" s="135">
        <f>SUM(O4:O21)</f>
        <v>0</v>
      </c>
      <c r="P22" s="136"/>
      <c r="Q22" s="135">
        <f>SUM(Q4:Q21)</f>
        <v>0</v>
      </c>
      <c r="R22" s="136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4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F30" sqref="F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83</v>
      </c>
      <c r="B1" s="2"/>
      <c r="C1" s="2"/>
    </row>
    <row r="2" spans="1:22" s="9" customFormat="1" x14ac:dyDescent="0.25">
      <c r="A2" s="5" t="s">
        <v>73</v>
      </c>
      <c r="B2" s="110"/>
      <c r="C2" s="110" t="str">
        <f>Buckingham!C2</f>
        <v>26.12.21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11.15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119" t="s">
        <v>110</v>
      </c>
      <c r="C4" s="6"/>
      <c r="D4" s="22" t="s">
        <v>72</v>
      </c>
      <c r="E4" s="132">
        <v>8</v>
      </c>
      <c r="F4" s="134"/>
      <c r="G4" s="132">
        <v>8</v>
      </c>
      <c r="H4" s="134"/>
      <c r="I4" s="132">
        <v>8</v>
      </c>
      <c r="J4" s="134"/>
      <c r="K4" s="132">
        <v>4.75</v>
      </c>
      <c r="L4" s="134"/>
      <c r="M4" s="132">
        <v>8</v>
      </c>
      <c r="N4" s="134"/>
      <c r="O4" s="132"/>
      <c r="P4" s="134"/>
      <c r="Q4" s="132"/>
      <c r="R4" s="134"/>
      <c r="S4" s="12">
        <f>E4+G4+I4+K4+M4+O4+Q4</f>
        <v>36.75</v>
      </c>
      <c r="T4" s="12">
        <f t="shared" ref="T4:T20" si="0">SUM(S4-U4-V4)</f>
        <v>36.75</v>
      </c>
      <c r="U4" s="14"/>
      <c r="V4" s="14"/>
    </row>
    <row r="5" spans="1:22" x14ac:dyDescent="0.25">
      <c r="A5" s="6"/>
      <c r="B5" s="6"/>
      <c r="C5" s="6"/>
      <c r="D5" s="22"/>
      <c r="E5" s="132"/>
      <c r="F5" s="134"/>
      <c r="G5" s="132"/>
      <c r="H5" s="134"/>
      <c r="I5" s="132"/>
      <c r="J5" s="134"/>
      <c r="K5" s="132"/>
      <c r="L5" s="134"/>
      <c r="M5" s="132"/>
      <c r="N5" s="134"/>
      <c r="O5" s="132"/>
      <c r="P5" s="134"/>
      <c r="Q5" s="132"/>
      <c r="R5" s="134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2"/>
      <c r="F6" s="134"/>
      <c r="G6" s="132"/>
      <c r="H6" s="134"/>
      <c r="I6" s="132"/>
      <c r="J6" s="134"/>
      <c r="K6" s="132"/>
      <c r="L6" s="134"/>
      <c r="M6" s="132"/>
      <c r="N6" s="134"/>
      <c r="O6" s="132"/>
      <c r="P6" s="134"/>
      <c r="Q6" s="132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4"/>
      <c r="G7" s="132"/>
      <c r="H7" s="134"/>
      <c r="I7" s="132"/>
      <c r="J7" s="134"/>
      <c r="K7" s="132"/>
      <c r="L7" s="134"/>
      <c r="M7" s="132"/>
      <c r="N7" s="134"/>
      <c r="O7" s="132"/>
      <c r="P7" s="134"/>
      <c r="Q7" s="132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4"/>
      <c r="G8" s="132"/>
      <c r="H8" s="134"/>
      <c r="I8" s="132"/>
      <c r="J8" s="134"/>
      <c r="K8" s="132"/>
      <c r="L8" s="134"/>
      <c r="M8" s="132"/>
      <c r="N8" s="134"/>
      <c r="O8" s="132"/>
      <c r="P8" s="134"/>
      <c r="Q8" s="132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4"/>
      <c r="G9" s="132"/>
      <c r="H9" s="134"/>
      <c r="I9" s="132"/>
      <c r="J9" s="134"/>
      <c r="K9" s="132"/>
      <c r="L9" s="134"/>
      <c r="M9" s="132"/>
      <c r="N9" s="134"/>
      <c r="O9" s="132"/>
      <c r="P9" s="134"/>
      <c r="Q9" s="132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4"/>
      <c r="G10" s="132"/>
      <c r="H10" s="134"/>
      <c r="I10" s="132"/>
      <c r="J10" s="134"/>
      <c r="K10" s="132"/>
      <c r="L10" s="134"/>
      <c r="M10" s="132"/>
      <c r="N10" s="134"/>
      <c r="O10" s="132"/>
      <c r="P10" s="134"/>
      <c r="Q10" s="132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4"/>
      <c r="G11" s="132"/>
      <c r="H11" s="134"/>
      <c r="I11" s="132"/>
      <c r="J11" s="134"/>
      <c r="K11" s="132"/>
      <c r="L11" s="134"/>
      <c r="M11" s="132"/>
      <c r="N11" s="134"/>
      <c r="O11" s="132"/>
      <c r="P11" s="134"/>
      <c r="Q11" s="132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4"/>
      <c r="G12" s="132"/>
      <c r="H12" s="134"/>
      <c r="I12" s="132"/>
      <c r="J12" s="134"/>
      <c r="K12" s="132"/>
      <c r="L12" s="134"/>
      <c r="M12" s="132"/>
      <c r="N12" s="134"/>
      <c r="O12" s="132"/>
      <c r="P12" s="134"/>
      <c r="Q12" s="132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4"/>
      <c r="G13" s="132"/>
      <c r="H13" s="134"/>
      <c r="I13" s="132"/>
      <c r="J13" s="134"/>
      <c r="K13" s="132"/>
      <c r="L13" s="134"/>
      <c r="M13" s="132"/>
      <c r="N13" s="134"/>
      <c r="O13" s="132"/>
      <c r="P13" s="134"/>
      <c r="Q13" s="132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4"/>
      <c r="G14" s="132"/>
      <c r="H14" s="134"/>
      <c r="I14" s="132"/>
      <c r="J14" s="134"/>
      <c r="K14" s="132"/>
      <c r="L14" s="134"/>
      <c r="M14" s="132"/>
      <c r="N14" s="134"/>
      <c r="O14" s="132"/>
      <c r="P14" s="134"/>
      <c r="Q14" s="132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2"/>
      <c r="F15" s="134"/>
      <c r="G15" s="132"/>
      <c r="H15" s="134"/>
      <c r="I15" s="132"/>
      <c r="J15" s="134"/>
      <c r="K15" s="132"/>
      <c r="L15" s="134"/>
      <c r="M15" s="132"/>
      <c r="N15" s="134"/>
      <c r="O15" s="132"/>
      <c r="P15" s="134"/>
      <c r="Q15" s="132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4"/>
      <c r="G16" s="132"/>
      <c r="H16" s="134"/>
      <c r="I16" s="132"/>
      <c r="J16" s="134"/>
      <c r="K16" s="132"/>
      <c r="L16" s="134"/>
      <c r="M16" s="132"/>
      <c r="N16" s="134"/>
      <c r="O16" s="132"/>
      <c r="P16" s="134"/>
      <c r="Q16" s="132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2"/>
      <c r="F17" s="134"/>
      <c r="G17" s="132"/>
      <c r="H17" s="134"/>
      <c r="I17" s="132"/>
      <c r="J17" s="134"/>
      <c r="K17" s="132"/>
      <c r="L17" s="134"/>
      <c r="M17" s="132"/>
      <c r="N17" s="134"/>
      <c r="O17" s="132"/>
      <c r="P17" s="134"/>
      <c r="Q17" s="132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2"/>
      <c r="F18" s="134"/>
      <c r="G18" s="132"/>
      <c r="H18" s="134"/>
      <c r="I18" s="132"/>
      <c r="J18" s="134"/>
      <c r="K18" s="132"/>
      <c r="L18" s="134"/>
      <c r="M18" s="132"/>
      <c r="N18" s="134"/>
      <c r="O18" s="132"/>
      <c r="P18" s="134"/>
      <c r="Q18" s="132"/>
      <c r="R18" s="13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2"/>
      <c r="F19" s="134"/>
      <c r="G19" s="132"/>
      <c r="H19" s="134"/>
      <c r="I19" s="132"/>
      <c r="J19" s="134"/>
      <c r="K19" s="132"/>
      <c r="L19" s="134"/>
      <c r="M19" s="132"/>
      <c r="N19" s="134"/>
      <c r="O19" s="132"/>
      <c r="P19" s="134"/>
      <c r="Q19" s="132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2"/>
      <c r="F20" s="134"/>
      <c r="G20" s="132"/>
      <c r="H20" s="134"/>
      <c r="I20" s="132"/>
      <c r="J20" s="134"/>
      <c r="K20" s="132"/>
      <c r="L20" s="134"/>
      <c r="M20" s="132"/>
      <c r="N20" s="134"/>
      <c r="O20" s="132"/>
      <c r="P20" s="134"/>
      <c r="Q20" s="132"/>
      <c r="R20" s="13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2"/>
      <c r="F21" s="134"/>
      <c r="G21" s="132"/>
      <c r="H21" s="134"/>
      <c r="I21" s="132"/>
      <c r="J21" s="134"/>
      <c r="K21" s="132"/>
      <c r="L21" s="134"/>
      <c r="M21" s="132"/>
      <c r="N21" s="134"/>
      <c r="O21" s="132"/>
      <c r="P21" s="134"/>
      <c r="Q21" s="132"/>
      <c r="R21" s="13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2"/>
      <c r="F22" s="134"/>
      <c r="G22" s="132"/>
      <c r="H22" s="134"/>
      <c r="I22" s="132"/>
      <c r="J22" s="134"/>
      <c r="K22" s="132"/>
      <c r="L22" s="134"/>
      <c r="M22" s="132"/>
      <c r="N22" s="134"/>
      <c r="O22" s="132"/>
      <c r="P22" s="134"/>
      <c r="Q22" s="132"/>
      <c r="R22" s="13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4.75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36.75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36.75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-3.25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-3.25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36.75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36.75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36.75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F30" sqref="F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73</v>
      </c>
      <c r="B2" s="110"/>
      <c r="C2" s="110" t="str">
        <f>Buckingham!C2</f>
        <v>26.12.21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119" t="s">
        <v>108</v>
      </c>
      <c r="C4" s="6">
        <v>51</v>
      </c>
      <c r="D4" s="22" t="s">
        <v>89</v>
      </c>
      <c r="E4" s="132">
        <v>7.5</v>
      </c>
      <c r="F4" s="134"/>
      <c r="G4" s="132">
        <v>2</v>
      </c>
      <c r="H4" s="134"/>
      <c r="I4" s="132"/>
      <c r="J4" s="134"/>
      <c r="K4" s="132"/>
      <c r="L4" s="134"/>
      <c r="M4" s="132"/>
      <c r="N4" s="134"/>
      <c r="O4" s="132"/>
      <c r="P4" s="134"/>
      <c r="Q4" s="132"/>
      <c r="R4" s="134"/>
      <c r="S4" s="12">
        <f>E4+G4+I4+K4+M4+O4+Q4</f>
        <v>9.5</v>
      </c>
      <c r="T4" s="12">
        <f t="shared" ref="T4:T24" si="0">SUM(S4-U4-V4)</f>
        <v>9.5</v>
      </c>
      <c r="U4" s="14"/>
      <c r="V4" s="14"/>
    </row>
    <row r="5" spans="1:22" x14ac:dyDescent="0.25">
      <c r="A5" s="6">
        <v>6881</v>
      </c>
      <c r="B5" s="119" t="s">
        <v>108</v>
      </c>
      <c r="C5" s="6">
        <v>47</v>
      </c>
      <c r="D5" s="22" t="s">
        <v>93</v>
      </c>
      <c r="E5" s="132"/>
      <c r="F5" s="134"/>
      <c r="G5" s="132">
        <v>0.5</v>
      </c>
      <c r="H5" s="134"/>
      <c r="I5" s="132"/>
      <c r="J5" s="134"/>
      <c r="K5" s="132"/>
      <c r="L5" s="134"/>
      <c r="M5" s="132"/>
      <c r="N5" s="134"/>
      <c r="O5" s="132"/>
      <c r="P5" s="134"/>
      <c r="Q5" s="132"/>
      <c r="R5" s="134"/>
      <c r="S5" s="12">
        <f t="shared" ref="S5:S27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6881</v>
      </c>
      <c r="B6" s="119" t="s">
        <v>108</v>
      </c>
      <c r="C6" s="6">
        <v>44</v>
      </c>
      <c r="D6" s="22" t="s">
        <v>87</v>
      </c>
      <c r="E6" s="132"/>
      <c r="F6" s="134"/>
      <c r="G6" s="132">
        <v>5</v>
      </c>
      <c r="H6" s="134"/>
      <c r="I6" s="132">
        <v>8</v>
      </c>
      <c r="J6" s="134"/>
      <c r="K6" s="132">
        <v>8</v>
      </c>
      <c r="L6" s="134"/>
      <c r="M6" s="132"/>
      <c r="N6" s="134"/>
      <c r="O6" s="132"/>
      <c r="P6" s="134"/>
      <c r="Q6" s="132"/>
      <c r="R6" s="134"/>
      <c r="S6" s="12">
        <f t="shared" si="1"/>
        <v>21</v>
      </c>
      <c r="T6" s="12">
        <f t="shared" si="0"/>
        <v>21</v>
      </c>
      <c r="U6" s="14"/>
      <c r="V6" s="14"/>
    </row>
    <row r="7" spans="1:22" x14ac:dyDescent="0.25">
      <c r="A7" s="6"/>
      <c r="B7" s="6"/>
      <c r="C7" s="6"/>
      <c r="D7" s="22"/>
      <c r="E7" s="132"/>
      <c r="F7" s="134"/>
      <c r="G7" s="132"/>
      <c r="H7" s="134"/>
      <c r="I7" s="132"/>
      <c r="J7" s="134"/>
      <c r="K7" s="132"/>
      <c r="L7" s="134"/>
      <c r="M7" s="132"/>
      <c r="N7" s="134"/>
      <c r="O7" s="132"/>
      <c r="P7" s="134"/>
      <c r="Q7" s="132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4"/>
      <c r="G8" s="132"/>
      <c r="H8" s="134"/>
      <c r="I8" s="132"/>
      <c r="J8" s="134"/>
      <c r="K8" s="132"/>
      <c r="L8" s="134"/>
      <c r="M8" s="132"/>
      <c r="N8" s="134"/>
      <c r="O8" s="132"/>
      <c r="P8" s="134"/>
      <c r="Q8" s="132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4"/>
      <c r="G9" s="132"/>
      <c r="H9" s="134"/>
      <c r="I9" s="132"/>
      <c r="J9" s="134"/>
      <c r="K9" s="132"/>
      <c r="L9" s="134"/>
      <c r="M9" s="132"/>
      <c r="N9" s="134"/>
      <c r="O9" s="132"/>
      <c r="P9" s="134"/>
      <c r="Q9" s="132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4"/>
      <c r="G10" s="132"/>
      <c r="H10" s="134"/>
      <c r="I10" s="132"/>
      <c r="J10" s="134"/>
      <c r="K10" s="132"/>
      <c r="L10" s="134"/>
      <c r="M10" s="132"/>
      <c r="N10" s="134"/>
      <c r="O10" s="132"/>
      <c r="P10" s="134"/>
      <c r="Q10" s="132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4"/>
      <c r="G11" s="132"/>
      <c r="H11" s="134"/>
      <c r="I11" s="132"/>
      <c r="J11" s="134"/>
      <c r="K11" s="132"/>
      <c r="L11" s="134"/>
      <c r="M11" s="132"/>
      <c r="N11" s="134"/>
      <c r="O11" s="132"/>
      <c r="P11" s="134"/>
      <c r="Q11" s="132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4"/>
      <c r="G12" s="132"/>
      <c r="H12" s="134"/>
      <c r="I12" s="132"/>
      <c r="J12" s="134"/>
      <c r="K12" s="132"/>
      <c r="L12" s="134"/>
      <c r="M12" s="132"/>
      <c r="N12" s="134"/>
      <c r="O12" s="132"/>
      <c r="P12" s="134"/>
      <c r="Q12" s="132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5"/>
      <c r="F13" s="146"/>
      <c r="G13" s="132"/>
      <c r="H13" s="134"/>
      <c r="I13" s="145"/>
      <c r="J13" s="146"/>
      <c r="K13" s="132"/>
      <c r="L13" s="134"/>
      <c r="M13" s="132"/>
      <c r="N13" s="134"/>
      <c r="O13" s="132"/>
      <c r="P13" s="134"/>
      <c r="Q13" s="132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4"/>
      <c r="G14" s="132"/>
      <c r="H14" s="134"/>
      <c r="I14" s="132"/>
      <c r="J14" s="134"/>
      <c r="K14" s="132"/>
      <c r="L14" s="134"/>
      <c r="M14" s="132"/>
      <c r="N14" s="134"/>
      <c r="O14" s="132"/>
      <c r="P14" s="134"/>
      <c r="Q14" s="132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4"/>
      <c r="G15" s="132"/>
      <c r="H15" s="134"/>
      <c r="I15" s="132"/>
      <c r="J15" s="134"/>
      <c r="K15" s="132"/>
      <c r="L15" s="134"/>
      <c r="M15" s="132"/>
      <c r="N15" s="134"/>
      <c r="O15" s="132"/>
      <c r="P15" s="134"/>
      <c r="Q15" s="132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4"/>
      <c r="G16" s="132"/>
      <c r="H16" s="134"/>
      <c r="I16" s="132"/>
      <c r="J16" s="134"/>
      <c r="K16" s="132"/>
      <c r="L16" s="134"/>
      <c r="M16" s="132"/>
      <c r="N16" s="134"/>
      <c r="O16" s="132"/>
      <c r="P16" s="134"/>
      <c r="Q16" s="132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4"/>
      <c r="G17" s="132"/>
      <c r="H17" s="134"/>
      <c r="I17" s="132"/>
      <c r="J17" s="134"/>
      <c r="K17" s="132"/>
      <c r="L17" s="134"/>
      <c r="M17" s="132"/>
      <c r="N17" s="134"/>
      <c r="O17" s="132"/>
      <c r="P17" s="134"/>
      <c r="Q17" s="132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2"/>
      <c r="F18" s="134"/>
      <c r="G18" s="132"/>
      <c r="H18" s="134"/>
      <c r="I18" s="132"/>
      <c r="J18" s="134"/>
      <c r="K18" s="132"/>
      <c r="L18" s="134"/>
      <c r="M18" s="132"/>
      <c r="N18" s="134"/>
      <c r="O18" s="132"/>
      <c r="P18" s="134"/>
      <c r="Q18" s="132"/>
      <c r="R18" s="134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2"/>
      <c r="F19" s="134"/>
      <c r="G19" s="132"/>
      <c r="H19" s="134"/>
      <c r="I19" s="132"/>
      <c r="J19" s="134"/>
      <c r="K19" s="132"/>
      <c r="L19" s="134"/>
      <c r="M19" s="132"/>
      <c r="N19" s="134"/>
      <c r="O19" s="132"/>
      <c r="P19" s="134"/>
      <c r="Q19" s="132"/>
      <c r="R19" s="134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32"/>
      <c r="F20" s="134"/>
      <c r="G20" s="132"/>
      <c r="H20" s="134"/>
      <c r="I20" s="132"/>
      <c r="J20" s="134"/>
      <c r="K20" s="132"/>
      <c r="L20" s="134"/>
      <c r="M20" s="132"/>
      <c r="N20" s="134"/>
      <c r="O20" s="132"/>
      <c r="P20" s="134"/>
      <c r="Q20" s="132"/>
      <c r="R20" s="134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32"/>
      <c r="F21" s="134"/>
      <c r="G21" s="132"/>
      <c r="H21" s="134"/>
      <c r="I21" s="132"/>
      <c r="J21" s="134"/>
      <c r="K21" s="132"/>
      <c r="L21" s="134"/>
      <c r="M21" s="132"/>
      <c r="N21" s="134"/>
      <c r="O21" s="132"/>
      <c r="P21" s="134"/>
      <c r="Q21" s="132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25"/>
      <c r="C22" s="6"/>
      <c r="D22" s="22"/>
      <c r="E22" s="123"/>
      <c r="F22" s="124"/>
      <c r="G22" s="132"/>
      <c r="H22" s="134"/>
      <c r="I22" s="132"/>
      <c r="J22" s="134"/>
      <c r="K22" s="132"/>
      <c r="L22" s="134"/>
      <c r="M22" s="132"/>
      <c r="N22" s="134"/>
      <c r="O22" s="132"/>
      <c r="P22" s="134"/>
      <c r="Q22" s="132"/>
      <c r="R22" s="134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119" t="s">
        <v>110</v>
      </c>
      <c r="C23" s="6"/>
      <c r="D23" s="22" t="s">
        <v>76</v>
      </c>
      <c r="E23" s="132">
        <v>0.5</v>
      </c>
      <c r="F23" s="134"/>
      <c r="G23" s="132">
        <v>0.5</v>
      </c>
      <c r="H23" s="134"/>
      <c r="I23" s="132"/>
      <c r="J23" s="134"/>
      <c r="K23" s="132"/>
      <c r="L23" s="134"/>
      <c r="M23" s="132">
        <v>8</v>
      </c>
      <c r="N23" s="134"/>
      <c r="O23" s="132"/>
      <c r="P23" s="134"/>
      <c r="Q23" s="132"/>
      <c r="R23" s="134"/>
      <c r="S23" s="12">
        <f t="shared" si="2"/>
        <v>9</v>
      </c>
      <c r="T23" s="12">
        <f t="shared" si="3"/>
        <v>9</v>
      </c>
      <c r="U23" s="14"/>
      <c r="V23" s="14"/>
    </row>
    <row r="24" spans="1:22" x14ac:dyDescent="0.25">
      <c r="A24" s="6"/>
      <c r="B24" s="6"/>
      <c r="C24" s="6"/>
      <c r="D24" s="10"/>
      <c r="E24" s="132"/>
      <c r="F24" s="134"/>
      <c r="G24" s="132"/>
      <c r="H24" s="134"/>
      <c r="I24" s="132"/>
      <c r="J24" s="134"/>
      <c r="K24" s="132"/>
      <c r="L24" s="134"/>
      <c r="M24" s="132"/>
      <c r="N24" s="134"/>
      <c r="O24" s="132"/>
      <c r="P24" s="134"/>
      <c r="Q24" s="132"/>
      <c r="R24" s="134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2"/>
      <c r="F25" s="134"/>
      <c r="G25" s="132"/>
      <c r="H25" s="134"/>
      <c r="I25" s="132"/>
      <c r="J25" s="134"/>
      <c r="K25" s="132"/>
      <c r="L25" s="134"/>
      <c r="M25" s="132"/>
      <c r="N25" s="134"/>
      <c r="O25" s="132"/>
      <c r="P25" s="134"/>
      <c r="Q25" s="132"/>
      <c r="R25" s="134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2"/>
      <c r="F26" s="134"/>
      <c r="G26" s="132"/>
      <c r="H26" s="134"/>
      <c r="I26" s="132"/>
      <c r="J26" s="134"/>
      <c r="K26" s="132"/>
      <c r="L26" s="134"/>
      <c r="M26" s="132"/>
      <c r="N26" s="134"/>
      <c r="O26" s="132"/>
      <c r="P26" s="134"/>
      <c r="Q26" s="132"/>
      <c r="R26" s="134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5">
        <v>8</v>
      </c>
      <c r="F27" s="136"/>
      <c r="G27" s="135">
        <f>SUM(G4:G26)</f>
        <v>8</v>
      </c>
      <c r="H27" s="136"/>
      <c r="I27" s="135">
        <f>SUM(I4:I26)</f>
        <v>8</v>
      </c>
      <c r="J27" s="136"/>
      <c r="K27" s="135">
        <f>SUM(K4:K26)</f>
        <v>8</v>
      </c>
      <c r="L27" s="136"/>
      <c r="M27" s="135">
        <f>SUM(M4:M26)</f>
        <v>8</v>
      </c>
      <c r="N27" s="136"/>
      <c r="O27" s="135">
        <f>SUM(O4:O26)</f>
        <v>0</v>
      </c>
      <c r="P27" s="136"/>
      <c r="Q27" s="135">
        <f>SUM(Q4:Q26)</f>
        <v>0</v>
      </c>
      <c r="R27" s="136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9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F30" sqref="F30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73</v>
      </c>
      <c r="B2" s="110"/>
      <c r="C2" s="110" t="str">
        <f>Buckingham!C2</f>
        <v>26.12.21</v>
      </c>
      <c r="D2" s="32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2" t="s">
        <v>16</v>
      </c>
      <c r="L2" s="152"/>
      <c r="M2" s="152" t="s">
        <v>17</v>
      </c>
      <c r="N2" s="152"/>
      <c r="O2" s="152" t="s">
        <v>18</v>
      </c>
      <c r="P2" s="152"/>
      <c r="Q2" s="152" t="s">
        <v>19</v>
      </c>
      <c r="R2" s="15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119" t="s">
        <v>108</v>
      </c>
      <c r="C4" s="6">
        <v>23</v>
      </c>
      <c r="D4" s="22" t="s">
        <v>106</v>
      </c>
      <c r="E4" s="147">
        <v>4</v>
      </c>
      <c r="F4" s="148"/>
      <c r="G4" s="147">
        <v>4</v>
      </c>
      <c r="H4" s="148"/>
      <c r="I4" s="147"/>
      <c r="J4" s="148"/>
      <c r="K4" s="147"/>
      <c r="L4" s="148"/>
      <c r="M4" s="147">
        <v>2</v>
      </c>
      <c r="N4" s="148"/>
      <c r="O4" s="149"/>
      <c r="P4" s="149"/>
      <c r="Q4" s="147"/>
      <c r="R4" s="148"/>
      <c r="S4" s="38">
        <f>E4+G4+I4+K4+M4+O4+Q4</f>
        <v>10</v>
      </c>
      <c r="T4" s="38">
        <f>SUM(S4-U4-V4)</f>
        <v>10</v>
      </c>
      <c r="U4" s="40"/>
      <c r="V4" s="40"/>
    </row>
    <row r="5" spans="1:22" x14ac:dyDescent="0.25">
      <c r="A5" s="6">
        <v>6881</v>
      </c>
      <c r="B5" s="119" t="s">
        <v>108</v>
      </c>
      <c r="C5" s="6">
        <v>24</v>
      </c>
      <c r="D5" s="22" t="s">
        <v>106</v>
      </c>
      <c r="E5" s="123">
        <v>4</v>
      </c>
      <c r="F5" s="124"/>
      <c r="G5" s="123"/>
      <c r="H5" s="124"/>
      <c r="I5" s="123">
        <v>4</v>
      </c>
      <c r="J5" s="124"/>
      <c r="K5" s="123"/>
      <c r="L5" s="124"/>
      <c r="M5" s="123">
        <v>2</v>
      </c>
      <c r="N5" s="124"/>
      <c r="O5" s="149"/>
      <c r="P5" s="149"/>
      <c r="Q5" s="147"/>
      <c r="R5" s="148"/>
      <c r="S5" s="38">
        <f t="shared" ref="S5:S22" si="0">E5+G5+I5+K5+M5+O5+Q5</f>
        <v>10</v>
      </c>
      <c r="T5" s="38">
        <f t="shared" ref="T5:T20" si="1">SUM(S5-U5-V5)</f>
        <v>10</v>
      </c>
      <c r="U5" s="40"/>
      <c r="V5" s="40"/>
    </row>
    <row r="6" spans="1:22" x14ac:dyDescent="0.25">
      <c r="A6" s="6">
        <v>6881</v>
      </c>
      <c r="B6" s="119" t="s">
        <v>108</v>
      </c>
      <c r="C6" s="6">
        <v>29</v>
      </c>
      <c r="D6" s="22" t="s">
        <v>106</v>
      </c>
      <c r="E6" s="123"/>
      <c r="F6" s="124"/>
      <c r="G6" s="123">
        <v>2</v>
      </c>
      <c r="H6" s="124"/>
      <c r="I6" s="123"/>
      <c r="J6" s="124"/>
      <c r="K6" s="123">
        <v>1</v>
      </c>
      <c r="L6" s="124"/>
      <c r="M6" s="123"/>
      <c r="N6" s="124"/>
      <c r="O6" s="149"/>
      <c r="P6" s="149"/>
      <c r="Q6" s="147"/>
      <c r="R6" s="148"/>
      <c r="S6" s="38">
        <f t="shared" si="0"/>
        <v>3</v>
      </c>
      <c r="T6" s="38">
        <f t="shared" si="1"/>
        <v>3</v>
      </c>
      <c r="U6" s="40"/>
      <c r="V6" s="40"/>
    </row>
    <row r="7" spans="1:22" x14ac:dyDescent="0.25">
      <c r="A7" s="6">
        <v>6881</v>
      </c>
      <c r="B7" s="119" t="s">
        <v>108</v>
      </c>
      <c r="C7" s="6">
        <v>30</v>
      </c>
      <c r="D7" s="22" t="s">
        <v>106</v>
      </c>
      <c r="E7" s="147"/>
      <c r="F7" s="148"/>
      <c r="G7" s="147">
        <v>2</v>
      </c>
      <c r="H7" s="148"/>
      <c r="I7" s="147"/>
      <c r="J7" s="148"/>
      <c r="K7" s="147">
        <v>1</v>
      </c>
      <c r="L7" s="148"/>
      <c r="M7" s="147"/>
      <c r="N7" s="148"/>
      <c r="O7" s="149"/>
      <c r="P7" s="149"/>
      <c r="Q7" s="147"/>
      <c r="R7" s="148"/>
      <c r="S7" s="38">
        <f t="shared" si="0"/>
        <v>3</v>
      </c>
      <c r="T7" s="38">
        <f t="shared" si="1"/>
        <v>3</v>
      </c>
      <c r="U7" s="40"/>
      <c r="V7" s="40"/>
    </row>
    <row r="8" spans="1:22" x14ac:dyDescent="0.25">
      <c r="A8" s="6">
        <v>6881</v>
      </c>
      <c r="B8" s="119" t="s">
        <v>108</v>
      </c>
      <c r="C8" s="6">
        <v>34</v>
      </c>
      <c r="D8" s="22" t="s">
        <v>106</v>
      </c>
      <c r="E8" s="147"/>
      <c r="F8" s="148"/>
      <c r="G8" s="147"/>
      <c r="H8" s="148"/>
      <c r="I8" s="147">
        <v>2</v>
      </c>
      <c r="J8" s="148"/>
      <c r="K8" s="147">
        <v>1</v>
      </c>
      <c r="L8" s="148"/>
      <c r="M8" s="147"/>
      <c r="N8" s="148"/>
      <c r="O8" s="149"/>
      <c r="P8" s="149"/>
      <c r="Q8" s="147"/>
      <c r="R8" s="148"/>
      <c r="S8" s="38">
        <f t="shared" si="0"/>
        <v>3</v>
      </c>
      <c r="T8" s="38">
        <f t="shared" si="1"/>
        <v>3</v>
      </c>
      <c r="U8" s="40"/>
      <c r="V8" s="40"/>
    </row>
    <row r="9" spans="1:22" x14ac:dyDescent="0.25">
      <c r="A9" s="6">
        <v>6881</v>
      </c>
      <c r="B9" s="119" t="s">
        <v>108</v>
      </c>
      <c r="C9" s="6">
        <v>36</v>
      </c>
      <c r="D9" s="22" t="s">
        <v>106</v>
      </c>
      <c r="E9" s="147"/>
      <c r="F9" s="148"/>
      <c r="G9" s="147"/>
      <c r="H9" s="148"/>
      <c r="I9" s="147">
        <v>2</v>
      </c>
      <c r="J9" s="148"/>
      <c r="K9" s="147">
        <v>1</v>
      </c>
      <c r="L9" s="148"/>
      <c r="M9" s="147"/>
      <c r="N9" s="148"/>
      <c r="O9" s="149"/>
      <c r="P9" s="149"/>
      <c r="Q9" s="147"/>
      <c r="R9" s="148"/>
      <c r="S9" s="38">
        <f t="shared" si="0"/>
        <v>3</v>
      </c>
      <c r="T9" s="38">
        <f t="shared" si="1"/>
        <v>3</v>
      </c>
      <c r="U9" s="40"/>
      <c r="V9" s="40"/>
    </row>
    <row r="10" spans="1:22" x14ac:dyDescent="0.25">
      <c r="A10" s="6">
        <v>6881</v>
      </c>
      <c r="B10" s="119" t="s">
        <v>108</v>
      </c>
      <c r="C10" s="6">
        <v>40</v>
      </c>
      <c r="D10" s="22" t="s">
        <v>106</v>
      </c>
      <c r="E10" s="147"/>
      <c r="F10" s="148"/>
      <c r="G10" s="147"/>
      <c r="H10" s="148"/>
      <c r="I10" s="147"/>
      <c r="J10" s="148"/>
      <c r="K10" s="147">
        <v>2</v>
      </c>
      <c r="L10" s="148"/>
      <c r="M10" s="147"/>
      <c r="N10" s="148"/>
      <c r="O10" s="147"/>
      <c r="P10" s="148"/>
      <c r="Q10" s="147"/>
      <c r="R10" s="148"/>
      <c r="S10" s="38">
        <f t="shared" ref="S10" si="2">E10+G10+I10+K10+M10+O10+Q10</f>
        <v>2</v>
      </c>
      <c r="T10" s="38">
        <f t="shared" ref="T10" si="3">SUM(S10-U10-V10)</f>
        <v>2</v>
      </c>
      <c r="U10" s="40"/>
      <c r="V10" s="40"/>
    </row>
    <row r="11" spans="1:22" x14ac:dyDescent="0.25">
      <c r="A11" s="6">
        <v>6881</v>
      </c>
      <c r="B11" s="119" t="s">
        <v>108</v>
      </c>
      <c r="C11" s="6">
        <v>41</v>
      </c>
      <c r="D11" s="22" t="s">
        <v>106</v>
      </c>
      <c r="E11" s="147"/>
      <c r="F11" s="148"/>
      <c r="G11" s="147"/>
      <c r="H11" s="148"/>
      <c r="I11" s="147"/>
      <c r="J11" s="148"/>
      <c r="K11" s="147">
        <v>2</v>
      </c>
      <c r="L11" s="148"/>
      <c r="M11" s="147"/>
      <c r="N11" s="148"/>
      <c r="O11" s="147"/>
      <c r="P11" s="148"/>
      <c r="Q11" s="147"/>
      <c r="R11" s="148"/>
      <c r="S11" s="38">
        <f t="shared" ref="S11:S12" si="4">E11+G11+I11+K11+M11+O11+Q11</f>
        <v>2</v>
      </c>
      <c r="T11" s="38">
        <f t="shared" ref="T11:T12" si="5">SUM(S11-U11-V11)</f>
        <v>2</v>
      </c>
      <c r="U11" s="40"/>
      <c r="V11" s="4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47"/>
      <c r="P12" s="148"/>
      <c r="Q12" s="147"/>
      <c r="R12" s="14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47"/>
      <c r="P13" s="148"/>
      <c r="Q13" s="147"/>
      <c r="R13" s="14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47"/>
      <c r="P14" s="148"/>
      <c r="Q14" s="147"/>
      <c r="R14" s="14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2"/>
      <c r="F15" s="124"/>
      <c r="G15" s="132"/>
      <c r="H15" s="124"/>
      <c r="I15" s="132"/>
      <c r="J15" s="124"/>
      <c r="K15" s="132"/>
      <c r="L15" s="124"/>
      <c r="M15" s="132"/>
      <c r="N15" s="124"/>
      <c r="O15" s="147"/>
      <c r="P15" s="148"/>
      <c r="Q15" s="147"/>
      <c r="R15" s="14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47"/>
      <c r="P16" s="148"/>
      <c r="Q16" s="147"/>
      <c r="R16" s="148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>
        <v>3600</v>
      </c>
      <c r="B17" s="119" t="s">
        <v>110</v>
      </c>
      <c r="C17" s="6"/>
      <c r="D17" s="22" t="s">
        <v>78</v>
      </c>
      <c r="E17" s="123"/>
      <c r="F17" s="124"/>
      <c r="G17" s="123"/>
      <c r="H17" s="124"/>
      <c r="I17" s="123"/>
      <c r="J17" s="124"/>
      <c r="K17" s="123"/>
      <c r="L17" s="124"/>
      <c r="M17" s="123">
        <v>4</v>
      </c>
      <c r="N17" s="124"/>
      <c r="O17" s="147"/>
      <c r="P17" s="148"/>
      <c r="Q17" s="147"/>
      <c r="R17" s="148"/>
      <c r="S17" s="38">
        <f t="shared" ref="S17" si="10">E17+G17+I17+K17+M17+O17+Q17</f>
        <v>4</v>
      </c>
      <c r="T17" s="38">
        <f t="shared" ref="T17" si="11">SUM(S17-U17-V17)</f>
        <v>4</v>
      </c>
      <c r="U17" s="40"/>
      <c r="V17" s="40"/>
    </row>
    <row r="18" spans="1:22" x14ac:dyDescent="0.25">
      <c r="A18" s="6"/>
      <c r="B18" s="6"/>
      <c r="C18" s="6"/>
      <c r="D18" s="22"/>
      <c r="E18" s="147"/>
      <c r="F18" s="148"/>
      <c r="G18" s="147"/>
      <c r="H18" s="148"/>
      <c r="I18" s="147"/>
      <c r="J18" s="148"/>
      <c r="K18" s="147"/>
      <c r="L18" s="148"/>
      <c r="M18" s="147"/>
      <c r="N18" s="148"/>
      <c r="O18" s="149"/>
      <c r="P18" s="149"/>
      <c r="Q18" s="147"/>
      <c r="R18" s="148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6"/>
      <c r="C19" s="6"/>
      <c r="D19" s="22"/>
      <c r="E19" s="147"/>
      <c r="F19" s="148"/>
      <c r="G19" s="147"/>
      <c r="H19" s="148"/>
      <c r="I19" s="147"/>
      <c r="J19" s="148"/>
      <c r="K19" s="147"/>
      <c r="L19" s="148"/>
      <c r="M19" s="147"/>
      <c r="N19" s="148"/>
      <c r="O19" s="149"/>
      <c r="P19" s="149"/>
      <c r="Q19" s="147"/>
      <c r="R19" s="148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22"/>
      <c r="E20" s="147"/>
      <c r="F20" s="148"/>
      <c r="G20" s="147"/>
      <c r="H20" s="148"/>
      <c r="I20" s="147"/>
      <c r="J20" s="148"/>
      <c r="K20" s="147"/>
      <c r="L20" s="148"/>
      <c r="M20" s="147"/>
      <c r="N20" s="148"/>
      <c r="O20" s="149"/>
      <c r="P20" s="149"/>
      <c r="Q20" s="147"/>
      <c r="R20" s="14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7"/>
      <c r="F21" s="148"/>
      <c r="G21" s="147"/>
      <c r="H21" s="148"/>
      <c r="I21" s="147"/>
      <c r="J21" s="148"/>
      <c r="K21" s="147"/>
      <c r="L21" s="148"/>
      <c r="M21" s="147"/>
      <c r="N21" s="148"/>
      <c r="O21" s="149"/>
      <c r="P21" s="149"/>
      <c r="Q21" s="147"/>
      <c r="R21" s="148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9"/>
      <c r="F22" s="149"/>
      <c r="G22" s="149"/>
      <c r="H22" s="149"/>
      <c r="I22" s="149"/>
      <c r="J22" s="149"/>
      <c r="K22" s="149"/>
      <c r="L22" s="149"/>
      <c r="M22" s="147"/>
      <c r="N22" s="148"/>
      <c r="O22" s="149"/>
      <c r="P22" s="149"/>
      <c r="Q22" s="147"/>
      <c r="R22" s="148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0">
        <f>SUM(E4:E22)</f>
        <v>8</v>
      </c>
      <c r="F23" s="151"/>
      <c r="G23" s="150">
        <f>SUM(G4:G22)</f>
        <v>8</v>
      </c>
      <c r="H23" s="151"/>
      <c r="I23" s="150">
        <f>SUM(I4:I22)</f>
        <v>8</v>
      </c>
      <c r="J23" s="151"/>
      <c r="K23" s="150">
        <f>SUM(K4:K22)</f>
        <v>8</v>
      </c>
      <c r="L23" s="151"/>
      <c r="M23" s="150">
        <f>SUM(M4:M22)</f>
        <v>8</v>
      </c>
      <c r="N23" s="151"/>
      <c r="O23" s="150">
        <f>SUM(O4:O22)</f>
        <v>0</v>
      </c>
      <c r="P23" s="151"/>
      <c r="Q23" s="150">
        <f>SUM(Q4:Q22)</f>
        <v>0</v>
      </c>
      <c r="R23" s="15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4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F30" sqref="F30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73</v>
      </c>
      <c r="B2" s="110"/>
      <c r="C2" s="110" t="str">
        <f>Buckingham!C2</f>
        <v>26.12.21</v>
      </c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119" t="s">
        <v>108</v>
      </c>
      <c r="C4" s="6">
        <v>42</v>
      </c>
      <c r="D4" s="22" t="s">
        <v>90</v>
      </c>
      <c r="E4" s="132">
        <v>8</v>
      </c>
      <c r="F4" s="134"/>
      <c r="G4" s="132"/>
      <c r="H4" s="134"/>
      <c r="I4" s="132">
        <v>4</v>
      </c>
      <c r="J4" s="134"/>
      <c r="K4" s="132">
        <v>4</v>
      </c>
      <c r="L4" s="134"/>
      <c r="M4" s="132">
        <v>2</v>
      </c>
      <c r="N4" s="134"/>
      <c r="O4" s="132"/>
      <c r="P4" s="134"/>
      <c r="Q4" s="132"/>
      <c r="R4" s="134"/>
      <c r="S4" s="12">
        <f t="shared" ref="S4:S10" si="0">E4+G4+I4+K4+M4+O4+Q4</f>
        <v>18</v>
      </c>
      <c r="T4" s="12">
        <f t="shared" ref="T4:T22" si="1">SUM(S4-U4-V4)</f>
        <v>18</v>
      </c>
      <c r="U4" s="14"/>
      <c r="V4" s="14"/>
    </row>
    <row r="5" spans="1:22" x14ac:dyDescent="0.25">
      <c r="A5" s="6">
        <v>6881</v>
      </c>
      <c r="B5" s="119" t="s">
        <v>108</v>
      </c>
      <c r="C5" s="6">
        <v>43</v>
      </c>
      <c r="D5" s="22" t="s">
        <v>90</v>
      </c>
      <c r="E5" s="132"/>
      <c r="F5" s="134"/>
      <c r="G5" s="132">
        <v>8</v>
      </c>
      <c r="H5" s="134"/>
      <c r="I5" s="132">
        <v>4</v>
      </c>
      <c r="J5" s="134"/>
      <c r="K5" s="132">
        <v>4</v>
      </c>
      <c r="L5" s="134"/>
      <c r="M5" s="132">
        <v>2</v>
      </c>
      <c r="N5" s="134"/>
      <c r="O5" s="132"/>
      <c r="P5" s="134"/>
      <c r="Q5" s="132"/>
      <c r="R5" s="134"/>
      <c r="S5" s="12">
        <f t="shared" si="0"/>
        <v>18</v>
      </c>
      <c r="T5" s="12">
        <f t="shared" si="1"/>
        <v>18</v>
      </c>
      <c r="U5" s="14"/>
      <c r="V5" s="14"/>
    </row>
    <row r="6" spans="1:22" x14ac:dyDescent="0.25">
      <c r="A6" s="6"/>
      <c r="B6" s="6"/>
      <c r="C6" s="6"/>
      <c r="D6" s="22"/>
      <c r="E6" s="132"/>
      <c r="F6" s="134"/>
      <c r="G6" s="132"/>
      <c r="H6" s="134"/>
      <c r="I6" s="132"/>
      <c r="J6" s="134"/>
      <c r="K6" s="132"/>
      <c r="L6" s="134"/>
      <c r="M6" s="132"/>
      <c r="N6" s="134"/>
      <c r="O6" s="132"/>
      <c r="P6" s="134"/>
      <c r="Q6" s="132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4"/>
      <c r="G7" s="132"/>
      <c r="H7" s="134"/>
      <c r="I7" s="132"/>
      <c r="J7" s="134"/>
      <c r="K7" s="132"/>
      <c r="L7" s="134"/>
      <c r="M7" s="132"/>
      <c r="N7" s="134"/>
      <c r="O7" s="132"/>
      <c r="P7" s="134"/>
      <c r="Q7" s="132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4"/>
      <c r="G8" s="132"/>
      <c r="H8" s="134"/>
      <c r="I8" s="132"/>
      <c r="J8" s="134"/>
      <c r="K8" s="132"/>
      <c r="L8" s="134"/>
      <c r="M8" s="132"/>
      <c r="N8" s="134"/>
      <c r="O8" s="132"/>
      <c r="P8" s="134"/>
      <c r="Q8" s="132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4"/>
      <c r="G9" s="132"/>
      <c r="H9" s="134"/>
      <c r="I9" s="132"/>
      <c r="J9" s="134"/>
      <c r="K9" s="132"/>
      <c r="L9" s="134"/>
      <c r="M9" s="132"/>
      <c r="N9" s="134"/>
      <c r="O9" s="132"/>
      <c r="P9" s="134"/>
      <c r="Q9" s="132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4"/>
      <c r="G10" s="132"/>
      <c r="H10" s="134"/>
      <c r="I10" s="132"/>
      <c r="J10" s="134"/>
      <c r="K10" s="132"/>
      <c r="L10" s="134"/>
      <c r="M10" s="132"/>
      <c r="N10" s="134"/>
      <c r="O10" s="132"/>
      <c r="P10" s="134"/>
      <c r="Q10" s="132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2"/>
      <c r="F11" s="134"/>
      <c r="G11" s="132"/>
      <c r="H11" s="134"/>
      <c r="I11" s="132"/>
      <c r="J11" s="134"/>
      <c r="K11" s="132"/>
      <c r="L11" s="134"/>
      <c r="M11" s="132"/>
      <c r="N11" s="134"/>
      <c r="O11" s="132"/>
      <c r="P11" s="134"/>
      <c r="Q11" s="132"/>
      <c r="R11" s="13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4"/>
      <c r="G12" s="132"/>
      <c r="H12" s="134"/>
      <c r="I12" s="132"/>
      <c r="J12" s="134"/>
      <c r="K12" s="132"/>
      <c r="L12" s="134"/>
      <c r="M12" s="132"/>
      <c r="N12" s="134"/>
      <c r="O12" s="132"/>
      <c r="P12" s="134"/>
      <c r="Q12" s="132"/>
      <c r="R12" s="13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4"/>
      <c r="G13" s="132"/>
      <c r="H13" s="134"/>
      <c r="I13" s="132"/>
      <c r="J13" s="134"/>
      <c r="K13" s="132"/>
      <c r="L13" s="134"/>
      <c r="M13" s="132"/>
      <c r="N13" s="134"/>
      <c r="O13" s="132"/>
      <c r="P13" s="134"/>
      <c r="Q13" s="132"/>
      <c r="R13" s="13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4"/>
      <c r="G14" s="132"/>
      <c r="H14" s="134"/>
      <c r="I14" s="132"/>
      <c r="J14" s="134"/>
      <c r="K14" s="132"/>
      <c r="L14" s="134"/>
      <c r="M14" s="132"/>
      <c r="N14" s="134"/>
      <c r="O14" s="132"/>
      <c r="P14" s="134"/>
      <c r="Q14" s="132"/>
      <c r="R14" s="13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4"/>
      <c r="G15" s="132"/>
      <c r="H15" s="134"/>
      <c r="I15" s="132"/>
      <c r="J15" s="134"/>
      <c r="K15" s="132"/>
      <c r="L15" s="134"/>
      <c r="M15" s="132"/>
      <c r="N15" s="134"/>
      <c r="O15" s="132"/>
      <c r="P15" s="134"/>
      <c r="Q15" s="132"/>
      <c r="R15" s="134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32"/>
      <c r="P16" s="134"/>
      <c r="Q16" s="132"/>
      <c r="R16" s="134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32"/>
      <c r="P17" s="134"/>
      <c r="Q17" s="132"/>
      <c r="R17" s="13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2"/>
      <c r="F18" s="134"/>
      <c r="G18" s="132"/>
      <c r="H18" s="134"/>
      <c r="I18" s="132"/>
      <c r="J18" s="134"/>
      <c r="K18" s="132"/>
      <c r="L18" s="134"/>
      <c r="M18" s="132"/>
      <c r="N18" s="134"/>
      <c r="O18" s="132"/>
      <c r="P18" s="134"/>
      <c r="Q18" s="132"/>
      <c r="R18" s="134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2"/>
      <c r="F19" s="134"/>
      <c r="G19" s="132"/>
      <c r="H19" s="134"/>
      <c r="I19" s="132"/>
      <c r="J19" s="134"/>
      <c r="K19" s="132"/>
      <c r="L19" s="134"/>
      <c r="M19" s="132"/>
      <c r="N19" s="134"/>
      <c r="O19" s="132"/>
      <c r="P19" s="134"/>
      <c r="Q19" s="132"/>
      <c r="R19" s="134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2"/>
      <c r="F20" s="134"/>
      <c r="G20" s="132"/>
      <c r="H20" s="134"/>
      <c r="I20" s="132"/>
      <c r="J20" s="134"/>
      <c r="K20" s="132"/>
      <c r="L20" s="134"/>
      <c r="M20" s="132"/>
      <c r="N20" s="134"/>
      <c r="O20" s="132"/>
      <c r="P20" s="134"/>
      <c r="Q20" s="132"/>
      <c r="R20" s="134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119" t="s">
        <v>110</v>
      </c>
      <c r="C21" s="6"/>
      <c r="D21" s="22" t="s">
        <v>78</v>
      </c>
      <c r="E21" s="132"/>
      <c r="F21" s="134"/>
      <c r="G21" s="132"/>
      <c r="H21" s="134"/>
      <c r="I21" s="132"/>
      <c r="J21" s="134"/>
      <c r="K21" s="132"/>
      <c r="L21" s="134"/>
      <c r="M21" s="132">
        <v>4</v>
      </c>
      <c r="N21" s="134"/>
      <c r="O21" s="132"/>
      <c r="P21" s="134"/>
      <c r="Q21" s="132"/>
      <c r="R21" s="134"/>
      <c r="S21" s="12">
        <f t="shared" si="2"/>
        <v>4</v>
      </c>
      <c r="T21" s="12">
        <f t="shared" si="1"/>
        <v>4</v>
      </c>
      <c r="U21" s="14"/>
      <c r="V21" s="14"/>
    </row>
    <row r="22" spans="1:22" x14ac:dyDescent="0.25">
      <c r="A22" s="110"/>
      <c r="B22" s="61"/>
      <c r="C22" s="110"/>
      <c r="D22" s="10"/>
      <c r="E22" s="153"/>
      <c r="F22" s="134"/>
      <c r="G22" s="153"/>
      <c r="H22" s="134"/>
      <c r="I22" s="153"/>
      <c r="J22" s="134"/>
      <c r="K22" s="153"/>
      <c r="L22" s="134"/>
      <c r="M22" s="153"/>
      <c r="N22" s="134"/>
      <c r="O22" s="132"/>
      <c r="P22" s="134"/>
      <c r="Q22" s="132"/>
      <c r="R22" s="13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2"/>
      <c r="F23" s="134"/>
      <c r="G23" s="132"/>
      <c r="H23" s="134"/>
      <c r="I23" s="132"/>
      <c r="J23" s="134"/>
      <c r="K23" s="132"/>
      <c r="L23" s="134"/>
      <c r="M23" s="132"/>
      <c r="N23" s="134"/>
      <c r="O23" s="132"/>
      <c r="P23" s="134"/>
      <c r="Q23" s="132"/>
      <c r="R23" s="134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2"/>
      <c r="F24" s="134"/>
      <c r="G24" s="132"/>
      <c r="H24" s="134"/>
      <c r="I24" s="132"/>
      <c r="J24" s="134"/>
      <c r="K24" s="132"/>
      <c r="L24" s="134"/>
      <c r="M24" s="132"/>
      <c r="N24" s="134"/>
      <c r="O24" s="132"/>
      <c r="P24" s="134"/>
      <c r="Q24" s="132"/>
      <c r="R24" s="134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4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F30" sqref="F30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73</v>
      </c>
      <c r="B2" s="110"/>
      <c r="C2" s="110" t="str">
        <f>Buckingham!C2</f>
        <v>26.12.21</v>
      </c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8" t="s">
        <v>101</v>
      </c>
      <c r="H3" s="118" t="s">
        <v>102</v>
      </c>
      <c r="I3" s="56">
        <v>8</v>
      </c>
      <c r="J3" s="27">
        <v>16.3</v>
      </c>
      <c r="K3" s="56">
        <v>9.3000000000000007</v>
      </c>
      <c r="L3" s="27">
        <v>16.3</v>
      </c>
      <c r="M3" s="27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119" t="s">
        <v>108</v>
      </c>
      <c r="C4" s="6">
        <v>42</v>
      </c>
      <c r="D4" s="22" t="s">
        <v>90</v>
      </c>
      <c r="E4" s="131">
        <v>8</v>
      </c>
      <c r="F4" s="131"/>
      <c r="G4" s="154"/>
      <c r="H4" s="154"/>
      <c r="I4" s="131">
        <v>4</v>
      </c>
      <c r="J4" s="131"/>
      <c r="K4" s="131">
        <v>3.5</v>
      </c>
      <c r="L4" s="131"/>
      <c r="M4" s="131">
        <v>2</v>
      </c>
      <c r="N4" s="131"/>
      <c r="O4" s="132"/>
      <c r="P4" s="134"/>
      <c r="Q4" s="132"/>
      <c r="R4" s="134"/>
      <c r="S4" s="12">
        <f t="shared" ref="S4:S23" si="0">E4+G4+I4+K4+M4+O4+Q4</f>
        <v>17.5</v>
      </c>
      <c r="T4" s="12">
        <f t="shared" ref="T4:T20" si="1">SUM(S4-U4-V4)</f>
        <v>17.5</v>
      </c>
      <c r="U4" s="14"/>
      <c r="V4" s="14"/>
    </row>
    <row r="5" spans="1:22" x14ac:dyDescent="0.25">
      <c r="A5" s="6">
        <v>6881</v>
      </c>
      <c r="B5" s="119" t="s">
        <v>108</v>
      </c>
      <c r="C5" s="6">
        <v>43</v>
      </c>
      <c r="D5" s="22" t="s">
        <v>90</v>
      </c>
      <c r="E5" s="132"/>
      <c r="F5" s="134"/>
      <c r="G5" s="154"/>
      <c r="H5" s="154"/>
      <c r="I5" s="131">
        <v>4</v>
      </c>
      <c r="J5" s="131"/>
      <c r="K5" s="131">
        <v>3</v>
      </c>
      <c r="L5" s="131"/>
      <c r="M5" s="131">
        <v>2</v>
      </c>
      <c r="N5" s="131"/>
      <c r="O5" s="132"/>
      <c r="P5" s="134"/>
      <c r="Q5" s="132"/>
      <c r="R5" s="134"/>
      <c r="S5" s="12">
        <f>E5+G5+I5+K5+M5+O5+Q5</f>
        <v>9</v>
      </c>
      <c r="T5" s="12">
        <f t="shared" si="1"/>
        <v>9</v>
      </c>
      <c r="U5" s="14"/>
      <c r="V5" s="14"/>
    </row>
    <row r="6" spans="1:22" x14ac:dyDescent="0.25">
      <c r="A6" s="6"/>
      <c r="B6" s="6"/>
      <c r="C6" s="6"/>
      <c r="D6" s="22"/>
      <c r="E6" s="132"/>
      <c r="F6" s="134"/>
      <c r="G6" s="155"/>
      <c r="H6" s="156"/>
      <c r="I6" s="153"/>
      <c r="J6" s="134"/>
      <c r="K6" s="153"/>
      <c r="L6" s="134"/>
      <c r="M6" s="153"/>
      <c r="N6" s="134"/>
      <c r="O6" s="132"/>
      <c r="P6" s="134"/>
      <c r="Q6" s="132"/>
      <c r="R6" s="134"/>
      <c r="S6" s="12">
        <f>E6+G6+I6+K6+M6+O6+Q6</f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4"/>
      <c r="G7" s="155"/>
      <c r="H7" s="156"/>
      <c r="I7" s="153"/>
      <c r="J7" s="134"/>
      <c r="K7" s="153"/>
      <c r="L7" s="134"/>
      <c r="M7" s="153"/>
      <c r="N7" s="134"/>
      <c r="O7" s="132"/>
      <c r="P7" s="134"/>
      <c r="Q7" s="132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4"/>
      <c r="G8" s="157"/>
      <c r="H8" s="156"/>
      <c r="I8" s="132"/>
      <c r="J8" s="134"/>
      <c r="K8" s="153"/>
      <c r="L8" s="134"/>
      <c r="M8" s="153"/>
      <c r="N8" s="134"/>
      <c r="O8" s="132"/>
      <c r="P8" s="134"/>
      <c r="Q8" s="132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4"/>
      <c r="G9" s="157"/>
      <c r="H9" s="156"/>
      <c r="I9" s="132"/>
      <c r="J9" s="134"/>
      <c r="K9" s="132"/>
      <c r="L9" s="134"/>
      <c r="M9" s="132"/>
      <c r="N9" s="134"/>
      <c r="O9" s="132"/>
      <c r="P9" s="134"/>
      <c r="Q9" s="132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4"/>
      <c r="G10" s="157"/>
      <c r="H10" s="156"/>
      <c r="I10" s="132"/>
      <c r="J10" s="134"/>
      <c r="K10" s="132"/>
      <c r="L10" s="134"/>
      <c r="M10" s="132"/>
      <c r="N10" s="134"/>
      <c r="O10" s="132"/>
      <c r="P10" s="134"/>
      <c r="Q10" s="132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2"/>
      <c r="F11" s="134"/>
      <c r="G11" s="155"/>
      <c r="H11" s="156"/>
      <c r="I11" s="153"/>
      <c r="J11" s="134"/>
      <c r="K11" s="153"/>
      <c r="L11" s="134"/>
      <c r="M11" s="153"/>
      <c r="N11" s="134"/>
      <c r="O11" s="132"/>
      <c r="P11" s="134"/>
      <c r="Q11" s="132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4"/>
      <c r="G12" s="155"/>
      <c r="H12" s="156"/>
      <c r="I12" s="153"/>
      <c r="J12" s="134"/>
      <c r="K12" s="153"/>
      <c r="L12" s="134"/>
      <c r="M12" s="153"/>
      <c r="N12" s="134"/>
      <c r="O12" s="132"/>
      <c r="P12" s="134"/>
      <c r="Q12" s="132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4"/>
      <c r="G13" s="155"/>
      <c r="H13" s="156"/>
      <c r="I13" s="153"/>
      <c r="J13" s="134"/>
      <c r="K13" s="153"/>
      <c r="L13" s="134"/>
      <c r="M13" s="153"/>
      <c r="N13" s="134"/>
      <c r="O13" s="132"/>
      <c r="P13" s="134"/>
      <c r="Q13" s="132"/>
      <c r="R13" s="134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4"/>
      <c r="G14" s="155"/>
      <c r="H14" s="156"/>
      <c r="I14" s="153"/>
      <c r="J14" s="134"/>
      <c r="K14" s="153"/>
      <c r="L14" s="134"/>
      <c r="M14" s="153"/>
      <c r="N14" s="134"/>
      <c r="O14" s="132"/>
      <c r="P14" s="134"/>
      <c r="Q14" s="132"/>
      <c r="R14" s="134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4"/>
      <c r="G15" s="155"/>
      <c r="H15" s="156"/>
      <c r="I15" s="153"/>
      <c r="J15" s="134"/>
      <c r="K15" s="153"/>
      <c r="L15" s="134"/>
      <c r="M15" s="153"/>
      <c r="N15" s="134"/>
      <c r="O15" s="132"/>
      <c r="P15" s="134"/>
      <c r="Q15" s="132"/>
      <c r="R15" s="134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4"/>
      <c r="G16" s="157"/>
      <c r="H16" s="156"/>
      <c r="I16" s="132"/>
      <c r="J16" s="134"/>
      <c r="K16" s="132"/>
      <c r="L16" s="134"/>
      <c r="M16" s="132"/>
      <c r="N16" s="134"/>
      <c r="O16" s="132"/>
      <c r="P16" s="134"/>
      <c r="Q16" s="132"/>
      <c r="R16" s="134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119" t="s">
        <v>110</v>
      </c>
      <c r="C17" s="6"/>
      <c r="D17" s="22" t="s">
        <v>81</v>
      </c>
      <c r="E17" s="132"/>
      <c r="F17" s="134"/>
      <c r="G17" s="157"/>
      <c r="H17" s="156"/>
      <c r="I17" s="132"/>
      <c r="J17" s="134"/>
      <c r="K17" s="132"/>
      <c r="L17" s="134"/>
      <c r="M17" s="132"/>
      <c r="N17" s="134"/>
      <c r="O17" s="132"/>
      <c r="P17" s="134"/>
      <c r="Q17" s="132"/>
      <c r="R17" s="134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58"/>
      <c r="H18" s="159"/>
      <c r="I18" s="123"/>
      <c r="J18" s="124"/>
      <c r="K18" s="132"/>
      <c r="L18" s="134"/>
      <c r="M18" s="132"/>
      <c r="N18" s="134"/>
      <c r="O18" s="132"/>
      <c r="P18" s="134"/>
      <c r="Q18" s="132"/>
      <c r="R18" s="134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119" t="s">
        <v>110</v>
      </c>
      <c r="C19" s="6"/>
      <c r="D19" s="22" t="s">
        <v>76</v>
      </c>
      <c r="E19" s="132"/>
      <c r="F19" s="134"/>
      <c r="G19" s="157"/>
      <c r="H19" s="156"/>
      <c r="I19" s="132"/>
      <c r="J19" s="134"/>
      <c r="K19" s="132"/>
      <c r="L19" s="134"/>
      <c r="M19" s="132">
        <v>4</v>
      </c>
      <c r="N19" s="134"/>
      <c r="O19" s="132"/>
      <c r="P19" s="134"/>
      <c r="Q19" s="132"/>
      <c r="R19" s="134"/>
      <c r="S19" s="12">
        <f t="shared" si="0"/>
        <v>4</v>
      </c>
      <c r="T19" s="12">
        <f t="shared" si="1"/>
        <v>4</v>
      </c>
      <c r="U19" s="14"/>
      <c r="V19" s="14"/>
    </row>
    <row r="20" spans="1:22" x14ac:dyDescent="0.25">
      <c r="A20" s="110"/>
      <c r="B20" s="61"/>
      <c r="C20" s="110"/>
      <c r="D20" s="22"/>
      <c r="E20" s="132"/>
      <c r="F20" s="134"/>
      <c r="G20" s="155"/>
      <c r="H20" s="156"/>
      <c r="I20" s="153"/>
      <c r="J20" s="134"/>
      <c r="K20" s="153"/>
      <c r="L20" s="134"/>
      <c r="M20" s="153"/>
      <c r="N20" s="134"/>
      <c r="O20" s="132"/>
      <c r="P20" s="134"/>
      <c r="Q20" s="132"/>
      <c r="R20" s="134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32"/>
      <c r="F21" s="134"/>
      <c r="G21" s="132"/>
      <c r="H21" s="134"/>
      <c r="I21" s="132"/>
      <c r="J21" s="134"/>
      <c r="K21" s="160"/>
      <c r="L21" s="161"/>
      <c r="M21" s="160"/>
      <c r="N21" s="161"/>
      <c r="O21" s="132"/>
      <c r="P21" s="134"/>
      <c r="Q21" s="132"/>
      <c r="R21" s="134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2"/>
      <c r="F22" s="134"/>
      <c r="G22" s="132"/>
      <c r="H22" s="134"/>
      <c r="I22" s="132"/>
      <c r="J22" s="134"/>
      <c r="K22" s="160"/>
      <c r="L22" s="161"/>
      <c r="M22" s="132"/>
      <c r="N22" s="134"/>
      <c r="O22" s="132"/>
      <c r="P22" s="134"/>
      <c r="Q22" s="132"/>
      <c r="R22" s="134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0</v>
      </c>
      <c r="H23" s="136"/>
      <c r="I23" s="135">
        <f>SUM(I4:I22)</f>
        <v>8</v>
      </c>
      <c r="J23" s="136"/>
      <c r="K23" s="135">
        <f>SUM(K4:K22)</f>
        <v>6.5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0"/>
        <v>30.5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30.5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0</v>
      </c>
      <c r="K25" s="14"/>
      <c r="L25" s="14">
        <f>SUM(K23)-L24</f>
        <v>-1.5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-9.5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30.5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30.5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F30" sqref="F30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73</v>
      </c>
      <c r="B2" s="110"/>
      <c r="C2" s="110" t="str">
        <f>Buckingham!C2</f>
        <v>26.12.21</v>
      </c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9"/>
      <c r="F4" s="140"/>
      <c r="G4" s="139"/>
      <c r="H4" s="140"/>
      <c r="I4" s="139"/>
      <c r="J4" s="140"/>
      <c r="K4" s="139"/>
      <c r="L4" s="140"/>
      <c r="M4" s="139"/>
      <c r="N4" s="140"/>
      <c r="O4" s="132"/>
      <c r="P4" s="134"/>
      <c r="Q4" s="132"/>
      <c r="R4" s="134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/>
      <c r="B5" s="6"/>
      <c r="C5" s="6"/>
      <c r="D5" s="22"/>
      <c r="E5" s="139"/>
      <c r="F5" s="140"/>
      <c r="G5" s="139"/>
      <c r="H5" s="140"/>
      <c r="I5" s="139"/>
      <c r="J5" s="140"/>
      <c r="K5" s="139"/>
      <c r="L5" s="140"/>
      <c r="M5" s="139"/>
      <c r="N5" s="140"/>
      <c r="O5" s="132"/>
      <c r="P5" s="134"/>
      <c r="Q5" s="132"/>
      <c r="R5" s="134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39"/>
      <c r="F6" s="140"/>
      <c r="G6" s="139"/>
      <c r="H6" s="140"/>
      <c r="I6" s="139"/>
      <c r="J6" s="140"/>
      <c r="K6" s="139"/>
      <c r="L6" s="140"/>
      <c r="M6" s="139"/>
      <c r="N6" s="140"/>
      <c r="O6" s="132"/>
      <c r="P6" s="134"/>
      <c r="Q6" s="132"/>
      <c r="R6" s="134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119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32"/>
      <c r="P7" s="134"/>
      <c r="Q7" s="132"/>
      <c r="R7" s="134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119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32"/>
      <c r="P8" s="134"/>
      <c r="Q8" s="132"/>
      <c r="R8" s="13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32"/>
      <c r="P9" s="134"/>
      <c r="Q9" s="132"/>
      <c r="R9" s="13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32"/>
      <c r="P10" s="134"/>
      <c r="Q10" s="132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32"/>
      <c r="P11" s="134"/>
      <c r="Q11" s="132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32"/>
      <c r="P12" s="134"/>
      <c r="Q12" s="132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32"/>
      <c r="P13" s="134"/>
      <c r="Q13" s="132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32"/>
      <c r="P14" s="134"/>
      <c r="Q14" s="132"/>
      <c r="R14" s="13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9"/>
      <c r="F15" s="140"/>
      <c r="G15" s="139"/>
      <c r="H15" s="140"/>
      <c r="I15" s="139"/>
      <c r="J15" s="140"/>
      <c r="K15" s="139"/>
      <c r="L15" s="140"/>
      <c r="M15" s="139"/>
      <c r="N15" s="140"/>
      <c r="O15" s="132"/>
      <c r="P15" s="134"/>
      <c r="Q15" s="132"/>
      <c r="R15" s="13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39"/>
      <c r="N16" s="140"/>
      <c r="O16" s="132"/>
      <c r="P16" s="134"/>
      <c r="Q16" s="132"/>
      <c r="R16" s="13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9"/>
      <c r="F17" s="140"/>
      <c r="G17" s="139"/>
      <c r="H17" s="140"/>
      <c r="I17" s="139"/>
      <c r="J17" s="140"/>
      <c r="K17" s="139"/>
      <c r="L17" s="140"/>
      <c r="M17" s="139"/>
      <c r="N17" s="140"/>
      <c r="O17" s="132"/>
      <c r="P17" s="134"/>
      <c r="Q17" s="132"/>
      <c r="R17" s="13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39"/>
      <c r="J18" s="140"/>
      <c r="K18" s="121"/>
      <c r="L18" s="122"/>
      <c r="M18" s="139"/>
      <c r="N18" s="140"/>
      <c r="O18" s="132"/>
      <c r="P18" s="134"/>
      <c r="Q18" s="132"/>
      <c r="R18" s="13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32"/>
      <c r="P19" s="134"/>
      <c r="Q19" s="132"/>
      <c r="R19" s="13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/>
      <c r="C20" s="6"/>
      <c r="D20" s="10" t="s">
        <v>61</v>
      </c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32"/>
      <c r="P20" s="134"/>
      <c r="Q20" s="132"/>
      <c r="R20" s="134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32"/>
      <c r="P21" s="134"/>
      <c r="Q21" s="132"/>
      <c r="R21" s="13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9">
        <v>8</v>
      </c>
      <c r="F22" s="140"/>
      <c r="G22" s="139">
        <v>8</v>
      </c>
      <c r="H22" s="140"/>
      <c r="I22" s="139">
        <v>8</v>
      </c>
      <c r="J22" s="140"/>
      <c r="K22" s="139">
        <v>8</v>
      </c>
      <c r="L22" s="140"/>
      <c r="M22" s="139">
        <v>8</v>
      </c>
      <c r="N22" s="140"/>
      <c r="O22" s="132"/>
      <c r="P22" s="134"/>
      <c r="Q22" s="132"/>
      <c r="R22" s="134"/>
      <c r="S22" s="12">
        <f t="shared" si="0"/>
        <v>40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2"/>
      <c r="F23" s="134"/>
      <c r="G23" s="132"/>
      <c r="H23" s="134"/>
      <c r="I23" s="132"/>
      <c r="J23" s="134"/>
      <c r="K23" s="132"/>
      <c r="L23" s="134"/>
      <c r="M23" s="132"/>
      <c r="N23" s="134"/>
      <c r="O23" s="132"/>
      <c r="P23" s="134"/>
      <c r="Q23" s="132"/>
      <c r="R23" s="134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5">
        <f>SUM(E4:E23)</f>
        <v>8</v>
      </c>
      <c r="F24" s="136"/>
      <c r="G24" s="135">
        <f>SUM(G4:G23)</f>
        <v>8</v>
      </c>
      <c r="H24" s="136"/>
      <c r="I24" s="135">
        <f>SUM(I4:I23)</f>
        <v>8</v>
      </c>
      <c r="J24" s="136"/>
      <c r="K24" s="135">
        <f>SUM(K4:K23)</f>
        <v>8</v>
      </c>
      <c r="L24" s="136"/>
      <c r="M24" s="135">
        <f>SUM(M4:M23)</f>
        <v>8</v>
      </c>
      <c r="N24" s="136"/>
      <c r="O24" s="135">
        <f>SUM(O4:O23)</f>
        <v>0</v>
      </c>
      <c r="P24" s="136"/>
      <c r="Q24" s="135">
        <f>SUM(Q4:Q23)</f>
        <v>0</v>
      </c>
      <c r="R24" s="13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/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40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I17" sqref="I17:N19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73</v>
      </c>
      <c r="B2" s="110"/>
      <c r="C2" s="110" t="str">
        <f>Buckingham!C2</f>
        <v>26.12.21</v>
      </c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7016</v>
      </c>
      <c r="B4" s="120" t="s">
        <v>111</v>
      </c>
      <c r="C4" s="6">
        <v>3</v>
      </c>
      <c r="D4" s="22" t="s">
        <v>80</v>
      </c>
      <c r="E4" s="139"/>
      <c r="F4" s="140"/>
      <c r="G4" s="139"/>
      <c r="H4" s="140"/>
      <c r="I4" s="132">
        <v>2</v>
      </c>
      <c r="J4" s="134"/>
      <c r="K4" s="132"/>
      <c r="L4" s="134"/>
      <c r="M4" s="132"/>
      <c r="N4" s="134"/>
      <c r="O4" s="131"/>
      <c r="P4" s="131"/>
      <c r="Q4" s="131"/>
      <c r="R4" s="131"/>
      <c r="S4" s="12">
        <f>E4+G4+I4+K4+M4+O4+Q4</f>
        <v>2</v>
      </c>
      <c r="T4" s="12">
        <f t="shared" ref="T4:T11" si="0">SUM(S4-U4-V4)</f>
        <v>2</v>
      </c>
      <c r="U4" s="14"/>
      <c r="V4" s="14"/>
    </row>
    <row r="5" spans="1:22" x14ac:dyDescent="0.25">
      <c r="A5" s="6">
        <v>7016</v>
      </c>
      <c r="B5" s="120" t="s">
        <v>111</v>
      </c>
      <c r="C5" s="6">
        <v>5</v>
      </c>
      <c r="D5" s="22" t="s">
        <v>80</v>
      </c>
      <c r="E5" s="139"/>
      <c r="F5" s="140"/>
      <c r="G5" s="139"/>
      <c r="H5" s="140"/>
      <c r="I5" s="132">
        <v>2</v>
      </c>
      <c r="J5" s="134"/>
      <c r="K5" s="132"/>
      <c r="L5" s="134"/>
      <c r="M5" s="132"/>
      <c r="N5" s="134"/>
      <c r="O5" s="131"/>
      <c r="P5" s="131"/>
      <c r="Q5" s="131"/>
      <c r="R5" s="131"/>
      <c r="S5" s="12">
        <f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7016</v>
      </c>
      <c r="B6" s="120" t="s">
        <v>111</v>
      </c>
      <c r="C6" s="6">
        <v>7</v>
      </c>
      <c r="D6" s="22" t="s">
        <v>103</v>
      </c>
      <c r="E6" s="139"/>
      <c r="F6" s="140"/>
      <c r="G6" s="139"/>
      <c r="H6" s="140"/>
      <c r="I6" s="132">
        <v>3</v>
      </c>
      <c r="J6" s="134"/>
      <c r="K6" s="132">
        <v>4</v>
      </c>
      <c r="L6" s="134"/>
      <c r="M6" s="132">
        <v>1</v>
      </c>
      <c r="N6" s="134"/>
      <c r="O6" s="131"/>
      <c r="P6" s="131"/>
      <c r="Q6" s="131"/>
      <c r="R6" s="131"/>
      <c r="S6" s="12">
        <f t="shared" ref="S6:S11" si="1">E6+G6+I6+K6+M6+O6+Q6</f>
        <v>8</v>
      </c>
      <c r="T6" s="12">
        <f t="shared" si="0"/>
        <v>8</v>
      </c>
      <c r="U6" s="14"/>
      <c r="V6" s="14"/>
    </row>
    <row r="7" spans="1:22" x14ac:dyDescent="0.25">
      <c r="A7" s="6">
        <v>6983</v>
      </c>
      <c r="B7" s="119" t="s">
        <v>112</v>
      </c>
      <c r="C7" s="6">
        <v>4</v>
      </c>
      <c r="D7" s="22" t="s">
        <v>88</v>
      </c>
      <c r="E7" s="139"/>
      <c r="F7" s="140"/>
      <c r="G7" s="139"/>
      <c r="H7" s="140"/>
      <c r="I7" s="132"/>
      <c r="J7" s="134"/>
      <c r="K7" s="132">
        <v>3</v>
      </c>
      <c r="L7" s="134"/>
      <c r="M7" s="132">
        <v>3</v>
      </c>
      <c r="N7" s="134"/>
      <c r="O7" s="131"/>
      <c r="P7" s="131"/>
      <c r="Q7" s="131"/>
      <c r="R7" s="131"/>
      <c r="S7" s="12">
        <f t="shared" si="1"/>
        <v>6</v>
      </c>
      <c r="T7" s="12">
        <f t="shared" si="0"/>
        <v>6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32"/>
      <c r="J8" s="134"/>
      <c r="K8" s="132"/>
      <c r="L8" s="134"/>
      <c r="M8" s="132"/>
      <c r="N8" s="134"/>
      <c r="O8" s="131"/>
      <c r="P8" s="131"/>
      <c r="Q8" s="131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2"/>
      <c r="J9" s="134"/>
      <c r="K9" s="132"/>
      <c r="L9" s="134"/>
      <c r="M9" s="132"/>
      <c r="N9" s="134"/>
      <c r="O9" s="132"/>
      <c r="P9" s="134"/>
      <c r="Q9" s="132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2"/>
      <c r="J10" s="134"/>
      <c r="K10" s="132"/>
      <c r="L10" s="134"/>
      <c r="M10" s="132"/>
      <c r="N10" s="134"/>
      <c r="O10" s="132"/>
      <c r="P10" s="134"/>
      <c r="Q10" s="132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2"/>
      <c r="J11" s="134"/>
      <c r="K11" s="132"/>
      <c r="L11" s="134"/>
      <c r="M11" s="132"/>
      <c r="N11" s="134"/>
      <c r="O11" s="132"/>
      <c r="P11" s="134"/>
      <c r="Q11" s="132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2"/>
      <c r="J12" s="134"/>
      <c r="K12" s="132"/>
      <c r="L12" s="134"/>
      <c r="M12" s="132"/>
      <c r="N12" s="134"/>
      <c r="O12" s="132"/>
      <c r="P12" s="134"/>
      <c r="Q12" s="132"/>
      <c r="R12" s="13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2"/>
      <c r="J13" s="134"/>
      <c r="K13" s="132"/>
      <c r="L13" s="134"/>
      <c r="M13" s="132"/>
      <c r="N13" s="134"/>
      <c r="O13" s="132"/>
      <c r="P13" s="134"/>
      <c r="Q13" s="132"/>
      <c r="R13" s="13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9"/>
      <c r="F14" s="140"/>
      <c r="G14" s="139"/>
      <c r="H14" s="140"/>
      <c r="I14" s="132"/>
      <c r="J14" s="134"/>
      <c r="K14" s="132"/>
      <c r="L14" s="134"/>
      <c r="M14" s="132"/>
      <c r="N14" s="134"/>
      <c r="O14" s="132"/>
      <c r="P14" s="134"/>
      <c r="Q14" s="132"/>
      <c r="R14" s="13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9"/>
      <c r="F15" s="140"/>
      <c r="G15" s="139"/>
      <c r="H15" s="140"/>
      <c r="I15" s="132"/>
      <c r="J15" s="134"/>
      <c r="K15" s="132"/>
      <c r="L15" s="134"/>
      <c r="M15" s="132"/>
      <c r="N15" s="134"/>
      <c r="O15" s="132"/>
      <c r="P15" s="134"/>
      <c r="Q15" s="132"/>
      <c r="R15" s="13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9"/>
      <c r="F16" s="140"/>
      <c r="G16" s="139"/>
      <c r="H16" s="140"/>
      <c r="I16" s="132"/>
      <c r="J16" s="134"/>
      <c r="K16" s="132"/>
      <c r="L16" s="134"/>
      <c r="M16" s="132"/>
      <c r="N16" s="134"/>
      <c r="O16" s="132"/>
      <c r="P16" s="134"/>
      <c r="Q16" s="132"/>
      <c r="R16" s="13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>
        <v>3600</v>
      </c>
      <c r="B17" s="119" t="s">
        <v>110</v>
      </c>
      <c r="C17" s="6"/>
      <c r="D17" s="22" t="s">
        <v>76</v>
      </c>
      <c r="E17" s="139"/>
      <c r="F17" s="140"/>
      <c r="G17" s="139"/>
      <c r="H17" s="140"/>
      <c r="I17" s="132"/>
      <c r="J17" s="134"/>
      <c r="K17" s="132"/>
      <c r="L17" s="134"/>
      <c r="M17" s="132">
        <v>4</v>
      </c>
      <c r="N17" s="134"/>
      <c r="O17" s="132"/>
      <c r="P17" s="134"/>
      <c r="Q17" s="132"/>
      <c r="R17" s="134"/>
      <c r="S17" s="12">
        <f t="shared" si="5"/>
        <v>4</v>
      </c>
      <c r="T17" s="12">
        <f t="shared" si="6"/>
        <v>4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23"/>
      <c r="J18" s="124"/>
      <c r="K18" s="123"/>
      <c r="L18" s="124"/>
      <c r="M18" s="123"/>
      <c r="N18" s="124"/>
      <c r="O18" s="132"/>
      <c r="P18" s="134"/>
      <c r="Q18" s="132"/>
      <c r="R18" s="13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19" t="s">
        <v>110</v>
      </c>
      <c r="C19" s="6"/>
      <c r="D19" s="10" t="s">
        <v>61</v>
      </c>
      <c r="E19" s="121"/>
      <c r="F19" s="122"/>
      <c r="G19" s="121"/>
      <c r="H19" s="122"/>
      <c r="I19" s="123">
        <v>1</v>
      </c>
      <c r="J19" s="124"/>
      <c r="K19" s="123">
        <v>1</v>
      </c>
      <c r="L19" s="124"/>
      <c r="M19" s="123"/>
      <c r="N19" s="124"/>
      <c r="O19" s="132"/>
      <c r="P19" s="134"/>
      <c r="Q19" s="132"/>
      <c r="R19" s="134"/>
      <c r="S19" s="12">
        <f>E19+G19+I19+K19+M19+O19+Q19</f>
        <v>2</v>
      </c>
      <c r="T19" s="12">
        <f t="shared" si="7"/>
        <v>2</v>
      </c>
      <c r="U19" s="14"/>
      <c r="V19" s="14"/>
    </row>
    <row r="20" spans="1:22" x14ac:dyDescent="0.25">
      <c r="A20" s="6"/>
      <c r="B20" s="6"/>
      <c r="C20" s="6"/>
      <c r="D20" s="10"/>
      <c r="E20" s="139"/>
      <c r="F20" s="140"/>
      <c r="G20" s="139"/>
      <c r="H20" s="140"/>
      <c r="I20" s="132"/>
      <c r="J20" s="134"/>
      <c r="K20" s="132"/>
      <c r="L20" s="134"/>
      <c r="M20" s="132"/>
      <c r="N20" s="134"/>
      <c r="O20" s="132"/>
      <c r="P20" s="134"/>
      <c r="Q20" s="132"/>
      <c r="R20" s="134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9">
        <v>8</v>
      </c>
      <c r="F21" s="140"/>
      <c r="G21" s="139">
        <v>8</v>
      </c>
      <c r="H21" s="140"/>
      <c r="I21" s="132"/>
      <c r="J21" s="134"/>
      <c r="K21" s="132"/>
      <c r="L21" s="134"/>
      <c r="M21" s="132"/>
      <c r="N21" s="134"/>
      <c r="O21" s="132"/>
      <c r="P21" s="134"/>
      <c r="Q21" s="132"/>
      <c r="R21" s="134"/>
      <c r="S21" s="12">
        <f t="shared" si="2"/>
        <v>16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2"/>
      <c r="F22" s="134"/>
      <c r="G22" s="132"/>
      <c r="H22" s="134"/>
      <c r="I22" s="132"/>
      <c r="J22" s="134"/>
      <c r="K22" s="132"/>
      <c r="L22" s="134"/>
      <c r="M22" s="132"/>
      <c r="N22" s="134"/>
      <c r="O22" s="132"/>
      <c r="P22" s="134"/>
      <c r="Q22" s="132"/>
      <c r="R22" s="134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6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16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E19" sqref="E19:N2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73</v>
      </c>
      <c r="B2" s="110"/>
      <c r="C2" s="110" t="str">
        <f>Buckingham!C2</f>
        <v>26.12.21</v>
      </c>
      <c r="D2" s="110"/>
      <c r="E2" s="164" t="s">
        <v>13</v>
      </c>
      <c r="F2" s="164"/>
      <c r="G2" s="164" t="s">
        <v>14</v>
      </c>
      <c r="H2" s="164"/>
      <c r="I2" s="164" t="s">
        <v>15</v>
      </c>
      <c r="J2" s="164"/>
      <c r="K2" s="164" t="s">
        <v>16</v>
      </c>
      <c r="L2" s="164"/>
      <c r="M2" s="133" t="s">
        <v>17</v>
      </c>
      <c r="N2" s="164"/>
      <c r="O2" s="164" t="s">
        <v>18</v>
      </c>
      <c r="P2" s="164"/>
      <c r="Q2" s="164" t="s">
        <v>19</v>
      </c>
      <c r="R2" s="164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119" t="s">
        <v>108</v>
      </c>
      <c r="C4" s="6">
        <v>10</v>
      </c>
      <c r="D4" s="22" t="s">
        <v>92</v>
      </c>
      <c r="E4" s="132">
        <v>1</v>
      </c>
      <c r="F4" s="134"/>
      <c r="G4" s="132"/>
      <c r="H4" s="134"/>
      <c r="I4" s="132"/>
      <c r="J4" s="134"/>
      <c r="K4" s="132"/>
      <c r="L4" s="134"/>
      <c r="M4" s="132"/>
      <c r="N4" s="134"/>
      <c r="O4" s="162"/>
      <c r="P4" s="163"/>
      <c r="Q4" s="162"/>
      <c r="R4" s="163"/>
      <c r="S4" s="79">
        <f t="shared" ref="S4:S28" si="0">E4+G4+I4+K4+M4+O4+Q4</f>
        <v>1</v>
      </c>
      <c r="T4" s="79">
        <f t="shared" ref="T4:T28" si="1">SUM(S4-U4-V4)</f>
        <v>1</v>
      </c>
      <c r="U4" s="83"/>
      <c r="V4" s="83"/>
    </row>
    <row r="5" spans="1:22" x14ac:dyDescent="0.25">
      <c r="A5" s="6">
        <v>6881</v>
      </c>
      <c r="B5" s="119" t="s">
        <v>108</v>
      </c>
      <c r="C5" s="6">
        <v>47</v>
      </c>
      <c r="D5" s="22" t="s">
        <v>93</v>
      </c>
      <c r="E5" s="132">
        <v>0.5</v>
      </c>
      <c r="F5" s="134"/>
      <c r="G5" s="132"/>
      <c r="H5" s="134"/>
      <c r="I5" s="132"/>
      <c r="J5" s="134"/>
      <c r="K5" s="132"/>
      <c r="L5" s="134"/>
      <c r="M5" s="132"/>
      <c r="N5" s="134"/>
      <c r="O5" s="162"/>
      <c r="P5" s="163"/>
      <c r="Q5" s="162"/>
      <c r="R5" s="163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>
        <v>6881</v>
      </c>
      <c r="B6" s="119" t="s">
        <v>108</v>
      </c>
      <c r="C6" s="6">
        <v>44</v>
      </c>
      <c r="D6" s="22" t="s">
        <v>94</v>
      </c>
      <c r="E6" s="132">
        <v>0.5</v>
      </c>
      <c r="F6" s="134"/>
      <c r="G6" s="132"/>
      <c r="H6" s="134"/>
      <c r="I6" s="132">
        <v>0.25</v>
      </c>
      <c r="J6" s="134"/>
      <c r="K6" s="132"/>
      <c r="L6" s="134"/>
      <c r="M6" s="132"/>
      <c r="N6" s="134"/>
      <c r="O6" s="162"/>
      <c r="P6" s="163"/>
      <c r="Q6" s="162"/>
      <c r="R6" s="163"/>
      <c r="S6" s="79">
        <f t="shared" ref="S6:S8" si="2">E6+G6+I6+K6+M6+O6+Q6</f>
        <v>0.75</v>
      </c>
      <c r="T6" s="79">
        <f t="shared" ref="T6:T8" si="3">SUM(S6-U6-V6)</f>
        <v>0.75</v>
      </c>
      <c r="U6" s="83"/>
      <c r="V6" s="83"/>
    </row>
    <row r="7" spans="1:22" x14ac:dyDescent="0.25">
      <c r="A7" s="6">
        <v>6881</v>
      </c>
      <c r="B7" s="119" t="s">
        <v>108</v>
      </c>
      <c r="C7" s="6">
        <v>51</v>
      </c>
      <c r="D7" s="22" t="s">
        <v>89</v>
      </c>
      <c r="E7" s="132">
        <v>0.5</v>
      </c>
      <c r="F7" s="134"/>
      <c r="G7" s="132"/>
      <c r="H7" s="134"/>
      <c r="I7" s="132"/>
      <c r="J7" s="134"/>
      <c r="K7" s="132"/>
      <c r="L7" s="134"/>
      <c r="M7" s="132"/>
      <c r="N7" s="134"/>
      <c r="O7" s="162"/>
      <c r="P7" s="163"/>
      <c r="Q7" s="162"/>
      <c r="R7" s="163"/>
      <c r="S7" s="79">
        <f t="shared" si="2"/>
        <v>0.5</v>
      </c>
      <c r="T7" s="79">
        <f t="shared" si="3"/>
        <v>0.5</v>
      </c>
      <c r="U7" s="83"/>
      <c r="V7" s="83"/>
    </row>
    <row r="8" spans="1:22" x14ac:dyDescent="0.25">
      <c r="A8" s="6">
        <v>6881</v>
      </c>
      <c r="B8" s="119" t="s">
        <v>108</v>
      </c>
      <c r="C8" s="6">
        <v>42</v>
      </c>
      <c r="D8" s="22" t="s">
        <v>94</v>
      </c>
      <c r="E8" s="132"/>
      <c r="F8" s="134"/>
      <c r="G8" s="132">
        <v>0.5</v>
      </c>
      <c r="H8" s="134"/>
      <c r="I8" s="132">
        <v>0.25</v>
      </c>
      <c r="J8" s="134"/>
      <c r="K8" s="132"/>
      <c r="L8" s="134"/>
      <c r="M8" s="132"/>
      <c r="N8" s="134"/>
      <c r="O8" s="162"/>
      <c r="P8" s="163"/>
      <c r="Q8" s="162"/>
      <c r="R8" s="163"/>
      <c r="S8" s="79">
        <f t="shared" si="2"/>
        <v>0.75</v>
      </c>
      <c r="T8" s="79">
        <f t="shared" si="3"/>
        <v>0.75</v>
      </c>
      <c r="U8" s="83"/>
      <c r="V8" s="83"/>
    </row>
    <row r="9" spans="1:22" ht="15" customHeight="1" x14ac:dyDescent="0.25">
      <c r="A9" s="6">
        <v>6881</v>
      </c>
      <c r="B9" s="119" t="s">
        <v>108</v>
      </c>
      <c r="C9" s="6">
        <v>43</v>
      </c>
      <c r="D9" s="22" t="s">
        <v>94</v>
      </c>
      <c r="E9" s="132"/>
      <c r="F9" s="134"/>
      <c r="G9" s="132"/>
      <c r="H9" s="134"/>
      <c r="I9" s="132">
        <v>0.25</v>
      </c>
      <c r="J9" s="134"/>
      <c r="K9" s="132"/>
      <c r="L9" s="134"/>
      <c r="M9" s="132"/>
      <c r="N9" s="134"/>
      <c r="O9" s="162"/>
      <c r="P9" s="163"/>
      <c r="Q9" s="162"/>
      <c r="R9" s="163"/>
      <c r="S9" s="79">
        <f t="shared" si="0"/>
        <v>0.25</v>
      </c>
      <c r="T9" s="79">
        <f t="shared" si="1"/>
        <v>0.25</v>
      </c>
      <c r="U9" s="83"/>
      <c r="V9" s="83"/>
    </row>
    <row r="10" spans="1:22" x14ac:dyDescent="0.25">
      <c r="A10" s="6"/>
      <c r="B10" s="6"/>
      <c r="C10" s="6"/>
      <c r="D10" s="22"/>
      <c r="E10" s="132"/>
      <c r="F10" s="134"/>
      <c r="G10" s="132"/>
      <c r="H10" s="134"/>
      <c r="I10" s="132"/>
      <c r="J10" s="134"/>
      <c r="K10" s="132"/>
      <c r="L10" s="134"/>
      <c r="M10" s="132"/>
      <c r="N10" s="134"/>
      <c r="O10" s="162"/>
      <c r="P10" s="163"/>
      <c r="Q10" s="162"/>
      <c r="R10" s="163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2"/>
      <c r="F11" s="134"/>
      <c r="G11" s="132"/>
      <c r="H11" s="134"/>
      <c r="I11" s="132"/>
      <c r="J11" s="134"/>
      <c r="K11" s="132"/>
      <c r="L11" s="134"/>
      <c r="M11" s="132"/>
      <c r="N11" s="134"/>
      <c r="O11" s="162"/>
      <c r="P11" s="163"/>
      <c r="Q11" s="162"/>
      <c r="R11" s="163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2"/>
      <c r="F12" s="134"/>
      <c r="G12" s="132"/>
      <c r="H12" s="134"/>
      <c r="I12" s="132"/>
      <c r="J12" s="134"/>
      <c r="K12" s="132"/>
      <c r="L12" s="134"/>
      <c r="M12" s="132"/>
      <c r="N12" s="134"/>
      <c r="O12" s="162"/>
      <c r="P12" s="163"/>
      <c r="Q12" s="162"/>
      <c r="R12" s="163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2"/>
      <c r="F13" s="134"/>
      <c r="G13" s="132"/>
      <c r="H13" s="134"/>
      <c r="I13" s="132"/>
      <c r="J13" s="134"/>
      <c r="K13" s="132"/>
      <c r="L13" s="134"/>
      <c r="M13" s="132"/>
      <c r="N13" s="134"/>
      <c r="O13" s="162"/>
      <c r="P13" s="163"/>
      <c r="Q13" s="162"/>
      <c r="R13" s="163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2"/>
      <c r="F14" s="134"/>
      <c r="G14" s="132"/>
      <c r="H14" s="134"/>
      <c r="I14" s="132"/>
      <c r="J14" s="134"/>
      <c r="K14" s="132"/>
      <c r="L14" s="134"/>
      <c r="M14" s="132"/>
      <c r="N14" s="134"/>
      <c r="O14" s="162"/>
      <c r="P14" s="163"/>
      <c r="Q14" s="162"/>
      <c r="R14" s="163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2"/>
      <c r="F15" s="134"/>
      <c r="G15" s="132"/>
      <c r="H15" s="134"/>
      <c r="I15" s="132"/>
      <c r="J15" s="134"/>
      <c r="K15" s="132"/>
      <c r="L15" s="134"/>
      <c r="M15" s="132"/>
      <c r="N15" s="134"/>
      <c r="O15" s="162"/>
      <c r="P15" s="163"/>
      <c r="Q15" s="162"/>
      <c r="R15" s="163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2"/>
      <c r="F16" s="134"/>
      <c r="G16" s="132"/>
      <c r="H16" s="134"/>
      <c r="I16" s="132"/>
      <c r="J16" s="134"/>
      <c r="K16" s="132"/>
      <c r="L16" s="134"/>
      <c r="M16" s="132"/>
      <c r="N16" s="134"/>
      <c r="O16" s="162"/>
      <c r="P16" s="163"/>
      <c r="Q16" s="162"/>
      <c r="R16" s="163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3"/>
      <c r="E17" s="132"/>
      <c r="F17" s="134"/>
      <c r="G17" s="132"/>
      <c r="H17" s="134"/>
      <c r="I17" s="132"/>
      <c r="J17" s="134"/>
      <c r="K17" s="132"/>
      <c r="L17" s="134"/>
      <c r="M17" s="132"/>
      <c r="N17" s="134"/>
      <c r="O17" s="162"/>
      <c r="P17" s="163"/>
      <c r="Q17" s="162"/>
      <c r="R17" s="163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25"/>
      <c r="C18" s="6"/>
      <c r="D18" s="22"/>
      <c r="E18" s="132"/>
      <c r="F18" s="134"/>
      <c r="G18" s="132"/>
      <c r="H18" s="134"/>
      <c r="I18" s="132"/>
      <c r="J18" s="134"/>
      <c r="K18" s="132"/>
      <c r="L18" s="134"/>
      <c r="M18" s="132"/>
      <c r="N18" s="134"/>
      <c r="O18" s="162"/>
      <c r="P18" s="163"/>
      <c r="Q18" s="162"/>
      <c r="R18" s="163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119" t="s">
        <v>110</v>
      </c>
      <c r="C19" s="6"/>
      <c r="D19" s="22" t="s">
        <v>96</v>
      </c>
      <c r="E19" s="132"/>
      <c r="F19" s="134"/>
      <c r="G19" s="132">
        <v>0.75</v>
      </c>
      <c r="H19" s="134"/>
      <c r="I19" s="132"/>
      <c r="J19" s="134"/>
      <c r="K19" s="132"/>
      <c r="L19" s="134"/>
      <c r="M19" s="132"/>
      <c r="N19" s="134"/>
      <c r="O19" s="162"/>
      <c r="P19" s="163"/>
      <c r="Q19" s="162"/>
      <c r="R19" s="163"/>
      <c r="S19" s="79">
        <f>E19+G19+I19+K19+M19+O19+Q19</f>
        <v>0.75</v>
      </c>
      <c r="T19" s="79">
        <f t="shared" si="7"/>
        <v>0.75</v>
      </c>
      <c r="U19" s="83"/>
      <c r="V19" s="83"/>
    </row>
    <row r="20" spans="1:22" x14ac:dyDescent="0.25">
      <c r="A20" s="6">
        <v>3600</v>
      </c>
      <c r="B20" s="119" t="s">
        <v>110</v>
      </c>
      <c r="C20" s="6"/>
      <c r="D20" s="22" t="s">
        <v>95</v>
      </c>
      <c r="E20" s="132"/>
      <c r="F20" s="134"/>
      <c r="G20" s="132">
        <v>1</v>
      </c>
      <c r="H20" s="134"/>
      <c r="I20" s="132"/>
      <c r="J20" s="134"/>
      <c r="K20" s="132"/>
      <c r="L20" s="134"/>
      <c r="M20" s="132"/>
      <c r="N20" s="134"/>
      <c r="O20" s="162"/>
      <c r="P20" s="163"/>
      <c r="Q20" s="162"/>
      <c r="R20" s="163"/>
      <c r="S20" s="79">
        <f t="shared" ref="S20:S23" si="8">E20+G20+I20+K20+M20+O20+Q20</f>
        <v>1</v>
      </c>
      <c r="T20" s="79">
        <f t="shared" si="1"/>
        <v>1</v>
      </c>
      <c r="U20" s="83"/>
      <c r="V20" s="83"/>
    </row>
    <row r="21" spans="1:22" x14ac:dyDescent="0.25">
      <c r="A21" s="6">
        <v>3600</v>
      </c>
      <c r="B21" s="119" t="s">
        <v>110</v>
      </c>
      <c r="C21" s="6"/>
      <c r="D21" s="22" t="s">
        <v>76</v>
      </c>
      <c r="E21" s="132"/>
      <c r="F21" s="134"/>
      <c r="G21" s="132"/>
      <c r="H21" s="134"/>
      <c r="I21" s="132">
        <v>0.5</v>
      </c>
      <c r="J21" s="134"/>
      <c r="K21" s="132"/>
      <c r="L21" s="134"/>
      <c r="M21" s="132">
        <v>5</v>
      </c>
      <c r="N21" s="134"/>
      <c r="O21" s="162"/>
      <c r="P21" s="163"/>
      <c r="Q21" s="162"/>
      <c r="R21" s="163"/>
      <c r="S21" s="79">
        <f t="shared" si="8"/>
        <v>5.5</v>
      </c>
      <c r="T21" s="79">
        <f t="shared" si="1"/>
        <v>5.5</v>
      </c>
      <c r="U21" s="83"/>
      <c r="V21" s="83"/>
    </row>
    <row r="22" spans="1:22" x14ac:dyDescent="0.25">
      <c r="A22" s="6">
        <v>3600</v>
      </c>
      <c r="B22" s="119" t="s">
        <v>110</v>
      </c>
      <c r="C22" s="6"/>
      <c r="D22" s="22" t="s">
        <v>81</v>
      </c>
      <c r="E22" s="132"/>
      <c r="F22" s="134"/>
      <c r="G22" s="132"/>
      <c r="H22" s="134"/>
      <c r="I22" s="132">
        <v>0.5</v>
      </c>
      <c r="J22" s="134"/>
      <c r="K22" s="132">
        <v>0.25</v>
      </c>
      <c r="L22" s="134"/>
      <c r="M22" s="132"/>
      <c r="N22" s="134"/>
      <c r="O22" s="162"/>
      <c r="P22" s="163"/>
      <c r="Q22" s="162"/>
      <c r="R22" s="163"/>
      <c r="S22" s="79">
        <f t="shared" si="8"/>
        <v>0.75</v>
      </c>
      <c r="T22" s="79">
        <f t="shared" si="1"/>
        <v>0.75</v>
      </c>
      <c r="U22" s="83"/>
      <c r="V22" s="83"/>
    </row>
    <row r="23" spans="1:22" x14ac:dyDescent="0.25">
      <c r="A23" s="6">
        <v>3600</v>
      </c>
      <c r="B23" s="119" t="s">
        <v>110</v>
      </c>
      <c r="C23" s="6"/>
      <c r="D23" s="22" t="s">
        <v>82</v>
      </c>
      <c r="E23" s="132">
        <v>1</v>
      </c>
      <c r="F23" s="134"/>
      <c r="G23" s="132"/>
      <c r="H23" s="134"/>
      <c r="I23" s="132"/>
      <c r="J23" s="134"/>
      <c r="K23" s="132">
        <v>0.5</v>
      </c>
      <c r="L23" s="134"/>
      <c r="M23" s="132"/>
      <c r="N23" s="134"/>
      <c r="O23" s="162"/>
      <c r="P23" s="163"/>
      <c r="Q23" s="162"/>
      <c r="R23" s="163"/>
      <c r="S23" s="79">
        <f t="shared" si="8"/>
        <v>1.5</v>
      </c>
      <c r="T23" s="79">
        <f t="shared" si="1"/>
        <v>1.5</v>
      </c>
      <c r="U23" s="83"/>
      <c r="V23" s="83"/>
    </row>
    <row r="24" spans="1:22" x14ac:dyDescent="0.25">
      <c r="A24" s="6">
        <v>3600</v>
      </c>
      <c r="B24" s="119" t="s">
        <v>110</v>
      </c>
      <c r="C24" s="6"/>
      <c r="D24" s="22" t="s">
        <v>62</v>
      </c>
      <c r="E24" s="132">
        <v>0.25</v>
      </c>
      <c r="F24" s="134"/>
      <c r="G24" s="132">
        <v>4</v>
      </c>
      <c r="H24" s="134"/>
      <c r="I24" s="132"/>
      <c r="J24" s="134"/>
      <c r="K24" s="132">
        <v>2.5</v>
      </c>
      <c r="L24" s="134"/>
      <c r="M24" s="132"/>
      <c r="N24" s="134"/>
      <c r="O24" s="162"/>
      <c r="P24" s="163"/>
      <c r="Q24" s="162"/>
      <c r="R24" s="163"/>
      <c r="S24" s="79">
        <f>E24+G24+I24+K24+M24+O24+Q24</f>
        <v>6.75</v>
      </c>
      <c r="T24" s="79">
        <f t="shared" si="1"/>
        <v>6.75</v>
      </c>
      <c r="U24" s="83"/>
      <c r="V24" s="83"/>
    </row>
    <row r="25" spans="1:22" x14ac:dyDescent="0.25">
      <c r="A25" s="81">
        <v>3600</v>
      </c>
      <c r="B25" s="119" t="s">
        <v>110</v>
      </c>
      <c r="C25" s="81"/>
      <c r="D25" s="22" t="s">
        <v>70</v>
      </c>
      <c r="E25" s="132">
        <v>4.5</v>
      </c>
      <c r="F25" s="134"/>
      <c r="G25" s="132">
        <v>2</v>
      </c>
      <c r="H25" s="134"/>
      <c r="I25" s="132">
        <v>6.5</v>
      </c>
      <c r="J25" s="134"/>
      <c r="K25" s="132">
        <v>5</v>
      </c>
      <c r="L25" s="134"/>
      <c r="M25" s="132">
        <v>3</v>
      </c>
      <c r="N25" s="134"/>
      <c r="O25" s="162"/>
      <c r="P25" s="163"/>
      <c r="Q25" s="162"/>
      <c r="R25" s="163"/>
      <c r="S25" s="79">
        <f>E25+G25+I25+K25+M25+O25+Q25</f>
        <v>21</v>
      </c>
      <c r="T25" s="79">
        <f t="shared" si="1"/>
        <v>21</v>
      </c>
      <c r="U25" s="83"/>
      <c r="V25" s="83"/>
    </row>
    <row r="26" spans="1:22" ht="15.75" customHeight="1" x14ac:dyDescent="0.25">
      <c r="A26" s="81">
        <v>3600</v>
      </c>
      <c r="B26" s="119" t="s">
        <v>110</v>
      </c>
      <c r="C26" s="81"/>
      <c r="D26" s="3" t="s">
        <v>68</v>
      </c>
      <c r="E26" s="132"/>
      <c r="F26" s="134"/>
      <c r="G26" s="132"/>
      <c r="H26" s="134"/>
      <c r="I26" s="132"/>
      <c r="J26" s="134"/>
      <c r="K26" s="132"/>
      <c r="L26" s="134"/>
      <c r="M26" s="132"/>
      <c r="N26" s="134"/>
      <c r="O26" s="162"/>
      <c r="P26" s="163"/>
      <c r="Q26" s="162"/>
      <c r="R26" s="163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119" t="s">
        <v>110</v>
      </c>
      <c r="C27" s="81"/>
      <c r="D27" s="82" t="s">
        <v>63</v>
      </c>
      <c r="E27" s="132">
        <v>0.25</v>
      </c>
      <c r="F27" s="134"/>
      <c r="G27" s="132">
        <v>0.25</v>
      </c>
      <c r="H27" s="134"/>
      <c r="I27" s="132">
        <v>0.25</v>
      </c>
      <c r="J27" s="134"/>
      <c r="K27" s="132">
        <v>0.25</v>
      </c>
      <c r="L27" s="134"/>
      <c r="M27" s="132">
        <v>0.25</v>
      </c>
      <c r="N27" s="134"/>
      <c r="O27" s="162"/>
      <c r="P27" s="163"/>
      <c r="Q27" s="162"/>
      <c r="R27" s="163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32"/>
      <c r="F28" s="134"/>
      <c r="G28" s="132"/>
      <c r="H28" s="134"/>
      <c r="I28" s="132"/>
      <c r="J28" s="134"/>
      <c r="K28" s="132"/>
      <c r="L28" s="134"/>
      <c r="M28" s="132"/>
      <c r="N28" s="134"/>
      <c r="O28" s="162"/>
      <c r="P28" s="163"/>
      <c r="Q28" s="162"/>
      <c r="R28" s="163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2"/>
      <c r="F29" s="134"/>
      <c r="G29" s="132"/>
      <c r="H29" s="134"/>
      <c r="I29" s="132"/>
      <c r="J29" s="134"/>
      <c r="K29" s="132"/>
      <c r="L29" s="134"/>
      <c r="M29" s="132"/>
      <c r="N29" s="134"/>
      <c r="O29" s="162"/>
      <c r="P29" s="163"/>
      <c r="Q29" s="162"/>
      <c r="R29" s="163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2"/>
      <c r="F30" s="134"/>
      <c r="G30" s="132"/>
      <c r="H30" s="134"/>
      <c r="I30" s="132"/>
      <c r="J30" s="134"/>
      <c r="K30" s="132"/>
      <c r="L30" s="134"/>
      <c r="M30" s="132"/>
      <c r="N30" s="134"/>
      <c r="O30" s="162"/>
      <c r="P30" s="163"/>
      <c r="Q30" s="162"/>
      <c r="R30" s="163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65">
        <f>SUM(E4:E30)</f>
        <v>8.5</v>
      </c>
      <c r="F31" s="166"/>
      <c r="G31" s="165">
        <f>SUM(G4:G30)</f>
        <v>8.5</v>
      </c>
      <c r="H31" s="166"/>
      <c r="I31" s="165">
        <f>SUM(I4:I30)</f>
        <v>8.5</v>
      </c>
      <c r="J31" s="166"/>
      <c r="K31" s="165">
        <f>SUM(K4:K30)</f>
        <v>8.5</v>
      </c>
      <c r="L31" s="166"/>
      <c r="M31" s="165">
        <f t="shared" ref="M31" si="9">SUM(M4:M30)</f>
        <v>8.25</v>
      </c>
      <c r="N31" s="166"/>
      <c r="O31" s="165">
        <f>SUM(O4:O30)</f>
        <v>0</v>
      </c>
      <c r="P31" s="166"/>
      <c r="Q31" s="165">
        <f>SUM(Q4:Q30)</f>
        <v>0</v>
      </c>
      <c r="R31" s="166"/>
      <c r="S31" s="79">
        <f>SUM(S4:S30)</f>
        <v>42.25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42.25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0.25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42.25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38.5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42.25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0CA0-BA9E-4C14-B18A-646E9F6B5196}">
  <dimension ref="A1"/>
  <sheetViews>
    <sheetView topLeftCell="A4" workbookViewId="0">
      <selection activeCell="F30" sqref="F30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F30" sqref="F3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73</v>
      </c>
      <c r="B2" s="110"/>
      <c r="C2" s="6" t="s">
        <v>91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3"/>
      <c r="P4" s="124"/>
      <c r="Q4" s="123"/>
      <c r="R4" s="124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6"/>
      <c r="C5" s="6"/>
      <c r="D5" s="22"/>
      <c r="E5" s="125"/>
      <c r="F5" s="126"/>
      <c r="G5" s="125"/>
      <c r="H5" s="126"/>
      <c r="I5" s="125"/>
      <c r="J5" s="126"/>
      <c r="K5" s="125"/>
      <c r="L5" s="126"/>
      <c r="M5" s="125"/>
      <c r="N5" s="126"/>
      <c r="O5" s="123"/>
      <c r="P5" s="124"/>
      <c r="Q5" s="123"/>
      <c r="R5" s="124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3"/>
      <c r="P6" s="124"/>
      <c r="Q6" s="123"/>
      <c r="R6" s="124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3"/>
      <c r="P7" s="124"/>
      <c r="Q7" s="123"/>
      <c r="R7" s="124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3"/>
      <c r="P9" s="124"/>
      <c r="Q9" s="123"/>
      <c r="R9" s="124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24"/>
      <c r="Q16" s="123"/>
      <c r="R16" s="124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/>
      <c r="C22" s="6"/>
      <c r="D22" s="22" t="s">
        <v>76</v>
      </c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3"/>
      <c r="P23" s="124"/>
      <c r="Q23" s="123"/>
      <c r="R23" s="124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1">
        <v>8</v>
      </c>
      <c r="F25" s="122"/>
      <c r="G25" s="121">
        <v>8</v>
      </c>
      <c r="H25" s="122"/>
      <c r="I25" s="121">
        <v>8</v>
      </c>
      <c r="J25" s="122"/>
      <c r="K25" s="121">
        <v>8</v>
      </c>
      <c r="L25" s="122"/>
      <c r="M25" s="121">
        <v>8</v>
      </c>
      <c r="N25" s="122"/>
      <c r="O25" s="123"/>
      <c r="P25" s="124"/>
      <c r="Q25" s="123"/>
      <c r="R25" s="124"/>
      <c r="S25" s="58">
        <f t="shared" si="0"/>
        <v>40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3"/>
      <c r="F26" s="124"/>
      <c r="G26" s="123"/>
      <c r="H26" s="124"/>
      <c r="I26" s="123"/>
      <c r="J26" s="124"/>
      <c r="K26" s="123"/>
      <c r="L26" s="124"/>
      <c r="M26" s="123"/>
      <c r="N26" s="124"/>
      <c r="O26" s="123"/>
      <c r="P26" s="124"/>
      <c r="Q26" s="123"/>
      <c r="R26" s="124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8">
        <f>SUM(E4:E26)</f>
        <v>8</v>
      </c>
      <c r="F27" s="129"/>
      <c r="G27" s="128">
        <f>SUM(G4:G26)</f>
        <v>8</v>
      </c>
      <c r="H27" s="129"/>
      <c r="I27" s="128">
        <f>SUM(I4:I26)</f>
        <v>8</v>
      </c>
      <c r="J27" s="129"/>
      <c r="K27" s="128">
        <f>SUM(K4:K26)</f>
        <v>8</v>
      </c>
      <c r="L27" s="129"/>
      <c r="M27" s="128">
        <f>SUM(M4:M26)</f>
        <v>8</v>
      </c>
      <c r="N27" s="129"/>
      <c r="O27" s="128">
        <f>SUM(O4:O26)</f>
        <v>0</v>
      </c>
      <c r="P27" s="129"/>
      <c r="Q27" s="128">
        <f>SUM(Q4:Q26)</f>
        <v>0</v>
      </c>
      <c r="R27" s="129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40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F30" sqref="F30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E19" sqref="E19:N2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73</v>
      </c>
      <c r="B2" s="110"/>
      <c r="C2" s="110" t="str">
        <f>Buckingham!C2</f>
        <v>26.12.21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19" t="s">
        <v>108</v>
      </c>
      <c r="C4" s="6">
        <v>47</v>
      </c>
      <c r="D4" s="22" t="s">
        <v>93</v>
      </c>
      <c r="E4" s="130">
        <v>2</v>
      </c>
      <c r="F4" s="130"/>
      <c r="G4" s="130">
        <v>4</v>
      </c>
      <c r="H4" s="130"/>
      <c r="I4" s="130"/>
      <c r="J4" s="130"/>
      <c r="K4" s="130"/>
      <c r="L4" s="130"/>
      <c r="M4" s="130"/>
      <c r="N4" s="130"/>
      <c r="O4" s="123"/>
      <c r="P4" s="124"/>
      <c r="Q4" s="123"/>
      <c r="R4" s="124"/>
      <c r="S4" s="58">
        <f>E4+G4+I4+K4+M4+O4+Q4</f>
        <v>6</v>
      </c>
      <c r="T4" s="58">
        <f t="shared" ref="T4:T21" si="0">SUM(S4-U4-V4)</f>
        <v>6</v>
      </c>
      <c r="U4" s="60"/>
      <c r="V4" s="60"/>
    </row>
    <row r="5" spans="1:22" x14ac:dyDescent="0.25">
      <c r="A5" s="6">
        <v>6728</v>
      </c>
      <c r="B5" s="119" t="s">
        <v>109</v>
      </c>
      <c r="C5" s="6">
        <v>136</v>
      </c>
      <c r="D5" s="22" t="s">
        <v>98</v>
      </c>
      <c r="E5" s="130"/>
      <c r="F5" s="130"/>
      <c r="G5" s="130"/>
      <c r="H5" s="130"/>
      <c r="I5" s="130">
        <v>1.5</v>
      </c>
      <c r="J5" s="130"/>
      <c r="K5" s="130"/>
      <c r="L5" s="130"/>
      <c r="M5" s="131"/>
      <c r="N5" s="130"/>
      <c r="O5" s="123"/>
      <c r="P5" s="124"/>
      <c r="Q5" s="123"/>
      <c r="R5" s="124"/>
      <c r="S5" s="58">
        <f>E5+G5+I5+K5+M5+O5+Q5</f>
        <v>1.5</v>
      </c>
      <c r="T5" s="58">
        <f t="shared" si="0"/>
        <v>1.5</v>
      </c>
      <c r="U5" s="60"/>
      <c r="V5" s="60"/>
    </row>
    <row r="6" spans="1:22" x14ac:dyDescent="0.25">
      <c r="A6" s="6">
        <v>6881</v>
      </c>
      <c r="B6" s="119" t="s">
        <v>108</v>
      </c>
      <c r="C6" s="6">
        <v>56</v>
      </c>
      <c r="D6" s="22" t="s">
        <v>99</v>
      </c>
      <c r="E6" s="130"/>
      <c r="F6" s="130"/>
      <c r="G6" s="130"/>
      <c r="H6" s="130"/>
      <c r="I6" s="130">
        <v>0.5</v>
      </c>
      <c r="J6" s="130"/>
      <c r="K6" s="130"/>
      <c r="L6" s="130"/>
      <c r="M6" s="131"/>
      <c r="N6" s="130"/>
      <c r="O6" s="123"/>
      <c r="P6" s="124"/>
      <c r="Q6" s="123"/>
      <c r="R6" s="124"/>
      <c r="S6" s="58">
        <f t="shared" ref="S6:S26" si="1">E6+G6+I6+K6+M6+O6+Q6</f>
        <v>0.5</v>
      </c>
      <c r="T6" s="58">
        <f t="shared" si="0"/>
        <v>0.5</v>
      </c>
      <c r="U6" s="60"/>
      <c r="V6" s="60"/>
    </row>
    <row r="7" spans="1:22" x14ac:dyDescent="0.25">
      <c r="A7" s="6"/>
      <c r="B7" s="6"/>
      <c r="C7" s="6"/>
      <c r="D7" s="22"/>
      <c r="E7" s="130"/>
      <c r="F7" s="130"/>
      <c r="G7" s="130"/>
      <c r="H7" s="130"/>
      <c r="I7" s="130"/>
      <c r="J7" s="130"/>
      <c r="K7" s="131"/>
      <c r="L7" s="130"/>
      <c r="M7" s="130"/>
      <c r="N7" s="130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2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>
        <v>3600</v>
      </c>
      <c r="B19" s="119" t="s">
        <v>110</v>
      </c>
      <c r="C19" s="6"/>
      <c r="D19" s="10" t="s">
        <v>97</v>
      </c>
      <c r="E19" s="123"/>
      <c r="F19" s="124"/>
      <c r="G19" s="123"/>
      <c r="H19" s="124"/>
      <c r="I19" s="123">
        <v>3</v>
      </c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si="1"/>
        <v>3</v>
      </c>
      <c r="T19" s="58">
        <f t="shared" si="0"/>
        <v>3</v>
      </c>
      <c r="U19" s="60"/>
      <c r="V19" s="60"/>
    </row>
    <row r="20" spans="1:22" ht="15.75" customHeight="1" x14ac:dyDescent="0.25">
      <c r="A20" s="6">
        <v>3600</v>
      </c>
      <c r="B20" s="119" t="s">
        <v>110</v>
      </c>
      <c r="C20" s="6"/>
      <c r="D20" s="22" t="s">
        <v>104</v>
      </c>
      <c r="E20" s="123"/>
      <c r="F20" s="124"/>
      <c r="G20" s="123"/>
      <c r="H20" s="124"/>
      <c r="I20" s="123"/>
      <c r="J20" s="124"/>
      <c r="K20" s="123">
        <v>8</v>
      </c>
      <c r="L20" s="124"/>
      <c r="M20" s="123"/>
      <c r="N20" s="124"/>
      <c r="O20" s="123"/>
      <c r="P20" s="124"/>
      <c r="Q20" s="123"/>
      <c r="R20" s="124"/>
      <c r="S20" s="58">
        <f t="shared" si="1"/>
        <v>8</v>
      </c>
      <c r="T20" s="58">
        <f t="shared" si="0"/>
        <v>8</v>
      </c>
      <c r="U20" s="60"/>
      <c r="V20" s="60"/>
    </row>
    <row r="21" spans="1:22" x14ac:dyDescent="0.25">
      <c r="A21" s="6">
        <v>3600</v>
      </c>
      <c r="B21" s="119" t="s">
        <v>110</v>
      </c>
      <c r="C21" s="6"/>
      <c r="D21" s="22" t="s">
        <v>76</v>
      </c>
      <c r="E21" s="123">
        <v>4</v>
      </c>
      <c r="F21" s="124"/>
      <c r="G21" s="123"/>
      <c r="H21" s="124"/>
      <c r="I21" s="123"/>
      <c r="J21" s="124"/>
      <c r="K21" s="123"/>
      <c r="L21" s="124"/>
      <c r="M21" s="123">
        <v>8</v>
      </c>
      <c r="N21" s="124"/>
      <c r="O21" s="123"/>
      <c r="P21" s="124"/>
      <c r="Q21" s="123"/>
      <c r="R21" s="124"/>
      <c r="S21" s="58">
        <f t="shared" si="1"/>
        <v>12</v>
      </c>
      <c r="T21" s="58">
        <f t="shared" si="0"/>
        <v>12</v>
      </c>
      <c r="U21" s="60"/>
      <c r="V21" s="60"/>
    </row>
    <row r="22" spans="1:22" x14ac:dyDescent="0.25">
      <c r="A22" s="6">
        <v>3600</v>
      </c>
      <c r="B22" s="119" t="s">
        <v>110</v>
      </c>
      <c r="C22" s="6"/>
      <c r="D22" s="22" t="s">
        <v>77</v>
      </c>
      <c r="E22" s="123">
        <v>2</v>
      </c>
      <c r="F22" s="124"/>
      <c r="G22" s="123">
        <v>4</v>
      </c>
      <c r="H22" s="124"/>
      <c r="I22" s="123">
        <v>3</v>
      </c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>E22+G22+I22+K22+M22+O22+Q22</f>
        <v>9</v>
      </c>
      <c r="T22" s="58">
        <f>SUM(S22-U22-V22)</f>
        <v>9</v>
      </c>
      <c r="U22" s="60"/>
      <c r="V22" s="60"/>
    </row>
    <row r="23" spans="1:22" x14ac:dyDescent="0.25">
      <c r="A23" s="81"/>
      <c r="B23" s="81"/>
      <c r="C23" s="81"/>
      <c r="D23" s="22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8">
        <f>SUM(E4:E25)</f>
        <v>8</v>
      </c>
      <c r="F26" s="129"/>
      <c r="G26" s="128">
        <f>SUM(G4:G25)</f>
        <v>8</v>
      </c>
      <c r="H26" s="129"/>
      <c r="I26" s="128">
        <f>SUM(I4:I25)</f>
        <v>8</v>
      </c>
      <c r="J26" s="129"/>
      <c r="K26" s="128">
        <f>SUM(K4:K25)</f>
        <v>8</v>
      </c>
      <c r="L26" s="129"/>
      <c r="M26" s="128">
        <f>SUM(M4:M25)</f>
        <v>8</v>
      </c>
      <c r="N26" s="129"/>
      <c r="O26" s="128">
        <f>SUM(O4:O25)</f>
        <v>0</v>
      </c>
      <c r="P26" s="129"/>
      <c r="Q26" s="128">
        <f>SUM(Q4:Q25)</f>
        <v>0</v>
      </c>
      <c r="R26" s="129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32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F30" sqref="F3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73</v>
      </c>
      <c r="B2" s="110"/>
      <c r="C2" s="110" t="str">
        <f>Buckingham!C2</f>
        <v>26.12.21</v>
      </c>
      <c r="D2" s="110"/>
      <c r="E2" s="133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21"/>
      <c r="F4" s="122"/>
      <c r="G4" s="121"/>
      <c r="H4" s="122"/>
      <c r="I4" s="121"/>
      <c r="J4" s="122"/>
      <c r="K4" s="121"/>
      <c r="L4" s="122"/>
      <c r="M4" s="121"/>
      <c r="N4" s="122"/>
      <c r="O4" s="123"/>
      <c r="P4" s="124"/>
      <c r="Q4" s="123"/>
      <c r="R4" s="124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1"/>
      <c r="F5" s="122"/>
      <c r="G5" s="121"/>
      <c r="H5" s="122"/>
      <c r="I5" s="121"/>
      <c r="J5" s="122"/>
      <c r="K5" s="121"/>
      <c r="L5" s="122"/>
      <c r="M5" s="121"/>
      <c r="N5" s="122"/>
      <c r="O5" s="123"/>
      <c r="P5" s="124"/>
      <c r="Q5" s="123"/>
      <c r="R5" s="124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1"/>
      <c r="F6" s="122"/>
      <c r="G6" s="121"/>
      <c r="H6" s="122"/>
      <c r="I6" s="121"/>
      <c r="J6" s="122"/>
      <c r="K6" s="121"/>
      <c r="L6" s="122"/>
      <c r="M6" s="121"/>
      <c r="N6" s="122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/>
      <c r="C18" s="6"/>
      <c r="D18" s="22" t="s">
        <v>76</v>
      </c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>
        <v>8</v>
      </c>
      <c r="F20" s="122"/>
      <c r="G20" s="121">
        <v>8</v>
      </c>
      <c r="H20" s="122"/>
      <c r="I20" s="121">
        <v>8</v>
      </c>
      <c r="J20" s="122"/>
      <c r="K20" s="121">
        <v>8</v>
      </c>
      <c r="L20" s="122"/>
      <c r="M20" s="121">
        <v>8</v>
      </c>
      <c r="N20" s="122"/>
      <c r="O20" s="123"/>
      <c r="P20" s="124"/>
      <c r="Q20" s="123"/>
      <c r="R20" s="124"/>
      <c r="S20" s="58">
        <f t="shared" si="1"/>
        <v>40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8</v>
      </c>
      <c r="N22" s="129"/>
      <c r="O22" s="128">
        <f>SUM(O4:O21)</f>
        <v>0</v>
      </c>
      <c r="P22" s="129"/>
      <c r="Q22" s="128">
        <f>SUM(Q4:Q21)</f>
        <v>0</v>
      </c>
      <c r="R22" s="129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40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M18" sqref="E18:N2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26.12.21</v>
      </c>
    </row>
    <row r="2" spans="1:22" s="9" customFormat="1" x14ac:dyDescent="0.25">
      <c r="A2" s="5" t="s">
        <v>73</v>
      </c>
      <c r="B2" s="110"/>
      <c r="C2" s="112"/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15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119" t="s">
        <v>108</v>
      </c>
      <c r="C4" s="6">
        <v>47</v>
      </c>
      <c r="D4" s="22" t="s">
        <v>93</v>
      </c>
      <c r="E4" s="131">
        <v>2</v>
      </c>
      <c r="F4" s="131"/>
      <c r="G4" s="131">
        <v>4.25</v>
      </c>
      <c r="H4" s="131"/>
      <c r="I4" s="131"/>
      <c r="J4" s="131"/>
      <c r="K4" s="131"/>
      <c r="L4" s="131"/>
      <c r="M4" s="131"/>
      <c r="N4" s="131"/>
      <c r="O4" s="132"/>
      <c r="P4" s="134"/>
      <c r="Q4" s="132"/>
      <c r="R4" s="134"/>
      <c r="S4" s="12">
        <f>E4+G4+I4+K4+M4+O4+Q4</f>
        <v>6.25</v>
      </c>
      <c r="T4" s="12">
        <f t="shared" ref="T4:T18" si="0">SUM(S4-U4-V4)</f>
        <v>6.25</v>
      </c>
      <c r="U4" s="14"/>
      <c r="V4" s="14"/>
    </row>
    <row r="5" spans="1:22" x14ac:dyDescent="0.25">
      <c r="A5" s="6">
        <v>6881</v>
      </c>
      <c r="B5" s="119" t="s">
        <v>108</v>
      </c>
      <c r="C5" s="6">
        <v>56</v>
      </c>
      <c r="D5" s="22" t="s">
        <v>99</v>
      </c>
      <c r="E5" s="131"/>
      <c r="F5" s="131"/>
      <c r="G5" s="131"/>
      <c r="H5" s="131"/>
      <c r="I5" s="131">
        <v>3</v>
      </c>
      <c r="J5" s="131"/>
      <c r="K5" s="131"/>
      <c r="L5" s="131"/>
      <c r="M5" s="131"/>
      <c r="N5" s="131"/>
      <c r="O5" s="132"/>
      <c r="P5" s="134"/>
      <c r="Q5" s="132"/>
      <c r="R5" s="134"/>
      <c r="S5" s="12">
        <f t="shared" ref="S5:S26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6728</v>
      </c>
      <c r="B6" s="119" t="s">
        <v>109</v>
      </c>
      <c r="C6" s="6">
        <v>136</v>
      </c>
      <c r="D6" s="22" t="s">
        <v>98</v>
      </c>
      <c r="E6" s="131"/>
      <c r="F6" s="131"/>
      <c r="G6" s="131"/>
      <c r="H6" s="131"/>
      <c r="I6" s="131">
        <v>1.5</v>
      </c>
      <c r="J6" s="131"/>
      <c r="K6" s="131"/>
      <c r="L6" s="131"/>
      <c r="M6" s="131"/>
      <c r="N6" s="131"/>
      <c r="O6" s="132"/>
      <c r="P6" s="134"/>
      <c r="Q6" s="132"/>
      <c r="R6" s="134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/>
      <c r="B7" s="6"/>
      <c r="C7" s="6"/>
      <c r="D7" s="22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2"/>
      <c r="P7" s="134"/>
      <c r="Q7" s="132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2"/>
      <c r="P8" s="134"/>
      <c r="Q8" s="132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2"/>
      <c r="P9" s="134"/>
      <c r="Q9" s="132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2"/>
      <c r="P10" s="134"/>
      <c r="Q10" s="132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2"/>
      <c r="P11" s="134"/>
      <c r="Q11" s="132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2"/>
      <c r="P12" s="134"/>
      <c r="Q12" s="132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2"/>
      <c r="P13" s="134"/>
      <c r="Q13" s="132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2"/>
      <c r="P14" s="134"/>
      <c r="Q14" s="132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2"/>
      <c r="P15" s="134"/>
      <c r="Q15" s="132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2"/>
      <c r="P16" s="134"/>
      <c r="Q16" s="132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2"/>
      <c r="P17" s="134"/>
      <c r="Q17" s="132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119" t="s">
        <v>110</v>
      </c>
      <c r="C18" s="6"/>
      <c r="D18" s="22" t="s">
        <v>76</v>
      </c>
      <c r="E18" s="131"/>
      <c r="F18" s="131"/>
      <c r="G18" s="131"/>
      <c r="H18" s="131"/>
      <c r="I18" s="131"/>
      <c r="J18" s="131"/>
      <c r="K18" s="131"/>
      <c r="L18" s="131"/>
      <c r="M18" s="131">
        <v>8</v>
      </c>
      <c r="N18" s="131"/>
      <c r="O18" s="132"/>
      <c r="P18" s="134"/>
      <c r="Q18" s="132"/>
      <c r="R18" s="134"/>
      <c r="S18" s="12">
        <f t="shared" si="1"/>
        <v>8</v>
      </c>
      <c r="T18" s="12">
        <f t="shared" si="0"/>
        <v>8</v>
      </c>
      <c r="U18" s="14"/>
      <c r="V18" s="14"/>
    </row>
    <row r="19" spans="1:22" x14ac:dyDescent="0.25">
      <c r="A19" s="6"/>
      <c r="B19" s="6"/>
      <c r="C19" s="6"/>
      <c r="D19" s="22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2"/>
      <c r="P19" s="134"/>
      <c r="Q19" s="132"/>
      <c r="R19" s="134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>
        <v>3600</v>
      </c>
      <c r="B20" s="119" t="s">
        <v>110</v>
      </c>
      <c r="C20" s="6"/>
      <c r="D20" s="22" t="s">
        <v>105</v>
      </c>
      <c r="E20" s="131"/>
      <c r="F20" s="131"/>
      <c r="G20" s="131"/>
      <c r="H20" s="131"/>
      <c r="I20" s="131"/>
      <c r="J20" s="131"/>
      <c r="K20" s="131">
        <v>1.5</v>
      </c>
      <c r="L20" s="131"/>
      <c r="M20" s="131"/>
      <c r="N20" s="131"/>
      <c r="O20" s="132"/>
      <c r="P20" s="134"/>
      <c r="Q20" s="132"/>
      <c r="R20" s="134"/>
      <c r="S20" s="12">
        <f t="shared" ref="S20" si="4">E20+G20+I20+K20+M20+O20+Q20</f>
        <v>1.5</v>
      </c>
      <c r="T20" s="12">
        <f t="shared" ref="T20" si="5">SUM(S20-U20-V20)</f>
        <v>1.5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2"/>
      <c r="P21" s="134"/>
      <c r="Q21" s="132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119" t="s">
        <v>110</v>
      </c>
      <c r="C22" s="6"/>
      <c r="D22" s="22" t="s">
        <v>77</v>
      </c>
      <c r="E22" s="131">
        <v>6</v>
      </c>
      <c r="F22" s="131"/>
      <c r="G22" s="131">
        <v>3.75</v>
      </c>
      <c r="H22" s="131"/>
      <c r="I22" s="131">
        <v>3.5</v>
      </c>
      <c r="J22" s="131"/>
      <c r="K22" s="131">
        <v>6.5</v>
      </c>
      <c r="L22" s="131"/>
      <c r="M22" s="131"/>
      <c r="N22" s="131"/>
      <c r="O22" s="132"/>
      <c r="P22" s="134"/>
      <c r="Q22" s="132"/>
      <c r="R22" s="134"/>
      <c r="S22" s="12">
        <f>E22+G22+I22+K22+M22+O22+Q22</f>
        <v>19.75</v>
      </c>
      <c r="T22" s="12">
        <f>SUM(S22-U22-V22)</f>
        <v>19.75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2"/>
      <c r="P23" s="134"/>
      <c r="Q23" s="132"/>
      <c r="R23" s="134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2"/>
      <c r="F24" s="134"/>
      <c r="G24" s="132"/>
      <c r="H24" s="134"/>
      <c r="I24" s="132"/>
      <c r="J24" s="134"/>
      <c r="K24" s="132"/>
      <c r="L24" s="134"/>
      <c r="M24" s="132"/>
      <c r="N24" s="134"/>
      <c r="O24" s="132"/>
      <c r="P24" s="134"/>
      <c r="Q24" s="132"/>
      <c r="R24" s="134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2"/>
      <c r="F25" s="134"/>
      <c r="G25" s="132"/>
      <c r="H25" s="134"/>
      <c r="I25" s="132"/>
      <c r="J25" s="134"/>
      <c r="K25" s="132"/>
      <c r="L25" s="134"/>
      <c r="M25" s="132"/>
      <c r="N25" s="134"/>
      <c r="O25" s="132"/>
      <c r="P25" s="134"/>
      <c r="Q25" s="132"/>
      <c r="R25" s="134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5">
        <f>SUM(E4:E25)</f>
        <v>8</v>
      </c>
      <c r="F26" s="136"/>
      <c r="G26" s="135">
        <f>SUM(G4:G25)</f>
        <v>8</v>
      </c>
      <c r="H26" s="136"/>
      <c r="I26" s="135">
        <f>SUM(I4:I25)</f>
        <v>8</v>
      </c>
      <c r="J26" s="136"/>
      <c r="K26" s="135">
        <f>SUM(K4:K25)</f>
        <v>8</v>
      </c>
      <c r="L26" s="136"/>
      <c r="M26" s="135">
        <f>SUM(M4:M25)</f>
        <v>8</v>
      </c>
      <c r="N26" s="136"/>
      <c r="O26" s="135">
        <f>SUM(O4:O25)</f>
        <v>0</v>
      </c>
      <c r="P26" s="136"/>
      <c r="Q26" s="135">
        <f>SUM(Q4:Q25)</f>
        <v>0</v>
      </c>
      <c r="R26" s="136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29.25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J32" sqref="J3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73</v>
      </c>
      <c r="B2" s="110"/>
      <c r="C2" s="110" t="str">
        <f>Buckingham!C2</f>
        <v>26.12.21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19" t="s">
        <v>108</v>
      </c>
      <c r="C4" s="6">
        <v>44</v>
      </c>
      <c r="D4" s="22" t="s">
        <v>87</v>
      </c>
      <c r="E4" s="130">
        <v>8</v>
      </c>
      <c r="F4" s="130"/>
      <c r="G4" s="130">
        <v>8</v>
      </c>
      <c r="H4" s="130"/>
      <c r="I4" s="130">
        <v>8</v>
      </c>
      <c r="J4" s="130"/>
      <c r="K4" s="130">
        <v>8</v>
      </c>
      <c r="L4" s="130"/>
      <c r="M4" s="130"/>
      <c r="N4" s="130"/>
      <c r="O4" s="123"/>
      <c r="P4" s="124"/>
      <c r="Q4" s="123"/>
      <c r="R4" s="124"/>
      <c r="S4" s="58">
        <f>E4+G4+I4+K4+M4+O4+Q4</f>
        <v>32</v>
      </c>
      <c r="T4" s="58">
        <f t="shared" ref="T4:T14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23"/>
      <c r="P5" s="124"/>
      <c r="Q5" s="123"/>
      <c r="R5" s="124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31"/>
      <c r="H18" s="131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/>
      <c r="B21" s="6"/>
      <c r="C21" s="6"/>
      <c r="D21" s="22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119" t="s">
        <v>110</v>
      </c>
      <c r="C22" s="6"/>
      <c r="D22" s="22" t="s">
        <v>76</v>
      </c>
      <c r="E22" s="123"/>
      <c r="F22" s="124"/>
      <c r="G22" s="123"/>
      <c r="H22" s="124"/>
      <c r="I22" s="123"/>
      <c r="J22" s="124"/>
      <c r="K22" s="123"/>
      <c r="L22" s="124"/>
      <c r="M22" s="123">
        <v>8</v>
      </c>
      <c r="N22" s="124"/>
      <c r="O22" s="123"/>
      <c r="P22" s="124"/>
      <c r="Q22" s="123"/>
      <c r="R22" s="124"/>
      <c r="S22" s="58">
        <f>E22+G22+I22+K22+M22+O22+Q22</f>
        <v>8</v>
      </c>
      <c r="T22" s="58">
        <f>SUM(S22-U22-V22)</f>
        <v>8</v>
      </c>
      <c r="U22" s="60"/>
      <c r="V22" s="60"/>
    </row>
    <row r="23" spans="1:22" x14ac:dyDescent="0.25">
      <c r="A23" s="6"/>
      <c r="B23" s="25"/>
      <c r="C23" s="6"/>
      <c r="D23" s="22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8">
        <f>SUM(E4:E25)</f>
        <v>8</v>
      </c>
      <c r="F26" s="129"/>
      <c r="G26" s="128">
        <f>SUM(G4:G25)</f>
        <v>8</v>
      </c>
      <c r="H26" s="129"/>
      <c r="I26" s="128">
        <f>SUM(I4:I25)</f>
        <v>8</v>
      </c>
      <c r="J26" s="129"/>
      <c r="K26" s="128">
        <f>SUM(K4:K25)</f>
        <v>8</v>
      </c>
      <c r="L26" s="129"/>
      <c r="M26" s="128">
        <f>SUM(M4:M25)</f>
        <v>8</v>
      </c>
      <c r="N26" s="129"/>
      <c r="O26" s="128">
        <f>SUM(O4:O25)</f>
        <v>0</v>
      </c>
      <c r="P26" s="129"/>
      <c r="Q26" s="128">
        <f>SUM(Q4:Q25)</f>
        <v>0</v>
      </c>
      <c r="R26" s="129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8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J28" sqref="J2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73</v>
      </c>
      <c r="B2" s="110"/>
      <c r="C2" s="110" t="str">
        <f>Buckingham!C2</f>
        <v>26.12.21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4">
        <v>8</v>
      </c>
      <c r="L3" s="115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19" t="s">
        <v>108</v>
      </c>
      <c r="C4" s="6">
        <v>53</v>
      </c>
      <c r="D4" s="22" t="s">
        <v>87</v>
      </c>
      <c r="E4" s="130">
        <v>8</v>
      </c>
      <c r="F4" s="130"/>
      <c r="G4" s="130">
        <v>8</v>
      </c>
      <c r="H4" s="130"/>
      <c r="I4" s="130">
        <v>3</v>
      </c>
      <c r="J4" s="130"/>
      <c r="K4" s="121"/>
      <c r="L4" s="122"/>
      <c r="M4" s="130"/>
      <c r="N4" s="130"/>
      <c r="O4" s="123"/>
      <c r="P4" s="124"/>
      <c r="Q4" s="123"/>
      <c r="R4" s="124"/>
      <c r="S4" s="58">
        <f>E4+G4+I4+K4+M4+O4+Q4</f>
        <v>19</v>
      </c>
      <c r="T4" s="58">
        <f t="shared" ref="T4:T12" si="0">SUM(S4-U4-V4)</f>
        <v>19</v>
      </c>
      <c r="U4" s="60"/>
      <c r="V4" s="60"/>
    </row>
    <row r="5" spans="1:22" x14ac:dyDescent="0.25">
      <c r="A5" s="6">
        <v>6881</v>
      </c>
      <c r="B5" s="119" t="s">
        <v>108</v>
      </c>
      <c r="C5" s="6">
        <v>48</v>
      </c>
      <c r="D5" s="22" t="s">
        <v>100</v>
      </c>
      <c r="E5" s="130"/>
      <c r="F5" s="130"/>
      <c r="G5" s="130"/>
      <c r="H5" s="130"/>
      <c r="I5" s="130">
        <v>5</v>
      </c>
      <c r="J5" s="130"/>
      <c r="K5" s="121"/>
      <c r="L5" s="122"/>
      <c r="M5" s="130"/>
      <c r="N5" s="130"/>
      <c r="O5" s="123"/>
      <c r="P5" s="124"/>
      <c r="Q5" s="123"/>
      <c r="R5" s="124"/>
      <c r="S5" s="58">
        <f t="shared" ref="S5:S22" si="1">E5+G5+I5+K5+M5+O5+Q5</f>
        <v>5</v>
      </c>
      <c r="T5" s="58">
        <f t="shared" si="0"/>
        <v>5</v>
      </c>
      <c r="U5" s="60"/>
      <c r="V5" s="60"/>
    </row>
    <row r="6" spans="1:22" x14ac:dyDescent="0.25">
      <c r="A6" s="6"/>
      <c r="B6" s="6"/>
      <c r="C6" s="6"/>
      <c r="D6" s="22"/>
      <c r="E6" s="130"/>
      <c r="F6" s="130"/>
      <c r="G6" s="130"/>
      <c r="H6" s="130"/>
      <c r="I6" s="130"/>
      <c r="J6" s="130"/>
      <c r="K6" s="126"/>
      <c r="L6" s="126"/>
      <c r="M6" s="130"/>
      <c r="N6" s="130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0"/>
      <c r="F7" s="130"/>
      <c r="G7" s="130"/>
      <c r="H7" s="130"/>
      <c r="I7" s="130"/>
      <c r="J7" s="130"/>
      <c r="K7" s="126"/>
      <c r="L7" s="126"/>
      <c r="M7" s="130"/>
      <c r="N7" s="130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0"/>
      <c r="F8" s="130"/>
      <c r="G8" s="123"/>
      <c r="H8" s="124"/>
      <c r="I8" s="130"/>
      <c r="J8" s="130"/>
      <c r="K8" s="126"/>
      <c r="L8" s="126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0"/>
      <c r="F9" s="130"/>
      <c r="G9" s="123"/>
      <c r="H9" s="124"/>
      <c r="I9" s="130"/>
      <c r="J9" s="130"/>
      <c r="K9" s="126"/>
      <c r="L9" s="126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1"/>
      <c r="L10" s="122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1"/>
      <c r="L11" s="122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1"/>
      <c r="L12" s="122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1"/>
      <c r="L13" s="122"/>
      <c r="M13" s="123"/>
      <c r="N13" s="124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1"/>
      <c r="L14" s="122"/>
      <c r="M14" s="123"/>
      <c r="N14" s="124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3"/>
      <c r="F15" s="124"/>
      <c r="G15" s="123"/>
      <c r="H15" s="124"/>
      <c r="I15" s="123"/>
      <c r="J15" s="124"/>
      <c r="K15" s="121"/>
      <c r="L15" s="122"/>
      <c r="M15" s="123"/>
      <c r="N15" s="124"/>
      <c r="O15" s="123"/>
      <c r="P15" s="124"/>
      <c r="Q15" s="123"/>
      <c r="R15" s="12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3"/>
      <c r="F16" s="124"/>
      <c r="G16" s="123"/>
      <c r="H16" s="124"/>
      <c r="I16" s="130"/>
      <c r="J16" s="130"/>
      <c r="K16" s="126"/>
      <c r="L16" s="126"/>
      <c r="M16" s="130"/>
      <c r="N16" s="130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1"/>
      <c r="L17" s="122"/>
      <c r="M17" s="123"/>
      <c r="N17" s="124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119" t="s">
        <v>110</v>
      </c>
      <c r="C18" s="6"/>
      <c r="D18" s="22" t="s">
        <v>78</v>
      </c>
      <c r="E18" s="123"/>
      <c r="F18" s="124"/>
      <c r="G18" s="123"/>
      <c r="H18" s="124"/>
      <c r="I18" s="123"/>
      <c r="J18" s="124"/>
      <c r="K18" s="121"/>
      <c r="L18" s="122"/>
      <c r="M18" s="123">
        <v>8</v>
      </c>
      <c r="N18" s="124"/>
      <c r="O18" s="123"/>
      <c r="P18" s="124"/>
      <c r="Q18" s="123"/>
      <c r="R18" s="124"/>
      <c r="S18" s="58">
        <f>E18+G18+I18+K18+M18+O18+Q18</f>
        <v>8</v>
      </c>
      <c r="T18" s="58">
        <f>SUM(S18-U18-V18)</f>
        <v>8</v>
      </c>
      <c r="U18" s="60"/>
      <c r="V18" s="60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1"/>
      <c r="L19" s="122"/>
      <c r="M19" s="123"/>
      <c r="N19" s="124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3"/>
      <c r="F20" s="124"/>
      <c r="G20" s="123"/>
      <c r="H20" s="124"/>
      <c r="I20" s="123"/>
      <c r="J20" s="124"/>
      <c r="K20" s="121">
        <v>8</v>
      </c>
      <c r="L20" s="122"/>
      <c r="M20" s="123"/>
      <c r="N20" s="124"/>
      <c r="O20" s="123"/>
      <c r="P20" s="124"/>
      <c r="Q20" s="123"/>
      <c r="R20" s="124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8</v>
      </c>
      <c r="N22" s="129"/>
      <c r="O22" s="128">
        <f>SUM(O4:O21)</f>
        <v>0</v>
      </c>
      <c r="P22" s="129"/>
      <c r="Q22" s="128">
        <f>SUM(Q4:Q21)</f>
        <v>0</v>
      </c>
      <c r="R22" s="129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8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J29" sqref="J2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84</v>
      </c>
      <c r="B1" s="2"/>
      <c r="C1" s="2"/>
    </row>
    <row r="2" spans="1:22" s="9" customFormat="1" x14ac:dyDescent="0.25">
      <c r="A2" s="5" t="s">
        <v>73</v>
      </c>
      <c r="B2" s="110"/>
      <c r="C2" s="110" t="str">
        <f>Buckingham!C2</f>
        <v>26.12.21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14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119" t="s">
        <v>110</v>
      </c>
      <c r="C4" s="6"/>
      <c r="D4" s="22" t="s">
        <v>76</v>
      </c>
      <c r="E4" s="132">
        <v>0.5</v>
      </c>
      <c r="F4" s="134"/>
      <c r="G4" s="132">
        <v>2</v>
      </c>
      <c r="H4" s="134"/>
      <c r="I4" s="132">
        <v>3</v>
      </c>
      <c r="J4" s="134"/>
      <c r="K4" s="132">
        <v>3</v>
      </c>
      <c r="L4" s="134"/>
      <c r="M4" s="132">
        <v>8</v>
      </c>
      <c r="N4" s="134"/>
      <c r="O4" s="132"/>
      <c r="P4" s="134"/>
      <c r="Q4" s="132"/>
      <c r="R4" s="134"/>
      <c r="S4" s="12">
        <f>E4+G4+I4+K4+M4+O4+Q4</f>
        <v>16.5</v>
      </c>
      <c r="T4" s="12">
        <f t="shared" ref="T4:T20" si="0">SUM(S4-U4-V4)</f>
        <v>16.5</v>
      </c>
      <c r="U4" s="14"/>
      <c r="V4" s="14"/>
    </row>
    <row r="5" spans="1:22" x14ac:dyDescent="0.25">
      <c r="A5" s="6">
        <v>3600</v>
      </c>
      <c r="B5" s="119" t="s">
        <v>110</v>
      </c>
      <c r="C5" s="6">
        <v>53</v>
      </c>
      <c r="D5" s="22" t="s">
        <v>87</v>
      </c>
      <c r="E5" s="132">
        <v>7.5</v>
      </c>
      <c r="F5" s="134"/>
      <c r="G5" s="132">
        <v>6</v>
      </c>
      <c r="H5" s="134"/>
      <c r="I5" s="132">
        <v>2</v>
      </c>
      <c r="J5" s="134"/>
      <c r="K5" s="132"/>
      <c r="L5" s="134"/>
      <c r="M5" s="137"/>
      <c r="N5" s="138"/>
      <c r="O5" s="132"/>
      <c r="P5" s="134"/>
      <c r="Q5" s="132"/>
      <c r="R5" s="134"/>
      <c r="S5" s="12">
        <f t="shared" ref="S5:S23" si="1">E5+G5+I5+K5+M5+O5+Q5</f>
        <v>15.5</v>
      </c>
      <c r="T5" s="12">
        <f t="shared" si="0"/>
        <v>15.5</v>
      </c>
      <c r="U5" s="14"/>
      <c r="V5" s="14"/>
    </row>
    <row r="6" spans="1:22" x14ac:dyDescent="0.25">
      <c r="A6" s="6">
        <v>3600</v>
      </c>
      <c r="B6" s="119" t="s">
        <v>110</v>
      </c>
      <c r="C6" s="6">
        <v>44</v>
      </c>
      <c r="D6" s="22" t="s">
        <v>87</v>
      </c>
      <c r="E6" s="132"/>
      <c r="F6" s="134"/>
      <c r="G6" s="132"/>
      <c r="H6" s="134"/>
      <c r="I6" s="132">
        <v>3</v>
      </c>
      <c r="J6" s="134"/>
      <c r="K6" s="132">
        <v>3</v>
      </c>
      <c r="L6" s="134"/>
      <c r="M6" s="137"/>
      <c r="N6" s="138"/>
      <c r="O6" s="132"/>
      <c r="P6" s="134"/>
      <c r="Q6" s="132"/>
      <c r="R6" s="134"/>
      <c r="S6" s="12">
        <f t="shared" si="1"/>
        <v>6</v>
      </c>
      <c r="T6" s="12">
        <f t="shared" si="0"/>
        <v>6</v>
      </c>
      <c r="U6" s="14"/>
      <c r="V6" s="14"/>
    </row>
    <row r="7" spans="1:22" x14ac:dyDescent="0.25">
      <c r="A7" s="6"/>
      <c r="B7" s="6"/>
      <c r="C7" s="6"/>
      <c r="D7" s="22"/>
      <c r="E7" s="132"/>
      <c r="F7" s="134"/>
      <c r="G7" s="132"/>
      <c r="H7" s="134"/>
      <c r="I7" s="132"/>
      <c r="J7" s="134"/>
      <c r="K7" s="132"/>
      <c r="L7" s="134"/>
      <c r="M7" s="137"/>
      <c r="N7" s="138"/>
      <c r="O7" s="132"/>
      <c r="P7" s="134"/>
      <c r="Q7" s="132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4"/>
      <c r="G8" s="132"/>
      <c r="H8" s="134"/>
      <c r="I8" s="132"/>
      <c r="J8" s="134"/>
      <c r="K8" s="132"/>
      <c r="L8" s="134"/>
      <c r="M8" s="137"/>
      <c r="N8" s="138"/>
      <c r="O8" s="132"/>
      <c r="P8" s="134"/>
      <c r="Q8" s="132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4"/>
      <c r="G9" s="132"/>
      <c r="H9" s="134"/>
      <c r="I9" s="132"/>
      <c r="J9" s="134"/>
      <c r="K9" s="132"/>
      <c r="L9" s="134"/>
      <c r="M9" s="137"/>
      <c r="N9" s="138"/>
      <c r="O9" s="132"/>
      <c r="P9" s="134"/>
      <c r="Q9" s="132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4"/>
      <c r="G10" s="132"/>
      <c r="H10" s="134"/>
      <c r="I10" s="132"/>
      <c r="J10" s="134"/>
      <c r="K10" s="132"/>
      <c r="L10" s="134"/>
      <c r="M10" s="137"/>
      <c r="N10" s="138"/>
      <c r="O10" s="132"/>
      <c r="P10" s="134"/>
      <c r="Q10" s="132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4"/>
      <c r="G11" s="132"/>
      <c r="H11" s="134"/>
      <c r="I11" s="132"/>
      <c r="J11" s="134"/>
      <c r="K11" s="132"/>
      <c r="L11" s="134"/>
      <c r="M11" s="137"/>
      <c r="N11" s="138"/>
      <c r="O11" s="132"/>
      <c r="P11" s="134"/>
      <c r="Q11" s="132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4"/>
      <c r="G12" s="132"/>
      <c r="H12" s="134"/>
      <c r="I12" s="132"/>
      <c r="J12" s="134"/>
      <c r="K12" s="132"/>
      <c r="L12" s="134"/>
      <c r="M12" s="137"/>
      <c r="N12" s="138"/>
      <c r="O12" s="132"/>
      <c r="P12" s="134"/>
      <c r="Q12" s="132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4"/>
      <c r="G13" s="132"/>
      <c r="H13" s="134"/>
      <c r="I13" s="132"/>
      <c r="J13" s="134"/>
      <c r="K13" s="132"/>
      <c r="L13" s="134"/>
      <c r="M13" s="137"/>
      <c r="N13" s="138"/>
      <c r="O13" s="132"/>
      <c r="P13" s="134"/>
      <c r="Q13" s="132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4"/>
      <c r="G14" s="132"/>
      <c r="H14" s="134"/>
      <c r="I14" s="132"/>
      <c r="J14" s="134"/>
      <c r="K14" s="132"/>
      <c r="L14" s="134"/>
      <c r="M14" s="137"/>
      <c r="N14" s="138"/>
      <c r="O14" s="132"/>
      <c r="P14" s="134"/>
      <c r="Q14" s="132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119" t="s">
        <v>110</v>
      </c>
      <c r="C15" s="6"/>
      <c r="D15" s="22" t="s">
        <v>107</v>
      </c>
      <c r="E15" s="132"/>
      <c r="F15" s="134"/>
      <c r="G15" s="132"/>
      <c r="H15" s="134"/>
      <c r="I15" s="132"/>
      <c r="J15" s="134"/>
      <c r="K15" s="132">
        <v>2</v>
      </c>
      <c r="L15" s="134"/>
      <c r="M15" s="137"/>
      <c r="N15" s="138"/>
      <c r="O15" s="132"/>
      <c r="P15" s="134"/>
      <c r="Q15" s="132"/>
      <c r="R15" s="134"/>
      <c r="S15" s="12">
        <f t="shared" ref="S15" si="2">E15+G15+I15+K15+M15+O15+Q15</f>
        <v>2</v>
      </c>
      <c r="T15" s="12">
        <f t="shared" ref="T15" si="3">SUM(S15-U15-V15)</f>
        <v>2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4"/>
      <c r="G16" s="132"/>
      <c r="H16" s="134"/>
      <c r="I16" s="132"/>
      <c r="J16" s="134"/>
      <c r="K16" s="132"/>
      <c r="L16" s="134"/>
      <c r="M16" s="137"/>
      <c r="N16" s="138"/>
      <c r="O16" s="132"/>
      <c r="P16" s="134"/>
      <c r="Q16" s="132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119" t="s">
        <v>110</v>
      </c>
      <c r="C17" s="6"/>
      <c r="D17" s="22" t="s">
        <v>79</v>
      </c>
      <c r="E17" s="132"/>
      <c r="F17" s="134"/>
      <c r="G17" s="132"/>
      <c r="H17" s="134"/>
      <c r="I17" s="132"/>
      <c r="J17" s="134"/>
      <c r="K17" s="132"/>
      <c r="L17" s="134"/>
      <c r="M17" s="137"/>
      <c r="N17" s="138"/>
      <c r="O17" s="132"/>
      <c r="P17" s="134"/>
      <c r="Q17" s="132"/>
      <c r="R17" s="134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2"/>
      <c r="F18" s="134"/>
      <c r="G18" s="132"/>
      <c r="H18" s="134"/>
      <c r="I18" s="132"/>
      <c r="J18" s="134"/>
      <c r="K18" s="137"/>
      <c r="L18" s="138"/>
      <c r="M18" s="137"/>
      <c r="N18" s="138"/>
      <c r="O18" s="132"/>
      <c r="P18" s="134"/>
      <c r="Q18" s="132"/>
      <c r="R18" s="13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2"/>
      <c r="F19" s="134"/>
      <c r="G19" s="132"/>
      <c r="H19" s="134"/>
      <c r="I19" s="132"/>
      <c r="J19" s="134"/>
      <c r="K19" s="137"/>
      <c r="L19" s="138"/>
      <c r="M19" s="137"/>
      <c r="N19" s="138"/>
      <c r="O19" s="132"/>
      <c r="P19" s="134"/>
      <c r="Q19" s="132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2"/>
      <c r="F20" s="134"/>
      <c r="G20" s="132"/>
      <c r="H20" s="134"/>
      <c r="I20" s="132"/>
      <c r="J20" s="134"/>
      <c r="K20" s="137"/>
      <c r="L20" s="138"/>
      <c r="M20" s="137"/>
      <c r="N20" s="138"/>
      <c r="O20" s="132"/>
      <c r="P20" s="134"/>
      <c r="Q20" s="132"/>
      <c r="R20" s="13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2"/>
      <c r="F21" s="134"/>
      <c r="G21" s="132"/>
      <c r="H21" s="134"/>
      <c r="I21" s="132"/>
      <c r="J21" s="134"/>
      <c r="K21" s="132"/>
      <c r="L21" s="134"/>
      <c r="M21" s="132"/>
      <c r="N21" s="134"/>
      <c r="O21" s="132"/>
      <c r="P21" s="134"/>
      <c r="Q21" s="132"/>
      <c r="R21" s="13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2"/>
      <c r="F22" s="134"/>
      <c r="G22" s="132"/>
      <c r="H22" s="134"/>
      <c r="I22" s="132"/>
      <c r="J22" s="134"/>
      <c r="K22" s="132"/>
      <c r="L22" s="134"/>
      <c r="M22" s="132"/>
      <c r="N22" s="134"/>
      <c r="O22" s="132"/>
      <c r="P22" s="134"/>
      <c r="Q22" s="132"/>
      <c r="R22" s="13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38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0"/>
  <sheetViews>
    <sheetView zoomScale="87" zoomScaleNormal="87" workbookViewId="0">
      <selection activeCell="F30" sqref="F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73</v>
      </c>
      <c r="B2" s="110"/>
      <c r="C2" s="110" t="str">
        <f>Buckingham!C2</f>
        <v>26.12.21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9"/>
      <c r="F4" s="140"/>
      <c r="G4" s="139"/>
      <c r="H4" s="140"/>
      <c r="I4" s="139"/>
      <c r="J4" s="140"/>
      <c r="K4" s="139"/>
      <c r="L4" s="140"/>
      <c r="M4" s="139"/>
      <c r="N4" s="140"/>
      <c r="O4" s="132"/>
      <c r="P4" s="134"/>
      <c r="Q4" s="132"/>
      <c r="R4" s="134"/>
      <c r="S4" s="12">
        <f>E4+G4+I4+K4+M4+O4+Q4</f>
        <v>0</v>
      </c>
      <c r="T4" s="12">
        <f t="shared" ref="T4:T25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9"/>
      <c r="F5" s="140"/>
      <c r="G5" s="139"/>
      <c r="H5" s="140"/>
      <c r="I5" s="139"/>
      <c r="J5" s="140"/>
      <c r="K5" s="139"/>
      <c r="L5" s="140"/>
      <c r="M5" s="139"/>
      <c r="N5" s="140"/>
      <c r="O5" s="132"/>
      <c r="P5" s="134"/>
      <c r="Q5" s="132"/>
      <c r="R5" s="134"/>
      <c r="S5" s="12">
        <f t="shared" ref="S5:S28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9"/>
      <c r="F6" s="140"/>
      <c r="G6" s="139"/>
      <c r="H6" s="140"/>
      <c r="I6" s="139"/>
      <c r="J6" s="140"/>
      <c r="K6" s="139"/>
      <c r="L6" s="140"/>
      <c r="M6" s="139"/>
      <c r="N6" s="140"/>
      <c r="O6" s="132"/>
      <c r="P6" s="134"/>
      <c r="Q6" s="132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32"/>
      <c r="P7" s="134"/>
      <c r="Q7" s="132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32"/>
      <c r="P8" s="134"/>
      <c r="Q8" s="132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32"/>
      <c r="P9" s="134"/>
      <c r="Q9" s="132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32"/>
      <c r="P10" s="134"/>
      <c r="Q10" s="132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32"/>
      <c r="P11" s="134"/>
      <c r="Q11" s="132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32"/>
      <c r="P12" s="134"/>
      <c r="Q12" s="132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32"/>
      <c r="P13" s="134"/>
      <c r="Q13" s="132"/>
      <c r="R13" s="134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32"/>
      <c r="P14" s="134"/>
      <c r="Q14" s="132"/>
      <c r="R14" s="134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9"/>
      <c r="F15" s="140"/>
      <c r="G15" s="139"/>
      <c r="H15" s="140"/>
      <c r="I15" s="139"/>
      <c r="J15" s="140"/>
      <c r="K15" s="139"/>
      <c r="L15" s="140"/>
      <c r="M15" s="139"/>
      <c r="N15" s="140"/>
      <c r="O15" s="132"/>
      <c r="P15" s="134"/>
      <c r="Q15" s="132"/>
      <c r="R15" s="134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39"/>
      <c r="N16" s="140"/>
      <c r="O16" s="132"/>
      <c r="P16" s="134"/>
      <c r="Q16" s="132"/>
      <c r="R16" s="134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9"/>
      <c r="F17" s="140"/>
      <c r="G17" s="139"/>
      <c r="H17" s="140"/>
      <c r="I17" s="139"/>
      <c r="J17" s="140"/>
      <c r="K17" s="139"/>
      <c r="L17" s="140"/>
      <c r="M17" s="139"/>
      <c r="N17" s="140"/>
      <c r="O17" s="132"/>
      <c r="P17" s="134"/>
      <c r="Q17" s="132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9"/>
      <c r="F18" s="140"/>
      <c r="G18" s="139"/>
      <c r="H18" s="140"/>
      <c r="I18" s="139"/>
      <c r="J18" s="140"/>
      <c r="K18" s="139"/>
      <c r="L18" s="140"/>
      <c r="M18" s="139"/>
      <c r="N18" s="140"/>
      <c r="O18" s="132"/>
      <c r="P18" s="134"/>
      <c r="Q18" s="132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32"/>
      <c r="P19" s="134"/>
      <c r="Q19" s="132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32"/>
      <c r="P20" s="134"/>
      <c r="Q20" s="132"/>
      <c r="R20" s="134"/>
      <c r="S20" s="12">
        <f t="shared" ref="S20:S21" si="4">E20+G20+I20+K20+M20+O20+Q20</f>
        <v>0</v>
      </c>
      <c r="T20" s="12">
        <f t="shared" ref="T20:T21" si="5">SUM(S20-U20-V20)</f>
        <v>0</v>
      </c>
      <c r="U20" s="14"/>
      <c r="V20" s="14"/>
    </row>
    <row r="21" spans="1:22" x14ac:dyDescent="0.25">
      <c r="A21" s="6"/>
      <c r="B21" s="25"/>
      <c r="C21" s="6"/>
      <c r="D21" s="22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32"/>
      <c r="P21" s="134"/>
      <c r="Q21" s="132"/>
      <c r="R21" s="134"/>
      <c r="S21" s="12">
        <f t="shared" si="4"/>
        <v>0</v>
      </c>
      <c r="T21" s="12">
        <f t="shared" si="5"/>
        <v>0</v>
      </c>
      <c r="U21" s="14"/>
      <c r="V21" s="14"/>
    </row>
    <row r="22" spans="1:22" x14ac:dyDescent="0.25">
      <c r="A22" s="6"/>
      <c r="B22" s="25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32"/>
      <c r="P22" s="134"/>
      <c r="Q22" s="132"/>
      <c r="R22" s="134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6"/>
      <c r="B23" s="25"/>
      <c r="C23" s="6"/>
      <c r="D23" s="22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32"/>
      <c r="P23" s="134"/>
      <c r="Q23" s="132"/>
      <c r="R23" s="134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6"/>
      <c r="B24" s="6"/>
      <c r="C24" s="6"/>
      <c r="D24" s="10"/>
      <c r="E24" s="139"/>
      <c r="F24" s="140"/>
      <c r="G24" s="139"/>
      <c r="H24" s="140"/>
      <c r="I24" s="139"/>
      <c r="J24" s="140"/>
      <c r="K24" s="139"/>
      <c r="L24" s="140"/>
      <c r="M24" s="139"/>
      <c r="N24" s="140"/>
      <c r="O24" s="132"/>
      <c r="P24" s="134"/>
      <c r="Q24" s="132"/>
      <c r="R24" s="134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6"/>
      <c r="B25" s="6"/>
      <c r="C25" s="6"/>
      <c r="D25" s="10"/>
      <c r="E25" s="139"/>
      <c r="F25" s="140"/>
      <c r="G25" s="139"/>
      <c r="H25" s="140"/>
      <c r="I25" s="139"/>
      <c r="J25" s="140"/>
      <c r="K25" s="139"/>
      <c r="L25" s="140"/>
      <c r="M25" s="139"/>
      <c r="N25" s="140"/>
      <c r="O25" s="132"/>
      <c r="P25" s="134"/>
      <c r="Q25" s="132"/>
      <c r="R25" s="134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25">
      <c r="A26" s="55" t="s">
        <v>35</v>
      </c>
      <c r="B26" s="55"/>
      <c r="C26" s="10"/>
      <c r="D26" s="10"/>
      <c r="E26" s="139">
        <v>8</v>
      </c>
      <c r="F26" s="140"/>
      <c r="G26" s="139">
        <v>8</v>
      </c>
      <c r="H26" s="140"/>
      <c r="I26" s="139">
        <v>8</v>
      </c>
      <c r="J26" s="140"/>
      <c r="K26" s="139">
        <v>8</v>
      </c>
      <c r="L26" s="140"/>
      <c r="M26" s="139">
        <v>8</v>
      </c>
      <c r="N26" s="140"/>
      <c r="O26" s="132"/>
      <c r="P26" s="134"/>
      <c r="Q26" s="132"/>
      <c r="R26" s="134"/>
      <c r="S26" s="12">
        <f t="shared" si="1"/>
        <v>40</v>
      </c>
      <c r="T26" s="12"/>
      <c r="U26" s="15"/>
      <c r="V26" s="14"/>
    </row>
    <row r="27" spans="1:22" x14ac:dyDescent="0.25">
      <c r="A27" s="55" t="s">
        <v>36</v>
      </c>
      <c r="B27" s="55"/>
      <c r="C27" s="10"/>
      <c r="D27" s="10"/>
      <c r="E27" s="132"/>
      <c r="F27" s="134"/>
      <c r="G27" s="132"/>
      <c r="H27" s="134"/>
      <c r="I27" s="132"/>
      <c r="J27" s="134"/>
      <c r="K27" s="132"/>
      <c r="L27" s="134"/>
      <c r="M27" s="132"/>
      <c r="N27" s="134"/>
      <c r="O27" s="132"/>
      <c r="P27" s="134"/>
      <c r="Q27" s="132"/>
      <c r="R27" s="134"/>
      <c r="S27" s="12">
        <f t="shared" si="1"/>
        <v>0</v>
      </c>
      <c r="T27" s="12"/>
      <c r="U27" s="15"/>
      <c r="V27" s="14"/>
    </row>
    <row r="28" spans="1:22" x14ac:dyDescent="0.25">
      <c r="A28" s="15" t="s">
        <v>6</v>
      </c>
      <c r="B28" s="15"/>
      <c r="C28" s="15"/>
      <c r="D28" s="15"/>
      <c r="E28" s="135">
        <f>SUM(E4:E27)</f>
        <v>8</v>
      </c>
      <c r="F28" s="136"/>
      <c r="G28" s="135">
        <f>SUM(G4:G27)</f>
        <v>8</v>
      </c>
      <c r="H28" s="136"/>
      <c r="I28" s="135">
        <f>SUM(I4:I27)</f>
        <v>8</v>
      </c>
      <c r="J28" s="136"/>
      <c r="K28" s="135">
        <f>SUM(K4:K27)</f>
        <v>8</v>
      </c>
      <c r="L28" s="136"/>
      <c r="M28" s="135">
        <f>SUM(M4:M27)</f>
        <v>8</v>
      </c>
      <c r="N28" s="136"/>
      <c r="O28" s="135">
        <f>SUM(O4:O27)</f>
        <v>0</v>
      </c>
      <c r="P28" s="136"/>
      <c r="Q28" s="135">
        <f>SUM(Q4:Q27)</f>
        <v>0</v>
      </c>
      <c r="R28" s="136"/>
      <c r="S28" s="12">
        <f t="shared" si="1"/>
        <v>40</v>
      </c>
      <c r="T28" s="12"/>
      <c r="U28" s="15"/>
      <c r="V28" s="14"/>
    </row>
    <row r="29" spans="1:22" x14ac:dyDescent="0.25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0</v>
      </c>
      <c r="U29" s="14"/>
      <c r="V29" s="14"/>
    </row>
    <row r="30" spans="1:22" x14ac:dyDescent="0.25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25">
      <c r="A32" s="1" t="s">
        <v>23</v>
      </c>
      <c r="B32" s="2"/>
    </row>
    <row r="33" spans="1:9" x14ac:dyDescent="0.25">
      <c r="A33" s="3" t="s">
        <v>2</v>
      </c>
      <c r="C33" s="17">
        <f>SUM(T29)</f>
        <v>0</v>
      </c>
      <c r="I33" s="1">
        <v>3600</v>
      </c>
    </row>
    <row r="34" spans="1:9" x14ac:dyDescent="0.25">
      <c r="A34" s="3" t="s">
        <v>24</v>
      </c>
      <c r="C34" s="17">
        <f>U30</f>
        <v>0</v>
      </c>
      <c r="D34" s="17" t="s">
        <v>75</v>
      </c>
      <c r="I34" s="24"/>
    </row>
    <row r="35" spans="1:9" x14ac:dyDescent="0.25">
      <c r="A35" s="3" t="s">
        <v>25</v>
      </c>
      <c r="C35" s="17">
        <f>V30</f>
        <v>0</v>
      </c>
    </row>
    <row r="36" spans="1:9" x14ac:dyDescent="0.25">
      <c r="A36" s="3" t="s">
        <v>26</v>
      </c>
      <c r="C36" s="17">
        <f>S26</f>
        <v>40</v>
      </c>
      <c r="I36" s="17"/>
    </row>
    <row r="37" spans="1:9" x14ac:dyDescent="0.25">
      <c r="A37" s="3" t="s">
        <v>4</v>
      </c>
      <c r="C37" s="17">
        <f>S27</f>
        <v>0</v>
      </c>
    </row>
    <row r="38" spans="1:9" ht="16.5" thickBot="1" x14ac:dyDescent="0.3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5" thickTop="1" x14ac:dyDescent="0.25">
      <c r="A39" s="3" t="s">
        <v>27</v>
      </c>
      <c r="C39" s="20">
        <v>0</v>
      </c>
      <c r="D39" s="20"/>
    </row>
    <row r="40" spans="1:9" x14ac:dyDescent="0.25">
      <c r="A40" s="3" t="s">
        <v>34</v>
      </c>
      <c r="C40" s="20">
        <v>0</v>
      </c>
      <c r="D40" s="20"/>
    </row>
  </sheetData>
  <mergeCells count="182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E26:F26"/>
    <mergeCell ref="G26:H26"/>
    <mergeCell ref="I26:J26"/>
    <mergeCell ref="K26:L26"/>
    <mergeCell ref="M26:N26"/>
    <mergeCell ref="O26:P26"/>
    <mergeCell ref="Q26:R26"/>
    <mergeCell ref="Q25:R25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22:F22"/>
    <mergeCell ref="G22:H22"/>
    <mergeCell ref="I22:J22"/>
    <mergeCell ref="K22:L22"/>
    <mergeCell ref="M22:N22"/>
    <mergeCell ref="O22:P22"/>
    <mergeCell ref="Q22:R2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Pender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Sheet2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Pender!Print_Area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2022-01-04T09:15:31Z</cp:lastPrinted>
  <dcterms:created xsi:type="dcterms:W3CDTF">2010-01-14T13:00:57Z</dcterms:created>
  <dcterms:modified xsi:type="dcterms:W3CDTF">2022-09-27T11:49:30Z</dcterms:modified>
</cp:coreProperties>
</file>