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18AE839F-371B-4E15-AFCF-2DFBABCA2F8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#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">'#'!$A$1:$V$44</definedName>
    <definedName name="_xlnm.Print_Area" localSheetId="16">'.'!$A$1:$V$41</definedName>
    <definedName name="_xlnm.Print_Area" localSheetId="0">Analysis!$A$1:$K$28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53" l="1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<sst xmlns="http://schemas.openxmlformats.org/spreadsheetml/2006/main" count="703" uniqueCount="124">
  <si>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</si>
  <si>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</si>
  <si>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</si>
  <si>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</si>
  <si>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</si>
  <si>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</si>
  <si>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</si>
  <si>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</si>
  <si>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</si>
  <si>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</si>
  <si>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</si>
  <si>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</si>
  <si>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</si>
  <si>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</si>
  <si>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</si>
  <si>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</si>
  <si>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</si>
  <si>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</si>
  <si>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</si>
  <si>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</si>
  <si>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</si>
  <si>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</si>
  <si>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</si>
  <si>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</si>
  <si>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</si>
  <si>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</si>
  <si>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</si>
  <si>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</si>
  <si>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</si>
  <si>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</si>
  <si>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</si>
  <si>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</si>
  <si>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</si>
  <si>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</si>
  <si>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</si>
  <si>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</si>
  <si>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</si>
  <si>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</si>
  <si>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</si>
  <si>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</si>
  <si>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</si>
  <si>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</si>
  <si>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</si>
  <si>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</si>
  <si>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</si>
  <si>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</si>
  <si>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</si>
  <si>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</si>
  <si>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</si>
  <si>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</si>
  <si>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</si>
  <si>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</si>
  <si>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</si>
  <si>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</si>
  <si>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</si>
  <si>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</si>
  <si>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</si>
  <si>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</si>
  <si>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</si>
  <si>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</si>
  <si>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</si>
  <si>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</si>
  <si>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</si>
  <si>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</si>
  <si>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</si>
  <si>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</si>
  <si>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</si>
  <si>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</si>
  <si>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</si>
  <si>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</si>
  <si>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</si>
  <si>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</si>
  <si>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</si>
  <si>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</si>
  <si>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</si>
  <si>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</si>
  <si>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</si>
  <si>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</si>
  <si>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</si>
  <si>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</si>
  <si>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</si>
  <si>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</si>
  <si>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</si>
  <si>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</si>
  <si>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</si>
  <si>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</si>
  <si>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</si>
  <si>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</si>
  <si>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</si>
  <si>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</si>
  <si>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</si>
  <si>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</si>
  <si>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</si>
  <si>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</si>
  <si>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</si>
  <si>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</si>
  <si>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training Sam</t>
  </si>
  <si>
    <t>training</t>
  </si>
  <si>
    <t>Reception desk</t>
  </si>
  <si>
    <t>pergolas</t>
  </si>
  <si>
    <t>load van</t>
  </si>
  <si>
    <t>wall battons</t>
  </si>
  <si>
    <t>drive to sms</t>
  </si>
  <si>
    <t>18a</t>
  </si>
  <si>
    <t>03.07.22</t>
  </si>
  <si>
    <t xml:space="preserve">architraves </t>
  </si>
  <si>
    <t>load mirrors</t>
  </si>
  <si>
    <t>wrapping</t>
  </si>
  <si>
    <t>architraves</t>
  </si>
  <si>
    <t>heads</t>
  </si>
  <si>
    <t>handrail</t>
  </si>
  <si>
    <t>grind cutters</t>
  </si>
  <si>
    <t>packers</t>
  </si>
  <si>
    <t xml:space="preserve">vanity frames from store </t>
  </si>
  <si>
    <t>covid ?</t>
  </si>
  <si>
    <t>dentist</t>
  </si>
  <si>
    <t>MOOR02</t>
  </si>
  <si>
    <t>PRIO17</t>
  </si>
  <si>
    <t>CAPI01</t>
  </si>
  <si>
    <t>OFFI01</t>
  </si>
  <si>
    <t>HOXT01</t>
  </si>
  <si>
    <t>BARC01</t>
  </si>
  <si>
    <t>REPT01</t>
  </si>
  <si>
    <t>WHIT05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</si>
</sst>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5" borderId="3" xfId="0" applyNumberFormat="1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B28" sqref="B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71</v>
      </c>
      <c r="C2" s="6" t="s">
        <v>104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/>
      <c r="B6" s="100">
        <f>SUM('#'!C31)</f>
        <v>0</v>
      </c>
      <c r="C6" s="100">
        <f>SUM('#'!C32)</f>
        <v>0</v>
      </c>
      <c r="D6" s="100">
        <f>SUM('#'!C33)</f>
        <v>0</v>
      </c>
      <c r="E6" s="100">
        <f>SUM('#'!C34)</f>
        <v>0</v>
      </c>
      <c r="F6" s="100">
        <f>SUM('#'!C35)</f>
        <v>0</v>
      </c>
      <c r="G6" s="101">
        <f>B6+C6+D6+E6+F6</f>
        <v>0</v>
      </c>
      <c r="H6" s="102">
        <f>SUM('#'!C37)</f>
        <v>0</v>
      </c>
      <c r="I6" s="102">
        <f>SUM('#'!C38)</f>
        <v>0</v>
      </c>
      <c r="K6" s="103">
        <f>SUM('#'!I32)</f>
        <v>0</v>
      </c>
    </row>
    <row r="7" spans="1:11" ht="17.25" customHeight="1" x14ac:dyDescent="0.25">
      <c r="A7" s="99" t="s">
        <v>58</v>
      </c>
      <c r="B7" s="100">
        <f>SUM(Chimes!C30)</f>
        <v>32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32</v>
      </c>
      <c r="H7" s="102">
        <f>SUM(Chimes!C36)</f>
        <v>0</v>
      </c>
      <c r="I7" s="102">
        <f>SUM(Chimes!C37)</f>
        <v>0</v>
      </c>
      <c r="K7" s="103">
        <f>SUM(Chimes!I31)</f>
        <v>0.5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SUM(Doran!C30)</f>
        <v>32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8</v>
      </c>
      <c r="F10" s="100">
        <f>SUM(Hammond!C34)</f>
        <v>0</v>
      </c>
      <c r="G10" s="101">
        <f t="shared" ref="G10:G15" si="1">B10+C10+D10+E10+F10</f>
        <v>40</v>
      </c>
      <c r="H10" s="104">
        <f>SUM(Hammond!C36)</f>
        <v>0</v>
      </c>
      <c r="I10" s="104">
        <f>SUM(Hammond!C37)</f>
        <v>0</v>
      </c>
      <c r="K10" s="103">
        <f>SUM(Hammond!I31)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78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66</v>
      </c>
      <c r="B14" s="100">
        <f>SUM('Reading-Jones'!C30)</f>
        <v>24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24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0.5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1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64</v>
      </c>
      <c r="B17" s="100">
        <f>SUM(Wildman!C28)</f>
        <v>8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8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16</v>
      </c>
      <c r="C20" s="100">
        <f>SUM(Wright!C31)</f>
        <v>1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17</v>
      </c>
      <c r="H20" s="104">
        <f>SUM(Wright!C36)</f>
        <v>0</v>
      </c>
      <c r="I20" s="104">
        <f>SUM(Wright!C37)</f>
        <v>0</v>
      </c>
      <c r="K20" s="103">
        <f>SUM(Wright!I31)</f>
        <v>15.5</v>
      </c>
    </row>
    <row r="21" spans="1:11" ht="17.25" customHeight="1" x14ac:dyDescent="0.25">
      <c r="A21" s="105" t="s">
        <v>22</v>
      </c>
      <c r="B21" s="106">
        <f t="shared" ref="B21:I21" si="2">SUM(B6:B20)</f>
        <v>400</v>
      </c>
      <c r="C21" s="106">
        <f t="shared" si="2"/>
        <v>1</v>
      </c>
      <c r="D21" s="106">
        <f t="shared" si="2"/>
        <v>0</v>
      </c>
      <c r="E21" s="106">
        <f t="shared" si="2"/>
        <v>8</v>
      </c>
      <c r="F21" s="106">
        <f t="shared" si="2"/>
        <v>0</v>
      </c>
      <c r="G21" s="106">
        <f t="shared" si="2"/>
        <v>409</v>
      </c>
      <c r="H21" s="107">
        <f t="shared" si="2"/>
        <v>0</v>
      </c>
      <c r="I21" s="107">
        <f t="shared" si="2"/>
        <v>0</v>
      </c>
      <c r="J21" s="94"/>
      <c r="K21" s="106">
        <f>SUM(K6:K20)</f>
        <v>59.5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401</v>
      </c>
    </row>
    <row r="25" spans="1:11" x14ac:dyDescent="0.25">
      <c r="A25" s="92" t="s">
        <v>29</v>
      </c>
      <c r="C25" s="108">
        <f>K21</f>
        <v>59.5</v>
      </c>
    </row>
    <row r="26" spans="1:11" x14ac:dyDescent="0.25">
      <c r="A26" s="92" t="s">
        <v>33</v>
      </c>
      <c r="C26" s="109">
        <f>C25/C24</f>
        <v>0.14837905236907731</v>
      </c>
    </row>
    <row r="27" spans="1:11" x14ac:dyDescent="0.25">
      <c r="C27" s="94"/>
    </row>
    <row r="28" spans="1:11" x14ac:dyDescent="0.25">
      <c r="H28" s="94" t="s">
        <v>87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18" sqref="D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70</v>
      </c>
      <c r="B2" s="110"/>
      <c r="C2" s="6" t="s">
        <v>104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/>
      <c r="H3" s="27"/>
      <c r="I3" s="56"/>
      <c r="J3" s="27"/>
      <c r="K3" s="56"/>
      <c r="L3" s="27"/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3"/>
      <c r="P5" s="124"/>
      <c r="Q5" s="123"/>
      <c r="R5" s="124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ref="S19:S20" si="9">E19+G19+I19+K19+M19+O19+Q19</f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3"/>
      <c r="P22" s="124"/>
      <c r="Q22" s="123"/>
      <c r="R22" s="124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0</v>
      </c>
      <c r="F26" s="129"/>
      <c r="G26" s="128">
        <f>SUM(G4:G25)</f>
        <v>0</v>
      </c>
      <c r="H26" s="129"/>
      <c r="I26" s="128">
        <f>SUM(I4:I25)</f>
        <v>0</v>
      </c>
      <c r="J26" s="129"/>
      <c r="K26" s="128">
        <f>SUM(K4:K25)</f>
        <v>0</v>
      </c>
      <c r="L26" s="129"/>
      <c r="M26" s="128">
        <f>SUM(M4:M25)</f>
        <v>0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58</v>
      </c>
      <c r="B1" s="49"/>
      <c r="C1" s="49"/>
    </row>
    <row r="2" spans="1:22" s="54" customFormat="1" x14ac:dyDescent="0.25">
      <c r="A2" s="5" t="s">
        <v>70</v>
      </c>
      <c r="B2" s="110"/>
      <c r="C2" s="110" t="str">
        <f>'#'!C2</f>
        <v>03.07.22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120</v>
      </c>
      <c r="C4" s="6">
        <v>44</v>
      </c>
      <c r="D4" s="22" t="s">
        <v>108</v>
      </c>
      <c r="E4" s="126">
        <v>8</v>
      </c>
      <c r="F4" s="126"/>
      <c r="G4" s="126">
        <v>7.75</v>
      </c>
      <c r="H4" s="126"/>
      <c r="I4" s="126">
        <v>7.25</v>
      </c>
      <c r="J4" s="126"/>
      <c r="K4" s="126">
        <v>2.5</v>
      </c>
      <c r="L4" s="126"/>
      <c r="M4" s="126"/>
      <c r="N4" s="126"/>
      <c r="O4" s="123"/>
      <c r="P4" s="124"/>
      <c r="Q4" s="123"/>
      <c r="R4" s="124"/>
      <c r="S4" s="58">
        <f>E4+G4+I4+K4+M4+O4+Q4</f>
        <v>25.5</v>
      </c>
      <c r="T4" s="58">
        <f t="shared" ref="T4:T20" si="0">SUM(S4-U4-V4)</f>
        <v>25.5</v>
      </c>
      <c r="U4" s="60"/>
      <c r="V4" s="60"/>
    </row>
    <row r="5" spans="1:22" x14ac:dyDescent="0.25">
      <c r="A5" s="6">
        <v>6959</v>
      </c>
      <c r="B5" s="6" t="s">
        <v>120</v>
      </c>
      <c r="C5" s="6">
        <v>40</v>
      </c>
      <c r="D5" s="22" t="s">
        <v>109</v>
      </c>
      <c r="E5" s="126"/>
      <c r="F5" s="126"/>
      <c r="G5" s="126"/>
      <c r="H5" s="126"/>
      <c r="I5" s="126">
        <v>0.5</v>
      </c>
      <c r="J5" s="126"/>
      <c r="K5" s="126">
        <v>5.5</v>
      </c>
      <c r="L5" s="126"/>
      <c r="M5" s="126"/>
      <c r="N5" s="126"/>
      <c r="O5" s="123"/>
      <c r="P5" s="124"/>
      <c r="Q5" s="123"/>
      <c r="R5" s="124"/>
      <c r="S5" s="58">
        <f>E5+G5+I5+K5+M5+O5+Q5</f>
        <v>6</v>
      </c>
      <c r="T5" s="58">
        <f t="shared" si="0"/>
        <v>6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ref="S6:S25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30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119</v>
      </c>
      <c r="C18" s="6"/>
      <c r="D18" s="22" t="s">
        <v>88</v>
      </c>
      <c r="E18" s="123"/>
      <c r="F18" s="124"/>
      <c r="G18" s="123">
        <v>0.25</v>
      </c>
      <c r="H18" s="124"/>
      <c r="I18" s="123">
        <v>0.25</v>
      </c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0.5</v>
      </c>
      <c r="T18" s="58">
        <f t="shared" si="0"/>
        <v>0.5</v>
      </c>
      <c r="U18" s="60"/>
      <c r="V18" s="60"/>
    </row>
    <row r="19" spans="1:22" ht="15.75" customHeight="1" x14ac:dyDescent="0.25">
      <c r="A19" s="6">
        <v>3600</v>
      </c>
      <c r="B19" s="25" t="s">
        <v>119</v>
      </c>
      <c r="C19" s="6"/>
      <c r="D19" s="22" t="s">
        <v>97</v>
      </c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119</v>
      </c>
      <c r="C20" s="6"/>
      <c r="D20" s="22" t="s">
        <v>72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119</v>
      </c>
      <c r="C21" s="6"/>
      <c r="D21" s="22" t="s">
        <v>73</v>
      </c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0</v>
      </c>
      <c r="N25" s="129"/>
      <c r="O25" s="128">
        <f>SUM(O4:O24)</f>
        <v>0</v>
      </c>
      <c r="P25" s="129"/>
      <c r="Q25" s="128">
        <f>SUM(Q4:Q24)</f>
        <v>0</v>
      </c>
      <c r="R25" s="129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0.5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70</v>
      </c>
      <c r="B2" s="110"/>
      <c r="C2" s="110" t="str">
        <f>'#'!C2</f>
        <v>03.07.22</v>
      </c>
      <c r="D2" s="110"/>
      <c r="E2" s="131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121</v>
      </c>
      <c r="C4" s="6">
        <v>1</v>
      </c>
      <c r="D4" s="22" t="s">
        <v>99</v>
      </c>
      <c r="E4" s="123">
        <v>8</v>
      </c>
      <c r="F4" s="124"/>
      <c r="G4" s="123">
        <v>8</v>
      </c>
      <c r="H4" s="124"/>
      <c r="I4" s="123">
        <v>3</v>
      </c>
      <c r="J4" s="124"/>
      <c r="K4" s="123">
        <v>8</v>
      </c>
      <c r="L4" s="124"/>
      <c r="M4" s="123"/>
      <c r="N4" s="124"/>
      <c r="O4" s="123"/>
      <c r="P4" s="124"/>
      <c r="Q4" s="123"/>
      <c r="R4" s="124"/>
      <c r="S4" s="58">
        <f>E4+G4+I4+K4+M4+O4+Q4</f>
        <v>27</v>
      </c>
      <c r="T4" s="58">
        <f t="shared" ref="T4:T12" si="0">SUM(S4-U4-V4)</f>
        <v>27</v>
      </c>
      <c r="U4" s="60"/>
      <c r="V4" s="60"/>
    </row>
    <row r="5" spans="1:22" x14ac:dyDescent="0.25">
      <c r="A5" s="6">
        <v>6959</v>
      </c>
      <c r="B5" s="6" t="s">
        <v>120</v>
      </c>
      <c r="C5" s="6">
        <v>44</v>
      </c>
      <c r="D5" s="22" t="s">
        <v>105</v>
      </c>
      <c r="E5" s="130"/>
      <c r="F5" s="124"/>
      <c r="G5" s="123"/>
      <c r="H5" s="124"/>
      <c r="I5" s="123">
        <v>4.5</v>
      </c>
      <c r="J5" s="124"/>
      <c r="K5" s="123"/>
      <c r="L5" s="124"/>
      <c r="M5" s="123"/>
      <c r="N5" s="124"/>
      <c r="O5" s="123"/>
      <c r="P5" s="124"/>
      <c r="Q5" s="123"/>
      <c r="R5" s="124"/>
      <c r="S5" s="58">
        <f>E5+G5+I5+K5+M5+O5+Q5</f>
        <v>4.5</v>
      </c>
      <c r="T5" s="58">
        <f t="shared" si="0"/>
        <v>4.5</v>
      </c>
      <c r="U5" s="60"/>
      <c r="V5" s="60"/>
    </row>
    <row r="6" spans="1:22" x14ac:dyDescent="0.25">
      <c r="A6" s="6"/>
      <c r="B6" s="6"/>
      <c r="C6" s="6"/>
      <c r="D6" s="22"/>
      <c r="E6" s="123"/>
      <c r="F6" s="124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3"/>
      <c r="R6" s="124"/>
      <c r="S6" s="58">
        <f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ref="S8:S24" si="1">E8+G8+I8+K8+M8+O8+Q8</f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119</v>
      </c>
      <c r="C19" s="6"/>
      <c r="D19" s="22" t="s">
        <v>91</v>
      </c>
      <c r="E19" s="123"/>
      <c r="F19" s="124"/>
      <c r="G19" s="123"/>
      <c r="H19" s="124"/>
      <c r="I19" s="123">
        <v>0.5</v>
      </c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4"/>
        <v>0.5</v>
      </c>
      <c r="T19" s="58">
        <f t="shared" si="5"/>
        <v>0.5</v>
      </c>
      <c r="U19" s="60"/>
      <c r="V19" s="60"/>
    </row>
    <row r="20" spans="1:22" x14ac:dyDescent="0.25">
      <c r="A20" s="6">
        <v>3600</v>
      </c>
      <c r="B20" s="25" t="s">
        <v>119</v>
      </c>
      <c r="C20" s="6"/>
      <c r="D20" s="22" t="s">
        <v>72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0</v>
      </c>
      <c r="N24" s="129"/>
      <c r="O24" s="128">
        <f>SUM(O4:O23)</f>
        <v>0</v>
      </c>
      <c r="P24" s="129"/>
      <c r="Q24" s="128">
        <f>SUM(Q4:Q23)</f>
        <v>0</v>
      </c>
      <c r="R24" s="129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'#'!C2</f>
        <v>03.07.22</v>
      </c>
    </row>
    <row r="2" spans="1:22" s="9" customFormat="1" x14ac:dyDescent="0.25">
      <c r="A2" s="5" t="s">
        <v>70</v>
      </c>
      <c r="B2" s="110"/>
      <c r="C2" s="112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32</v>
      </c>
      <c r="D4" s="22" t="s">
        <v>101</v>
      </c>
      <c r="E4" s="125">
        <v>2</v>
      </c>
      <c r="F4" s="125"/>
      <c r="G4" s="125"/>
      <c r="H4" s="125"/>
      <c r="I4" s="125"/>
      <c r="J4" s="125"/>
      <c r="K4" s="125"/>
      <c r="L4" s="125"/>
      <c r="M4" s="125"/>
      <c r="N4" s="125"/>
      <c r="O4" s="130"/>
      <c r="P4" s="132"/>
      <c r="Q4" s="130"/>
      <c r="R4" s="132"/>
      <c r="S4" s="12">
        <f>E4+G4+I4+K4+M4+O4+Q4</f>
        <v>2</v>
      </c>
      <c r="T4" s="12">
        <f t="shared" ref="T4:T17" si="0">SUM(S4-U4-V4)</f>
        <v>2</v>
      </c>
      <c r="U4" s="14"/>
      <c r="V4" s="14"/>
    </row>
    <row r="5" spans="1:22" x14ac:dyDescent="0.25">
      <c r="A5" s="6">
        <v>6983</v>
      </c>
      <c r="B5" s="6" t="s">
        <v>122</v>
      </c>
      <c r="C5" s="6">
        <v>23</v>
      </c>
      <c r="D5" s="22" t="s">
        <v>98</v>
      </c>
      <c r="E5" s="125">
        <v>3</v>
      </c>
      <c r="F5" s="125"/>
      <c r="G5" s="125"/>
      <c r="H5" s="125"/>
      <c r="I5" s="125"/>
      <c r="J5" s="125"/>
      <c r="K5" s="125"/>
      <c r="L5" s="125"/>
      <c r="M5" s="125"/>
      <c r="N5" s="125"/>
      <c r="O5" s="130"/>
      <c r="P5" s="132"/>
      <c r="Q5" s="130"/>
      <c r="R5" s="132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6822</v>
      </c>
      <c r="B6" s="6" t="s">
        <v>116</v>
      </c>
      <c r="C6" s="6">
        <v>40</v>
      </c>
      <c r="D6" s="22" t="s">
        <v>110</v>
      </c>
      <c r="E6" s="125">
        <v>3</v>
      </c>
      <c r="F6" s="125"/>
      <c r="G6" s="125">
        <v>7</v>
      </c>
      <c r="H6" s="125"/>
      <c r="I6" s="125"/>
      <c r="J6" s="125"/>
      <c r="K6" s="125"/>
      <c r="L6" s="125"/>
      <c r="M6" s="125"/>
      <c r="N6" s="125"/>
      <c r="O6" s="130"/>
      <c r="P6" s="132"/>
      <c r="Q6" s="130"/>
      <c r="R6" s="132"/>
      <c r="S6" s="12">
        <f t="shared" si="1"/>
        <v>10</v>
      </c>
      <c r="T6" s="12">
        <f t="shared" si="0"/>
        <v>10</v>
      </c>
      <c r="U6" s="14"/>
      <c r="V6" s="14"/>
    </row>
    <row r="7" spans="1:22" x14ac:dyDescent="0.25">
      <c r="A7" s="6">
        <v>6959</v>
      </c>
      <c r="B7" s="6" t="s">
        <v>120</v>
      </c>
      <c r="C7" s="6">
        <v>41</v>
      </c>
      <c r="D7" s="22" t="s">
        <v>110</v>
      </c>
      <c r="E7" s="125"/>
      <c r="F7" s="125"/>
      <c r="G7" s="125">
        <v>1</v>
      </c>
      <c r="H7" s="125"/>
      <c r="I7" s="125">
        <v>3</v>
      </c>
      <c r="J7" s="125"/>
      <c r="K7" s="125"/>
      <c r="L7" s="125"/>
      <c r="M7" s="125"/>
      <c r="N7" s="125"/>
      <c r="O7" s="130"/>
      <c r="P7" s="132"/>
      <c r="Q7" s="130"/>
      <c r="R7" s="132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>
        <v>7045</v>
      </c>
      <c r="B8" s="6" t="s">
        <v>123</v>
      </c>
      <c r="C8" s="6"/>
      <c r="D8" s="22" t="s">
        <v>111</v>
      </c>
      <c r="E8" s="125"/>
      <c r="F8" s="125"/>
      <c r="G8" s="125"/>
      <c r="H8" s="125"/>
      <c r="I8" s="125">
        <v>5</v>
      </c>
      <c r="J8" s="125"/>
      <c r="K8" s="125">
        <v>8</v>
      </c>
      <c r="L8" s="125"/>
      <c r="M8" s="125"/>
      <c r="N8" s="125"/>
      <c r="O8" s="130"/>
      <c r="P8" s="132"/>
      <c r="Q8" s="130"/>
      <c r="R8" s="132"/>
      <c r="S8" s="12">
        <f t="shared" si="1"/>
        <v>13</v>
      </c>
      <c r="T8" s="12">
        <f t="shared" si="0"/>
        <v>13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30"/>
      <c r="P12" s="132"/>
      <c r="Q12" s="130"/>
      <c r="R12" s="132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22" t="s">
        <v>96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30"/>
      <c r="P18" s="132"/>
      <c r="Q18" s="130"/>
      <c r="R18" s="132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30"/>
      <c r="P19" s="132"/>
      <c r="Q19" s="130"/>
      <c r="R19" s="132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119</v>
      </c>
      <c r="C21" s="6"/>
      <c r="D21" s="22" t="s">
        <v>73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30"/>
      <c r="P21" s="132"/>
      <c r="Q21" s="130"/>
      <c r="R21" s="13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30"/>
      <c r="P22" s="132"/>
      <c r="Q22" s="130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70</v>
      </c>
      <c r="B2" s="110"/>
      <c r="C2" s="110" t="str">
        <f>'#'!C2</f>
        <v>03.07.22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121</v>
      </c>
      <c r="C4" s="6">
        <v>1</v>
      </c>
      <c r="D4" s="22" t="s">
        <v>99</v>
      </c>
      <c r="E4" s="126">
        <v>6</v>
      </c>
      <c r="F4" s="126"/>
      <c r="G4" s="126">
        <v>8</v>
      </c>
      <c r="H4" s="126"/>
      <c r="I4" s="126">
        <v>6.5</v>
      </c>
      <c r="J4" s="126"/>
      <c r="K4" s="126">
        <v>8</v>
      </c>
      <c r="L4" s="126"/>
      <c r="M4" s="137"/>
      <c r="N4" s="137"/>
      <c r="O4" s="123"/>
      <c r="P4" s="124"/>
      <c r="Q4" s="123"/>
      <c r="R4" s="124"/>
      <c r="S4" s="58">
        <f>E4+G4+I4+K4+M4+O4+Q4</f>
        <v>28.5</v>
      </c>
      <c r="T4" s="58">
        <f t="shared" ref="T4:T13" si="0">SUM(S4-U4-V4)</f>
        <v>28.5</v>
      </c>
      <c r="U4" s="60"/>
      <c r="V4" s="60"/>
    </row>
    <row r="5" spans="1:22" x14ac:dyDescent="0.25">
      <c r="A5" s="6">
        <v>6959</v>
      </c>
      <c r="B5" s="6" t="s">
        <v>120</v>
      </c>
      <c r="C5" s="6">
        <v>38</v>
      </c>
      <c r="D5" s="22" t="s">
        <v>100</v>
      </c>
      <c r="E5" s="123">
        <v>2</v>
      </c>
      <c r="F5" s="124"/>
      <c r="G5" s="126"/>
      <c r="H5" s="126"/>
      <c r="I5" s="126"/>
      <c r="J5" s="126"/>
      <c r="K5" s="123"/>
      <c r="L5" s="124"/>
      <c r="M5" s="135"/>
      <c r="N5" s="136"/>
      <c r="O5" s="123"/>
      <c r="P5" s="124"/>
      <c r="Q5" s="123"/>
      <c r="R5" s="124"/>
      <c r="S5" s="58">
        <f t="shared" ref="S5:S25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6959</v>
      </c>
      <c r="B6" s="6" t="s">
        <v>120</v>
      </c>
      <c r="C6" s="6" t="s">
        <v>103</v>
      </c>
      <c r="D6" s="22" t="s">
        <v>106</v>
      </c>
      <c r="E6" s="123"/>
      <c r="F6" s="124"/>
      <c r="G6" s="126"/>
      <c r="H6" s="126"/>
      <c r="I6" s="126">
        <v>1</v>
      </c>
      <c r="J6" s="126"/>
      <c r="K6" s="123"/>
      <c r="L6" s="124"/>
      <c r="M6" s="135"/>
      <c r="N6" s="136"/>
      <c r="O6" s="123"/>
      <c r="P6" s="124"/>
      <c r="Q6" s="123"/>
      <c r="R6" s="124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6"/>
      <c r="H7" s="126"/>
      <c r="I7" s="126"/>
      <c r="J7" s="126"/>
      <c r="K7" s="123"/>
      <c r="L7" s="124"/>
      <c r="M7" s="135"/>
      <c r="N7" s="136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35"/>
      <c r="N8" s="136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35"/>
      <c r="N9" s="136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35"/>
      <c r="N10" s="136"/>
      <c r="O10" s="123"/>
      <c r="P10" s="124"/>
      <c r="Q10" s="123"/>
      <c r="R10" s="124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35"/>
      <c r="N11" s="136"/>
      <c r="O11" s="123"/>
      <c r="P11" s="124"/>
      <c r="Q11" s="123"/>
      <c r="R11" s="124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35"/>
      <c r="N12" s="136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35"/>
      <c r="N13" s="136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86</v>
      </c>
      <c r="E14" s="123"/>
      <c r="F14" s="124"/>
      <c r="G14" s="123"/>
      <c r="H14" s="124"/>
      <c r="I14" s="123"/>
      <c r="J14" s="124"/>
      <c r="K14" s="123"/>
      <c r="L14" s="124"/>
      <c r="M14" s="135"/>
      <c r="N14" s="136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35"/>
      <c r="N15" s="136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35"/>
      <c r="N16" s="136"/>
      <c r="O16" s="123"/>
      <c r="P16" s="124"/>
      <c r="Q16" s="123"/>
      <c r="R16" s="124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35"/>
      <c r="N17" s="136"/>
      <c r="O17" s="123"/>
      <c r="P17" s="124"/>
      <c r="Q17" s="123"/>
      <c r="R17" s="124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35"/>
      <c r="N18" s="136"/>
      <c r="O18" s="123"/>
      <c r="P18" s="124"/>
      <c r="Q18" s="123"/>
      <c r="R18" s="124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35"/>
      <c r="N19" s="136"/>
      <c r="O19" s="123"/>
      <c r="P19" s="124"/>
      <c r="Q19" s="123"/>
      <c r="R19" s="124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119</v>
      </c>
      <c r="C20" s="6"/>
      <c r="D20" s="22" t="s">
        <v>95</v>
      </c>
      <c r="E20" s="123"/>
      <c r="F20" s="124"/>
      <c r="G20" s="123"/>
      <c r="H20" s="124"/>
      <c r="I20" s="123"/>
      <c r="J20" s="124"/>
      <c r="K20" s="123"/>
      <c r="L20" s="124"/>
      <c r="M20" s="135"/>
      <c r="N20" s="136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119</v>
      </c>
      <c r="C21" s="6"/>
      <c r="D21" s="22" t="s">
        <v>72</v>
      </c>
      <c r="E21" s="123"/>
      <c r="F21" s="124"/>
      <c r="G21" s="123"/>
      <c r="H21" s="124"/>
      <c r="I21" s="123">
        <v>0.5</v>
      </c>
      <c r="J21" s="124"/>
      <c r="K21" s="123"/>
      <c r="L21" s="124"/>
      <c r="M21" s="135"/>
      <c r="N21" s="136"/>
      <c r="O21" s="123"/>
      <c r="P21" s="124"/>
      <c r="Q21" s="123"/>
      <c r="R21" s="124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35"/>
      <c r="N22" s="136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35">
        <v>8</v>
      </c>
      <c r="N23" s="136"/>
      <c r="O23" s="123"/>
      <c r="P23" s="124"/>
      <c r="Q23" s="123"/>
      <c r="R23" s="124"/>
      <c r="S23" s="58">
        <f t="shared" si="1"/>
        <v>8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0.5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59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70</v>
      </c>
      <c r="B2" s="110"/>
      <c r="C2" s="110" t="str">
        <f>'#'!C2</f>
        <v>03.07.22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121</v>
      </c>
      <c r="C4" s="6">
        <v>1</v>
      </c>
      <c r="D4" s="22" t="s">
        <v>99</v>
      </c>
      <c r="E4" s="126">
        <v>8</v>
      </c>
      <c r="F4" s="126"/>
      <c r="G4" s="126">
        <v>8</v>
      </c>
      <c r="H4" s="126"/>
      <c r="I4" s="126">
        <v>8</v>
      </c>
      <c r="J4" s="126"/>
      <c r="K4" s="123">
        <v>8</v>
      </c>
      <c r="L4" s="124"/>
      <c r="M4" s="123"/>
      <c r="N4" s="124"/>
      <c r="O4" s="123"/>
      <c r="P4" s="124"/>
      <c r="Q4" s="123"/>
      <c r="R4" s="124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3"/>
      <c r="L5" s="124"/>
      <c r="M5" s="123"/>
      <c r="N5" s="124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3"/>
      <c r="L6" s="124"/>
      <c r="M6" s="123"/>
      <c r="N6" s="124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6"/>
      <c r="J8" s="126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6"/>
      <c r="J9" s="126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30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5"/>
      <c r="C13" s="6"/>
      <c r="D13" s="1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 t="s">
        <v>86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26"/>
      <c r="J16" s="126"/>
      <c r="K16" s="126"/>
      <c r="L16" s="126"/>
      <c r="M16" s="126"/>
      <c r="N16" s="126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119</v>
      </c>
      <c r="C17" s="6"/>
      <c r="D17" s="22" t="s">
        <v>91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119</v>
      </c>
      <c r="C18" s="6"/>
      <c r="D18" s="22" t="s">
        <v>74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0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59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119</v>
      </c>
      <c r="C4" s="6"/>
      <c r="D4" s="22" t="s">
        <v>93</v>
      </c>
      <c r="E4" s="130"/>
      <c r="F4" s="132"/>
      <c r="G4" s="130">
        <v>1.5</v>
      </c>
      <c r="H4" s="132"/>
      <c r="I4" s="130">
        <v>1.5</v>
      </c>
      <c r="J4" s="132"/>
      <c r="K4" s="130">
        <v>1.5</v>
      </c>
      <c r="L4" s="132"/>
      <c r="M4" s="130"/>
      <c r="N4" s="132"/>
      <c r="O4" s="130"/>
      <c r="P4" s="132"/>
      <c r="Q4" s="130"/>
      <c r="R4" s="132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119</v>
      </c>
      <c r="C5" s="6"/>
      <c r="D5" s="22" t="s">
        <v>83</v>
      </c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119</v>
      </c>
      <c r="C6" s="6">
        <v>32</v>
      </c>
      <c r="D6" s="22" t="s">
        <v>101</v>
      </c>
      <c r="E6" s="130"/>
      <c r="F6" s="132"/>
      <c r="G6" s="130">
        <v>3.5</v>
      </c>
      <c r="H6" s="132"/>
      <c r="I6" s="130">
        <v>6</v>
      </c>
      <c r="J6" s="132"/>
      <c r="K6" s="130">
        <v>5.5</v>
      </c>
      <c r="L6" s="132"/>
      <c r="M6" s="130"/>
      <c r="N6" s="132"/>
      <c r="O6" s="130"/>
      <c r="P6" s="132"/>
      <c r="Q6" s="130"/>
      <c r="R6" s="132"/>
      <c r="S6" s="12">
        <f t="shared" si="1"/>
        <v>15</v>
      </c>
      <c r="T6" s="12">
        <f t="shared" si="0"/>
        <v>15</v>
      </c>
      <c r="U6" s="14"/>
      <c r="V6" s="14"/>
    </row>
    <row r="7" spans="1:22" x14ac:dyDescent="0.25">
      <c r="A7" s="6">
        <v>3600</v>
      </c>
      <c r="B7" s="6" t="s">
        <v>119</v>
      </c>
      <c r="C7" s="6">
        <v>1</v>
      </c>
      <c r="D7" s="22" t="s">
        <v>107</v>
      </c>
      <c r="E7" s="130"/>
      <c r="F7" s="132"/>
      <c r="G7" s="130">
        <v>3</v>
      </c>
      <c r="H7" s="132"/>
      <c r="I7" s="130">
        <v>0.5</v>
      </c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6">
        <v>3600</v>
      </c>
      <c r="B8" s="6" t="s">
        <v>119</v>
      </c>
      <c r="C8" s="6">
        <v>31</v>
      </c>
      <c r="D8" s="22" t="s">
        <v>100</v>
      </c>
      <c r="E8" s="130"/>
      <c r="F8" s="132"/>
      <c r="G8" s="130"/>
      <c r="H8" s="132"/>
      <c r="I8" s="130"/>
      <c r="J8" s="132"/>
      <c r="K8" s="130">
        <v>0.5</v>
      </c>
      <c r="L8" s="132"/>
      <c r="M8" s="130"/>
      <c r="N8" s="132"/>
      <c r="O8" s="130"/>
      <c r="P8" s="132"/>
      <c r="Q8" s="130"/>
      <c r="R8" s="132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3600</v>
      </c>
      <c r="B9" s="6" t="s">
        <v>119</v>
      </c>
      <c r="C9" s="6">
        <v>32</v>
      </c>
      <c r="D9" s="22" t="s">
        <v>100</v>
      </c>
      <c r="E9" s="130"/>
      <c r="F9" s="132"/>
      <c r="G9" s="130"/>
      <c r="H9" s="132"/>
      <c r="I9" s="130"/>
      <c r="J9" s="132"/>
      <c r="K9" s="130">
        <v>0.5</v>
      </c>
      <c r="L9" s="132"/>
      <c r="M9" s="130"/>
      <c r="N9" s="132"/>
      <c r="O9" s="130"/>
      <c r="P9" s="132"/>
      <c r="Q9" s="130"/>
      <c r="R9" s="132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119</v>
      </c>
      <c r="C13" s="6"/>
      <c r="D13" s="22" t="s">
        <v>94</v>
      </c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119</v>
      </c>
      <c r="C15" s="6"/>
      <c r="D15" s="22" t="s">
        <v>82</v>
      </c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90</v>
      </c>
      <c r="E17" s="130">
        <v>8</v>
      </c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122</v>
      </c>
      <c r="C4" s="6">
        <v>23</v>
      </c>
      <c r="D4" s="22" t="s">
        <v>98</v>
      </c>
      <c r="E4" s="130">
        <v>5.5</v>
      </c>
      <c r="F4" s="132"/>
      <c r="G4" s="130">
        <v>8</v>
      </c>
      <c r="H4" s="132"/>
      <c r="I4" s="130">
        <v>7.5</v>
      </c>
      <c r="J4" s="132"/>
      <c r="K4" s="130">
        <v>8</v>
      </c>
      <c r="L4" s="132"/>
      <c r="M4" s="130"/>
      <c r="N4" s="132"/>
      <c r="O4" s="130"/>
      <c r="P4" s="132"/>
      <c r="Q4" s="130"/>
      <c r="R4" s="132"/>
      <c r="S4" s="12">
        <f>E4+G4+I4+K4+M4+O4+Q4</f>
        <v>29</v>
      </c>
      <c r="T4" s="12">
        <f t="shared" ref="T4:T19" si="0">SUM(S4-U4-V4)</f>
        <v>29</v>
      </c>
      <c r="U4" s="14"/>
      <c r="V4" s="14"/>
    </row>
    <row r="5" spans="1:22" x14ac:dyDescent="0.25">
      <c r="A5" s="6">
        <v>6959</v>
      </c>
      <c r="B5" s="6" t="s">
        <v>120</v>
      </c>
      <c r="C5" s="6">
        <v>8</v>
      </c>
      <c r="D5" s="22" t="s">
        <v>100</v>
      </c>
      <c r="E5" s="130">
        <v>2</v>
      </c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23"/>
      <c r="F6" s="124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22" t="s">
        <v>89</v>
      </c>
      <c r="E17" s="130">
        <v>0.5</v>
      </c>
      <c r="F17" s="132"/>
      <c r="G17" s="130"/>
      <c r="H17" s="132"/>
      <c r="I17" s="130">
        <v>0.5</v>
      </c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119</v>
      </c>
      <c r="C18" s="6"/>
      <c r="D18" s="22" t="s">
        <v>75</v>
      </c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8"/>
      <c r="F20" s="139"/>
      <c r="G20" s="138"/>
      <c r="H20" s="139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C20" sqref="C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121</v>
      </c>
      <c r="C4" s="6">
        <v>1</v>
      </c>
      <c r="D4" s="22" t="s">
        <v>99</v>
      </c>
      <c r="E4" s="130"/>
      <c r="F4" s="132"/>
      <c r="G4" s="130">
        <v>7.5</v>
      </c>
      <c r="H4" s="132"/>
      <c r="I4" s="130">
        <v>8</v>
      </c>
      <c r="J4" s="132"/>
      <c r="K4" s="130">
        <v>6</v>
      </c>
      <c r="L4" s="132"/>
      <c r="M4" s="130"/>
      <c r="N4" s="132"/>
      <c r="O4" s="130"/>
      <c r="P4" s="132"/>
      <c r="Q4" s="130"/>
      <c r="R4" s="132"/>
      <c r="S4" s="12">
        <f>E4+G4+I4+K4+M4+O4+Q4</f>
        <v>21.5</v>
      </c>
      <c r="T4" s="12">
        <f t="shared" ref="T4:T22" si="0">SUM(S4-U4-V4)</f>
        <v>21.5</v>
      </c>
      <c r="U4" s="14"/>
      <c r="V4" s="14"/>
    </row>
    <row r="5" spans="1:22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23"/>
      <c r="F7" s="124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4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86</v>
      </c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115</v>
      </c>
      <c r="E17" s="130"/>
      <c r="F17" s="132"/>
      <c r="G17" s="130"/>
      <c r="H17" s="132"/>
      <c r="I17" s="130"/>
      <c r="J17" s="132"/>
      <c r="K17" s="130">
        <v>2</v>
      </c>
      <c r="L17" s="132"/>
      <c r="M17" s="130"/>
      <c r="N17" s="132"/>
      <c r="O17" s="130"/>
      <c r="P17" s="132"/>
      <c r="Q17" s="130"/>
      <c r="R17" s="132"/>
      <c r="S17" s="12">
        <f t="shared" si="2"/>
        <v>2</v>
      </c>
      <c r="T17" s="12">
        <f t="shared" si="3"/>
        <v>2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119</v>
      </c>
      <c r="C19" s="6"/>
      <c r="D19" s="22" t="s">
        <v>88</v>
      </c>
      <c r="E19" s="130"/>
      <c r="F19" s="132"/>
      <c r="G19" s="130">
        <v>0.5</v>
      </c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2"/>
        <v>0.5</v>
      </c>
      <c r="T19" s="12">
        <f t="shared" si="3"/>
        <v>0.5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22" t="s">
        <v>84</v>
      </c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72</v>
      </c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8"/>
      <c r="F23" s="139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0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70</v>
      </c>
      <c r="B2" s="110"/>
      <c r="C2" s="110" t="str">
        <f>'#'!C2</f>
        <v>03.07.22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120</v>
      </c>
      <c r="C4" s="6">
        <v>44</v>
      </c>
      <c r="D4" s="22" t="s">
        <v>108</v>
      </c>
      <c r="E4" s="130">
        <v>8</v>
      </c>
      <c r="F4" s="141"/>
      <c r="G4" s="140">
        <v>2</v>
      </c>
      <c r="H4" s="141"/>
      <c r="I4" s="130"/>
      <c r="J4" s="132"/>
      <c r="K4" s="123">
        <v>0.5</v>
      </c>
      <c r="L4" s="124"/>
      <c r="M4" s="140"/>
      <c r="N4" s="141"/>
      <c r="O4" s="142"/>
      <c r="P4" s="142"/>
      <c r="Q4" s="140"/>
      <c r="R4" s="141"/>
      <c r="S4" s="38">
        <f>E4+G4+I4+K4+M4+O4+Q4</f>
        <v>10.5</v>
      </c>
      <c r="T4" s="38">
        <f>SUM(S4-U4-V4)</f>
        <v>10.5</v>
      </c>
      <c r="U4" s="40"/>
      <c r="V4" s="40"/>
    </row>
    <row r="5" spans="1:22" x14ac:dyDescent="0.25">
      <c r="A5" s="6">
        <v>6959</v>
      </c>
      <c r="B5" s="6" t="s">
        <v>120</v>
      </c>
      <c r="C5" s="6">
        <v>41</v>
      </c>
      <c r="D5" s="22" t="s">
        <v>110</v>
      </c>
      <c r="E5" s="140"/>
      <c r="F5" s="141"/>
      <c r="G5" s="140">
        <v>0.5</v>
      </c>
      <c r="H5" s="141"/>
      <c r="I5" s="140"/>
      <c r="J5" s="141"/>
      <c r="K5" s="140"/>
      <c r="L5" s="141"/>
      <c r="M5" s="140"/>
      <c r="N5" s="141"/>
      <c r="O5" s="142"/>
      <c r="P5" s="142"/>
      <c r="Q5" s="140"/>
      <c r="R5" s="141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6822</v>
      </c>
      <c r="B6" s="6" t="s">
        <v>116</v>
      </c>
      <c r="C6" s="6">
        <v>43</v>
      </c>
      <c r="D6" s="22" t="s">
        <v>112</v>
      </c>
      <c r="E6" s="140"/>
      <c r="F6" s="141"/>
      <c r="G6" s="140">
        <v>5</v>
      </c>
      <c r="H6" s="141"/>
      <c r="I6" s="140">
        <v>7.5</v>
      </c>
      <c r="J6" s="141"/>
      <c r="K6" s="140">
        <v>1.5</v>
      </c>
      <c r="L6" s="141"/>
      <c r="M6" s="140"/>
      <c r="N6" s="141"/>
      <c r="O6" s="142"/>
      <c r="P6" s="142"/>
      <c r="Q6" s="140"/>
      <c r="R6" s="141"/>
      <c r="S6" s="38">
        <f t="shared" ref="S6:S22" si="1">E6+G6+I6+K6+M6+O6+Q6</f>
        <v>14</v>
      </c>
      <c r="T6" s="38">
        <f t="shared" si="0"/>
        <v>14</v>
      </c>
      <c r="U6" s="40"/>
      <c r="V6" s="40"/>
    </row>
    <row r="7" spans="1:22" x14ac:dyDescent="0.25">
      <c r="A7" s="6">
        <v>6959</v>
      </c>
      <c r="B7" s="6" t="s">
        <v>120</v>
      </c>
      <c r="C7" s="6">
        <v>45</v>
      </c>
      <c r="D7" s="22" t="s">
        <v>112</v>
      </c>
      <c r="E7" s="140"/>
      <c r="F7" s="141"/>
      <c r="G7" s="140"/>
      <c r="H7" s="141"/>
      <c r="I7" s="140"/>
      <c r="J7" s="141"/>
      <c r="K7" s="140">
        <v>6</v>
      </c>
      <c r="L7" s="141"/>
      <c r="M7" s="140"/>
      <c r="N7" s="141"/>
      <c r="O7" s="142"/>
      <c r="P7" s="142"/>
      <c r="Q7" s="140"/>
      <c r="R7" s="141"/>
      <c r="S7" s="38">
        <f t="shared" si="1"/>
        <v>6</v>
      </c>
      <c r="T7" s="38">
        <f t="shared" si="0"/>
        <v>6</v>
      </c>
      <c r="U7" s="40"/>
      <c r="V7" s="40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3601</v>
      </c>
      <c r="B12" s="6" t="s">
        <v>118</v>
      </c>
      <c r="C12" s="6"/>
      <c r="D12" s="22" t="s">
        <v>94</v>
      </c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40"/>
      <c r="P13" s="141"/>
      <c r="Q13" s="140"/>
      <c r="R13" s="141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24"/>
      <c r="G15" s="130"/>
      <c r="H15" s="124"/>
      <c r="I15" s="130"/>
      <c r="J15" s="124"/>
      <c r="K15" s="130"/>
      <c r="L15" s="124"/>
      <c r="M15" s="130"/>
      <c r="N15" s="124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40"/>
      <c r="P16" s="141"/>
      <c r="Q16" s="140"/>
      <c r="R16" s="141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43"/>
      <c r="F17" s="144"/>
      <c r="G17" s="130"/>
      <c r="H17" s="132"/>
      <c r="I17" s="143"/>
      <c r="J17" s="144"/>
      <c r="K17" s="130"/>
      <c r="L17" s="132"/>
      <c r="M17" s="143"/>
      <c r="N17" s="144"/>
      <c r="O17" s="143"/>
      <c r="P17" s="144"/>
      <c r="Q17" s="143"/>
      <c r="R17" s="144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119</v>
      </c>
      <c r="C19" s="6"/>
      <c r="D19" s="22" t="s">
        <v>81</v>
      </c>
      <c r="E19" s="140"/>
      <c r="F19" s="141"/>
      <c r="G19" s="140">
        <v>0.5</v>
      </c>
      <c r="H19" s="141"/>
      <c r="I19" s="140">
        <v>0.5</v>
      </c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1"/>
        <v>1</v>
      </c>
      <c r="T19" s="38">
        <f t="shared" si="0"/>
        <v>1</v>
      </c>
      <c r="U19" s="40"/>
      <c r="V19" s="40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0"/>
      <c r="R22" s="141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32</v>
      </c>
      <c r="D4" s="22" t="s">
        <v>101</v>
      </c>
      <c r="E4" s="130">
        <v>8</v>
      </c>
      <c r="F4" s="132"/>
      <c r="G4" s="130"/>
      <c r="H4" s="132"/>
      <c r="I4" s="130">
        <v>8</v>
      </c>
      <c r="J4" s="132"/>
      <c r="K4" s="130">
        <v>8</v>
      </c>
      <c r="L4" s="132"/>
      <c r="M4" s="130"/>
      <c r="N4" s="132"/>
      <c r="O4" s="130"/>
      <c r="P4" s="132"/>
      <c r="Q4" s="130"/>
      <c r="R4" s="132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25">
      <c r="A5" s="6">
        <v>7040</v>
      </c>
      <c r="B5" s="6" t="s">
        <v>117</v>
      </c>
      <c r="C5" s="6">
        <v>1</v>
      </c>
      <c r="D5" s="22" t="s">
        <v>107</v>
      </c>
      <c r="E5" s="130"/>
      <c r="F5" s="132"/>
      <c r="G5" s="130">
        <v>8</v>
      </c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0"/>
      <c r="P16" s="132"/>
      <c r="Q16" s="130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0"/>
      <c r="P17" s="132"/>
      <c r="Q17" s="130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102</v>
      </c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2"/>
      <c r="G22" s="148"/>
      <c r="H22" s="132"/>
      <c r="I22" s="148"/>
      <c r="J22" s="132"/>
      <c r="K22" s="148"/>
      <c r="L22" s="132"/>
      <c r="M22" s="148"/>
      <c r="N22" s="132"/>
      <c r="O22" s="130"/>
      <c r="P22" s="132"/>
      <c r="Q22" s="130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32</v>
      </c>
      <c r="D4" s="22" t="s">
        <v>101</v>
      </c>
      <c r="E4" s="130">
        <v>8</v>
      </c>
      <c r="F4" s="132"/>
      <c r="G4" s="149"/>
      <c r="H4" s="150"/>
      <c r="I4" s="149"/>
      <c r="J4" s="150"/>
      <c r="K4" s="149"/>
      <c r="L4" s="150"/>
      <c r="M4" s="148"/>
      <c r="N4" s="132"/>
      <c r="O4" s="130"/>
      <c r="P4" s="132"/>
      <c r="Q4" s="130"/>
      <c r="R4" s="132"/>
      <c r="S4" s="12">
        <f t="shared" ref="S4:S23" si="0">E4+G4+I4+K4+M4+O4+Q4</f>
        <v>8</v>
      </c>
      <c r="T4" s="12">
        <f t="shared" ref="T4:T20" si="1">SUM(S4-U4-V4)</f>
        <v>8</v>
      </c>
      <c r="U4" s="14"/>
      <c r="V4" s="14"/>
    </row>
    <row r="5" spans="1:22" x14ac:dyDescent="0.25">
      <c r="A5" s="6">
        <v>7040</v>
      </c>
      <c r="B5" s="6" t="s">
        <v>117</v>
      </c>
      <c r="C5" s="6">
        <v>1</v>
      </c>
      <c r="D5" s="22" t="s">
        <v>107</v>
      </c>
      <c r="E5" s="130"/>
      <c r="F5" s="132"/>
      <c r="G5" s="149"/>
      <c r="H5" s="150"/>
      <c r="I5" s="149"/>
      <c r="J5" s="150"/>
      <c r="K5" s="149"/>
      <c r="L5" s="150"/>
      <c r="M5" s="148"/>
      <c r="N5" s="132"/>
      <c r="O5" s="130"/>
      <c r="P5" s="132"/>
      <c r="Q5" s="130"/>
      <c r="R5" s="132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49"/>
      <c r="H6" s="150"/>
      <c r="I6" s="149"/>
      <c r="J6" s="150"/>
      <c r="K6" s="149"/>
      <c r="L6" s="150"/>
      <c r="M6" s="148"/>
      <c r="N6" s="132"/>
      <c r="O6" s="130"/>
      <c r="P6" s="132"/>
      <c r="Q6" s="130"/>
      <c r="R6" s="132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49"/>
      <c r="H7" s="150"/>
      <c r="I7" s="149"/>
      <c r="J7" s="150"/>
      <c r="K7" s="149"/>
      <c r="L7" s="150"/>
      <c r="M7" s="148"/>
      <c r="N7" s="132"/>
      <c r="O7" s="130"/>
      <c r="P7" s="132"/>
      <c r="Q7" s="130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2"/>
      <c r="G8" s="151"/>
      <c r="H8" s="150"/>
      <c r="I8" s="151"/>
      <c r="J8" s="150"/>
      <c r="K8" s="149"/>
      <c r="L8" s="150"/>
      <c r="M8" s="148"/>
      <c r="N8" s="132"/>
      <c r="O8" s="130"/>
      <c r="P8" s="132"/>
      <c r="Q8" s="130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51"/>
      <c r="H9" s="150"/>
      <c r="I9" s="151"/>
      <c r="J9" s="150"/>
      <c r="K9" s="151"/>
      <c r="L9" s="150"/>
      <c r="M9" s="130"/>
      <c r="N9" s="132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118</v>
      </c>
      <c r="C10" s="6"/>
      <c r="D10" s="22" t="s">
        <v>92</v>
      </c>
      <c r="E10" s="130"/>
      <c r="F10" s="132"/>
      <c r="G10" s="151"/>
      <c r="H10" s="150"/>
      <c r="I10" s="151"/>
      <c r="J10" s="150"/>
      <c r="K10" s="151"/>
      <c r="L10" s="150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118</v>
      </c>
      <c r="C11" s="6"/>
      <c r="D11" s="22" t="s">
        <v>85</v>
      </c>
      <c r="E11" s="130"/>
      <c r="F11" s="132"/>
      <c r="G11" s="149"/>
      <c r="H11" s="150"/>
      <c r="I11" s="149"/>
      <c r="J11" s="150"/>
      <c r="K11" s="149"/>
      <c r="L11" s="150"/>
      <c r="M11" s="148"/>
      <c r="N11" s="132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49"/>
      <c r="H12" s="150"/>
      <c r="I12" s="149"/>
      <c r="J12" s="150"/>
      <c r="K12" s="149"/>
      <c r="L12" s="150"/>
      <c r="M12" s="148"/>
      <c r="N12" s="132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121" t="s">
        <v>114</v>
      </c>
      <c r="E13" s="130"/>
      <c r="F13" s="132"/>
      <c r="G13" s="149"/>
      <c r="H13" s="150"/>
      <c r="I13" s="149"/>
      <c r="J13" s="150"/>
      <c r="K13" s="149"/>
      <c r="L13" s="150"/>
      <c r="M13" s="148"/>
      <c r="N13" s="132"/>
      <c r="O13" s="130"/>
      <c r="P13" s="132"/>
      <c r="Q13" s="130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49"/>
      <c r="H14" s="150"/>
      <c r="I14" s="149"/>
      <c r="J14" s="150"/>
      <c r="K14" s="149"/>
      <c r="L14" s="150"/>
      <c r="M14" s="148"/>
      <c r="N14" s="132"/>
      <c r="O14" s="130"/>
      <c r="P14" s="132"/>
      <c r="Q14" s="130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49"/>
      <c r="H15" s="150"/>
      <c r="I15" s="149"/>
      <c r="J15" s="150"/>
      <c r="K15" s="149"/>
      <c r="L15" s="150"/>
      <c r="M15" s="148"/>
      <c r="N15" s="132"/>
      <c r="O15" s="130"/>
      <c r="P15" s="132"/>
      <c r="Q15" s="130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51"/>
      <c r="H16" s="150"/>
      <c r="I16" s="151"/>
      <c r="J16" s="150"/>
      <c r="K16" s="151"/>
      <c r="L16" s="150"/>
      <c r="M16" s="130"/>
      <c r="N16" s="132"/>
      <c r="O16" s="130"/>
      <c r="P16" s="132"/>
      <c r="Q16" s="130"/>
      <c r="R16" s="132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22" t="s">
        <v>75</v>
      </c>
      <c r="E17" s="130"/>
      <c r="F17" s="132"/>
      <c r="G17" s="151"/>
      <c r="H17" s="150"/>
      <c r="I17" s="151"/>
      <c r="J17" s="150"/>
      <c r="K17" s="151"/>
      <c r="L17" s="150"/>
      <c r="M17" s="130"/>
      <c r="N17" s="132"/>
      <c r="O17" s="130"/>
      <c r="P17" s="132"/>
      <c r="Q17" s="130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119</v>
      </c>
      <c r="C18" s="6"/>
      <c r="D18" s="22" t="s">
        <v>72</v>
      </c>
      <c r="E18" s="123"/>
      <c r="F18" s="124"/>
      <c r="G18" s="123"/>
      <c r="H18" s="124"/>
      <c r="I18" s="123"/>
      <c r="J18" s="124"/>
      <c r="K18" s="130"/>
      <c r="L18" s="132"/>
      <c r="M18" s="130"/>
      <c r="N18" s="132"/>
      <c r="O18" s="130"/>
      <c r="P18" s="132"/>
      <c r="Q18" s="130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0"/>
      <c r="F20" s="132"/>
      <c r="G20" s="148"/>
      <c r="H20" s="132"/>
      <c r="I20" s="148"/>
      <c r="J20" s="132"/>
      <c r="K20" s="148"/>
      <c r="L20" s="132"/>
      <c r="M20" s="148"/>
      <c r="N20" s="132"/>
      <c r="O20" s="130"/>
      <c r="P20" s="132"/>
      <c r="Q20" s="130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0"/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8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8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8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121</v>
      </c>
      <c r="C4" s="6">
        <v>1</v>
      </c>
      <c r="D4" s="22" t="s">
        <v>99</v>
      </c>
      <c r="E4" s="130">
        <v>7</v>
      </c>
      <c r="F4" s="132"/>
      <c r="G4" s="130">
        <v>7</v>
      </c>
      <c r="H4" s="132"/>
      <c r="I4" s="130">
        <v>7</v>
      </c>
      <c r="J4" s="132"/>
      <c r="K4" s="130">
        <v>7</v>
      </c>
      <c r="L4" s="132"/>
      <c r="M4" s="130"/>
      <c r="N4" s="132"/>
      <c r="O4" s="130"/>
      <c r="P4" s="132"/>
      <c r="Q4" s="130"/>
      <c r="R4" s="132"/>
      <c r="S4" s="12">
        <f>E4+G4+I4+K4+M4+O4+Q4</f>
        <v>28</v>
      </c>
      <c r="T4" s="12">
        <f>SUM(S4-U4-V4)</f>
        <v>28</v>
      </c>
      <c r="U4" s="14"/>
      <c r="V4" s="14"/>
    </row>
    <row r="5" spans="1:22" ht="15.75" customHeight="1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30"/>
      <c r="J18" s="132"/>
      <c r="K18" s="123"/>
      <c r="L18" s="124"/>
      <c r="M18" s="123"/>
      <c r="N18" s="124"/>
      <c r="O18" s="130"/>
      <c r="P18" s="132"/>
      <c r="Q18" s="130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30"/>
      <c r="P19" s="132"/>
      <c r="Q19" s="130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10" t="s">
        <v>60</v>
      </c>
      <c r="E20" s="130">
        <v>1</v>
      </c>
      <c r="F20" s="132"/>
      <c r="G20" s="130">
        <v>1</v>
      </c>
      <c r="H20" s="132"/>
      <c r="I20" s="130">
        <v>1</v>
      </c>
      <c r="J20" s="132"/>
      <c r="K20" s="130">
        <v>1</v>
      </c>
      <c r="L20" s="132"/>
      <c r="M20" s="130"/>
      <c r="N20" s="132"/>
      <c r="O20" s="130"/>
      <c r="P20" s="132"/>
      <c r="Q20" s="130"/>
      <c r="R20" s="132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121</v>
      </c>
      <c r="C4" s="6">
        <v>1</v>
      </c>
      <c r="D4" s="22" t="s">
        <v>99</v>
      </c>
      <c r="E4" s="130">
        <v>7</v>
      </c>
      <c r="F4" s="132"/>
      <c r="G4" s="130">
        <v>7</v>
      </c>
      <c r="H4" s="132"/>
      <c r="I4" s="130">
        <v>7</v>
      </c>
      <c r="J4" s="132"/>
      <c r="K4" s="130">
        <v>7</v>
      </c>
      <c r="L4" s="132"/>
      <c r="M4" s="130"/>
      <c r="N4" s="132"/>
      <c r="O4" s="125"/>
      <c r="P4" s="125"/>
      <c r="Q4" s="125"/>
      <c r="R4" s="125"/>
      <c r="S4" s="12">
        <f>E4+G4+I4+K4+M4+O4+Q4</f>
        <v>28</v>
      </c>
      <c r="T4" s="12">
        <f t="shared" ref="T4:T11" si="0">SUM(S4-U4-V4)</f>
        <v>28</v>
      </c>
      <c r="U4" s="14"/>
      <c r="V4" s="14"/>
    </row>
    <row r="5" spans="1:22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25"/>
      <c r="P5" s="125"/>
      <c r="Q5" s="125"/>
      <c r="R5" s="125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25"/>
      <c r="P6" s="125"/>
      <c r="Q6" s="125"/>
      <c r="R6" s="125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25"/>
      <c r="P7" s="125"/>
      <c r="Q7" s="125"/>
      <c r="R7" s="12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25"/>
      <c r="P8" s="125"/>
      <c r="Q8" s="125"/>
      <c r="R8" s="125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30"/>
      <c r="P18" s="132"/>
      <c r="Q18" s="130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10" t="s">
        <v>60</v>
      </c>
      <c r="E19" s="123">
        <v>1</v>
      </c>
      <c r="F19" s="124"/>
      <c r="G19" s="123">
        <v>1</v>
      </c>
      <c r="H19" s="124"/>
      <c r="I19" s="123">
        <v>1</v>
      </c>
      <c r="J19" s="124"/>
      <c r="K19" s="123">
        <v>1</v>
      </c>
      <c r="L19" s="124"/>
      <c r="M19" s="123"/>
      <c r="N19" s="124"/>
      <c r="O19" s="130"/>
      <c r="P19" s="132"/>
      <c r="Q19" s="130"/>
      <c r="R19" s="132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G14" sqref="G14:N2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56</v>
      </c>
      <c r="B1" s="70"/>
      <c r="C1" s="70"/>
    </row>
    <row r="2" spans="1:22" s="75" customFormat="1" x14ac:dyDescent="0.25">
      <c r="A2" s="5" t="s">
        <v>70</v>
      </c>
      <c r="B2" s="110"/>
      <c r="C2" s="110" t="str">
        <f>'#'!C2</f>
        <v>03.07.22</v>
      </c>
      <c r="D2" s="110"/>
      <c r="E2" s="154" t="s">
        <v>13</v>
      </c>
      <c r="F2" s="154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31" t="s">
        <v>17</v>
      </c>
      <c r="N2" s="154"/>
      <c r="O2" s="154" t="s">
        <v>18</v>
      </c>
      <c r="P2" s="154"/>
      <c r="Q2" s="154" t="s">
        <v>19</v>
      </c>
      <c r="R2" s="15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22">
        <v>16.3</v>
      </c>
      <c r="G3" s="119">
        <v>8</v>
      </c>
      <c r="H3" s="120">
        <v>16.3</v>
      </c>
      <c r="I3" s="56">
        <v>8</v>
      </c>
      <c r="J3" s="27">
        <v>16.3</v>
      </c>
      <c r="K3" s="27">
        <v>8</v>
      </c>
      <c r="L3" s="27">
        <v>16.3</v>
      </c>
      <c r="M3" s="27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120</v>
      </c>
      <c r="C4" s="6">
        <v>31</v>
      </c>
      <c r="D4" s="22" t="s">
        <v>100</v>
      </c>
      <c r="E4" s="151"/>
      <c r="F4" s="150"/>
      <c r="G4" s="151"/>
      <c r="H4" s="150"/>
      <c r="I4" s="130"/>
      <c r="J4" s="132"/>
      <c r="K4" s="130">
        <v>0.25</v>
      </c>
      <c r="L4" s="132"/>
      <c r="M4" s="130"/>
      <c r="N4" s="132"/>
      <c r="O4" s="152"/>
      <c r="P4" s="153"/>
      <c r="Q4" s="152"/>
      <c r="R4" s="153"/>
      <c r="S4" s="79">
        <f t="shared" ref="S4:S22" si="0">E4+G4+I4+K4+M4+O4+Q4</f>
        <v>0.25</v>
      </c>
      <c r="T4" s="79">
        <f t="shared" ref="T4:T22" si="1">SUM(S4-U4-V4)</f>
        <v>0.25</v>
      </c>
      <c r="U4" s="83"/>
      <c r="V4" s="83"/>
    </row>
    <row r="5" spans="1:22" x14ac:dyDescent="0.25">
      <c r="A5" s="6">
        <v>6959</v>
      </c>
      <c r="B5" s="6" t="s">
        <v>120</v>
      </c>
      <c r="C5" s="6">
        <v>32</v>
      </c>
      <c r="D5" s="22" t="s">
        <v>100</v>
      </c>
      <c r="E5" s="151"/>
      <c r="F5" s="150"/>
      <c r="G5" s="151"/>
      <c r="H5" s="150"/>
      <c r="I5" s="130"/>
      <c r="J5" s="132"/>
      <c r="K5" s="130">
        <v>0.25</v>
      </c>
      <c r="L5" s="132"/>
      <c r="M5" s="130"/>
      <c r="N5" s="132"/>
      <c r="O5" s="152"/>
      <c r="P5" s="153"/>
      <c r="Q5" s="152"/>
      <c r="R5" s="153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/>
      <c r="B6" s="6"/>
      <c r="C6" s="6"/>
      <c r="D6" s="22"/>
      <c r="E6" s="151"/>
      <c r="F6" s="150"/>
      <c r="G6" s="151"/>
      <c r="H6" s="150"/>
      <c r="I6" s="130"/>
      <c r="J6" s="132"/>
      <c r="K6" s="130"/>
      <c r="L6" s="132"/>
      <c r="M6" s="130"/>
      <c r="N6" s="132"/>
      <c r="O6" s="152"/>
      <c r="P6" s="153"/>
      <c r="Q6" s="152"/>
      <c r="R6" s="153"/>
      <c r="S6" s="79">
        <f t="shared" ref="S6" si="2">E6+G6+I6+K6+M6+O6+Q6</f>
        <v>0</v>
      </c>
      <c r="T6" s="79">
        <f t="shared" ref="T6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51"/>
      <c r="F7" s="150"/>
      <c r="G7" s="151"/>
      <c r="H7" s="150"/>
      <c r="I7" s="130"/>
      <c r="J7" s="132"/>
      <c r="K7" s="130"/>
      <c r="L7" s="132"/>
      <c r="M7" s="130"/>
      <c r="N7" s="132"/>
      <c r="O7" s="152"/>
      <c r="P7" s="153"/>
      <c r="Q7" s="152"/>
      <c r="R7" s="153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6"/>
      <c r="B8" s="6"/>
      <c r="C8" s="6"/>
      <c r="D8" s="22"/>
      <c r="E8" s="151"/>
      <c r="F8" s="150"/>
      <c r="G8" s="151"/>
      <c r="H8" s="150"/>
      <c r="I8" s="130"/>
      <c r="J8" s="132"/>
      <c r="K8" s="130"/>
      <c r="L8" s="132"/>
      <c r="M8" s="130"/>
      <c r="N8" s="132"/>
      <c r="O8" s="152"/>
      <c r="P8" s="153"/>
      <c r="Q8" s="152"/>
      <c r="R8" s="153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>
        <v>3601</v>
      </c>
      <c r="B9" s="6" t="s">
        <v>118</v>
      </c>
      <c r="C9" s="6"/>
      <c r="D9" s="22" t="s">
        <v>94</v>
      </c>
      <c r="E9" s="151"/>
      <c r="F9" s="150"/>
      <c r="G9" s="151"/>
      <c r="H9" s="150"/>
      <c r="I9" s="130"/>
      <c r="J9" s="132"/>
      <c r="K9" s="130"/>
      <c r="L9" s="132"/>
      <c r="M9" s="130"/>
      <c r="N9" s="132"/>
      <c r="O9" s="152"/>
      <c r="P9" s="153"/>
      <c r="Q9" s="152"/>
      <c r="R9" s="153"/>
      <c r="S9" s="79">
        <f t="shared" ref="S9:S11" si="4">E9+G9+I9+K9+M9+O9+Q9</f>
        <v>0</v>
      </c>
      <c r="T9" s="79">
        <f t="shared" ref="T9:T11" si="5">SUM(S9-U9-V9)</f>
        <v>0</v>
      </c>
      <c r="U9" s="83"/>
      <c r="V9" s="83"/>
    </row>
    <row r="10" spans="1:22" x14ac:dyDescent="0.25">
      <c r="A10" s="6">
        <v>3601</v>
      </c>
      <c r="B10" s="6" t="s">
        <v>118</v>
      </c>
      <c r="C10" s="6"/>
      <c r="D10" s="22" t="s">
        <v>113</v>
      </c>
      <c r="E10" s="151"/>
      <c r="F10" s="150"/>
      <c r="G10" s="151"/>
      <c r="H10" s="150"/>
      <c r="I10" s="130">
        <v>0.5</v>
      </c>
      <c r="J10" s="132"/>
      <c r="K10" s="130">
        <v>0.5</v>
      </c>
      <c r="L10" s="132"/>
      <c r="M10" s="130"/>
      <c r="N10" s="132"/>
      <c r="O10" s="152"/>
      <c r="P10" s="153"/>
      <c r="Q10" s="152"/>
      <c r="R10" s="153"/>
      <c r="S10" s="79">
        <f t="shared" si="4"/>
        <v>1</v>
      </c>
      <c r="T10" s="79">
        <f t="shared" si="5"/>
        <v>1</v>
      </c>
      <c r="U10" s="83"/>
      <c r="V10" s="83"/>
    </row>
    <row r="11" spans="1:22" x14ac:dyDescent="0.25">
      <c r="A11" s="6"/>
      <c r="B11" s="6"/>
      <c r="C11" s="6"/>
      <c r="D11" s="22"/>
      <c r="E11" s="151"/>
      <c r="F11" s="150"/>
      <c r="G11" s="151"/>
      <c r="H11" s="150"/>
      <c r="I11" s="130"/>
      <c r="J11" s="132"/>
      <c r="K11" s="130"/>
      <c r="L11" s="132"/>
      <c r="M11" s="130"/>
      <c r="N11" s="132"/>
      <c r="O11" s="152"/>
      <c r="P11" s="153"/>
      <c r="Q11" s="152"/>
      <c r="R11" s="153"/>
      <c r="S11" s="79">
        <f t="shared" si="4"/>
        <v>0</v>
      </c>
      <c r="T11" s="79">
        <f t="shared" si="5"/>
        <v>0</v>
      </c>
      <c r="U11" s="83"/>
      <c r="V11" s="83"/>
    </row>
    <row r="12" spans="1:22" x14ac:dyDescent="0.25">
      <c r="A12" s="6"/>
      <c r="B12" s="6"/>
      <c r="C12" s="6"/>
      <c r="D12" s="22"/>
      <c r="E12" s="151"/>
      <c r="F12" s="150"/>
      <c r="G12" s="151"/>
      <c r="H12" s="150"/>
      <c r="I12" s="130"/>
      <c r="J12" s="132"/>
      <c r="K12" s="130"/>
      <c r="L12" s="132"/>
      <c r="M12" s="130"/>
      <c r="N12" s="132"/>
      <c r="O12" s="152"/>
      <c r="P12" s="153"/>
      <c r="Q12" s="152"/>
      <c r="R12" s="15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119</v>
      </c>
      <c r="C13" s="6"/>
      <c r="D13" s="22" t="s">
        <v>80</v>
      </c>
      <c r="E13" s="151"/>
      <c r="F13" s="150"/>
      <c r="G13" s="151"/>
      <c r="H13" s="150"/>
      <c r="I13" s="130"/>
      <c r="J13" s="132"/>
      <c r="K13" s="130"/>
      <c r="L13" s="132"/>
      <c r="M13" s="130"/>
      <c r="N13" s="132"/>
      <c r="O13" s="152"/>
      <c r="P13" s="153"/>
      <c r="Q13" s="152"/>
      <c r="R13" s="153"/>
      <c r="S13" s="79">
        <f>E13+G13+I13+K13+M13+O13+Q13</f>
        <v>0</v>
      </c>
      <c r="T13" s="79">
        <f t="shared" ref="T13" si="6">SUM(S13-U13-V13)</f>
        <v>0</v>
      </c>
      <c r="U13" s="83"/>
      <c r="V13" s="83"/>
    </row>
    <row r="14" spans="1:22" x14ac:dyDescent="0.25">
      <c r="A14" s="6">
        <v>3600</v>
      </c>
      <c r="B14" s="25" t="s">
        <v>119</v>
      </c>
      <c r="C14" s="6"/>
      <c r="D14" s="22" t="s">
        <v>79</v>
      </c>
      <c r="E14" s="151"/>
      <c r="F14" s="150"/>
      <c r="G14" s="151"/>
      <c r="H14" s="150"/>
      <c r="I14" s="130"/>
      <c r="J14" s="132"/>
      <c r="K14" s="130"/>
      <c r="L14" s="132"/>
      <c r="M14" s="130"/>
      <c r="N14" s="132"/>
      <c r="O14" s="152"/>
      <c r="P14" s="153"/>
      <c r="Q14" s="152"/>
      <c r="R14" s="153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119</v>
      </c>
      <c r="C15" s="6"/>
      <c r="D15" s="22" t="s">
        <v>72</v>
      </c>
      <c r="E15" s="130"/>
      <c r="F15" s="132"/>
      <c r="G15" s="130"/>
      <c r="H15" s="132"/>
      <c r="I15" s="130">
        <v>0.5</v>
      </c>
      <c r="J15" s="132"/>
      <c r="K15" s="130">
        <v>0.5</v>
      </c>
      <c r="L15" s="132"/>
      <c r="M15" s="130"/>
      <c r="N15" s="132"/>
      <c r="O15" s="152"/>
      <c r="P15" s="153"/>
      <c r="Q15" s="152"/>
      <c r="R15" s="153"/>
      <c r="S15" s="79">
        <f t="shared" si="7"/>
        <v>1</v>
      </c>
      <c r="T15" s="79">
        <f t="shared" si="1"/>
        <v>1</v>
      </c>
      <c r="U15" s="83"/>
      <c r="V15" s="83"/>
    </row>
    <row r="16" spans="1:22" x14ac:dyDescent="0.25">
      <c r="A16" s="6">
        <v>3600</v>
      </c>
      <c r="B16" s="6" t="s">
        <v>119</v>
      </c>
      <c r="C16" s="6"/>
      <c r="D16" s="22" t="s">
        <v>75</v>
      </c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52"/>
      <c r="P16" s="153"/>
      <c r="Q16" s="152"/>
      <c r="R16" s="153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119</v>
      </c>
      <c r="C17" s="6"/>
      <c r="D17" s="22" t="s">
        <v>76</v>
      </c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52"/>
      <c r="P17" s="153"/>
      <c r="Q17" s="152"/>
      <c r="R17" s="153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119</v>
      </c>
      <c r="C18" s="6"/>
      <c r="D18" s="22" t="s">
        <v>61</v>
      </c>
      <c r="E18" s="130"/>
      <c r="F18" s="132"/>
      <c r="G18" s="130"/>
      <c r="H18" s="132"/>
      <c r="I18" s="130">
        <v>0.5</v>
      </c>
      <c r="J18" s="132"/>
      <c r="K18" s="130">
        <v>0.25</v>
      </c>
      <c r="L18" s="132"/>
      <c r="M18" s="130"/>
      <c r="N18" s="132"/>
      <c r="O18" s="152"/>
      <c r="P18" s="153"/>
      <c r="Q18" s="152"/>
      <c r="R18" s="153"/>
      <c r="S18" s="79">
        <f>E18+G18+I18+K18+M18+O18+Q18</f>
        <v>0.75</v>
      </c>
      <c r="T18" s="79">
        <f t="shared" si="1"/>
        <v>0.75</v>
      </c>
      <c r="U18" s="83"/>
      <c r="V18" s="83"/>
    </row>
    <row r="19" spans="1:22" x14ac:dyDescent="0.25">
      <c r="A19" s="81">
        <v>3600</v>
      </c>
      <c r="B19" s="6" t="s">
        <v>119</v>
      </c>
      <c r="C19" s="81"/>
      <c r="D19" s="22" t="s">
        <v>67</v>
      </c>
      <c r="E19" s="130"/>
      <c r="F19" s="132"/>
      <c r="G19" s="130"/>
      <c r="H19" s="132"/>
      <c r="I19" s="130">
        <v>6.75</v>
      </c>
      <c r="J19" s="132"/>
      <c r="K19" s="130">
        <v>6.5</v>
      </c>
      <c r="L19" s="132"/>
      <c r="M19" s="130"/>
      <c r="N19" s="132"/>
      <c r="O19" s="152"/>
      <c r="P19" s="153"/>
      <c r="Q19" s="152"/>
      <c r="R19" s="153"/>
      <c r="S19" s="79">
        <f>E19+G19+I19+K19+M19+O19+Q19</f>
        <v>13.25</v>
      </c>
      <c r="T19" s="79">
        <f t="shared" si="1"/>
        <v>12.25</v>
      </c>
      <c r="U19" s="83">
        <v>1</v>
      </c>
      <c r="V19" s="83"/>
    </row>
    <row r="20" spans="1:22" ht="15.75" customHeight="1" x14ac:dyDescent="0.25">
      <c r="A20" s="81">
        <v>3600</v>
      </c>
      <c r="B20" s="25" t="s">
        <v>119</v>
      </c>
      <c r="C20" s="81"/>
      <c r="D20" s="3" t="s">
        <v>65</v>
      </c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52"/>
      <c r="P20" s="153"/>
      <c r="Q20" s="152"/>
      <c r="R20" s="153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3600</v>
      </c>
      <c r="B21" s="6" t="s">
        <v>119</v>
      </c>
      <c r="C21" s="81"/>
      <c r="D21" s="82" t="s">
        <v>62</v>
      </c>
      <c r="E21" s="130"/>
      <c r="F21" s="132"/>
      <c r="G21" s="130"/>
      <c r="H21" s="132"/>
      <c r="I21" s="130">
        <v>0.25</v>
      </c>
      <c r="J21" s="132"/>
      <c r="K21" s="130">
        <v>0.25</v>
      </c>
      <c r="L21" s="132"/>
      <c r="M21" s="130"/>
      <c r="N21" s="132"/>
      <c r="O21" s="152"/>
      <c r="P21" s="153"/>
      <c r="Q21" s="152"/>
      <c r="R21" s="153"/>
      <c r="S21" s="79">
        <f t="shared" si="0"/>
        <v>0.5</v>
      </c>
      <c r="T21" s="79">
        <f t="shared" si="1"/>
        <v>0.5</v>
      </c>
      <c r="U21" s="83"/>
      <c r="V21" s="83"/>
    </row>
    <row r="22" spans="1:22" x14ac:dyDescent="0.25">
      <c r="A22" s="6"/>
      <c r="B22" s="6"/>
      <c r="C22" s="6"/>
      <c r="D22" s="10"/>
      <c r="E22" s="138"/>
      <c r="F22" s="139"/>
      <c r="G22" s="130"/>
      <c r="H22" s="132"/>
      <c r="I22" s="130"/>
      <c r="J22" s="132"/>
      <c r="K22" s="130"/>
      <c r="L22" s="132"/>
      <c r="M22" s="130"/>
      <c r="N22" s="132"/>
      <c r="O22" s="152"/>
      <c r="P22" s="153"/>
      <c r="Q22" s="152"/>
      <c r="R22" s="153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52"/>
      <c r="P23" s="153"/>
      <c r="Q23" s="152"/>
      <c r="R23" s="153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52"/>
      <c r="P24" s="153"/>
      <c r="Q24" s="152"/>
      <c r="R24" s="153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55">
        <f>SUM(E4:E24)</f>
        <v>0</v>
      </c>
      <c r="F25" s="156"/>
      <c r="G25" s="155">
        <f>SUM(G4:G24)</f>
        <v>0</v>
      </c>
      <c r="H25" s="156"/>
      <c r="I25" s="155">
        <f>SUM(I4:I24)</f>
        <v>8.5</v>
      </c>
      <c r="J25" s="156"/>
      <c r="K25" s="155">
        <f>SUM(K4:K24)</f>
        <v>8.5</v>
      </c>
      <c r="L25" s="156"/>
      <c r="M25" s="155">
        <f t="shared" ref="M25" si="8">SUM(M4:M24)</f>
        <v>0</v>
      </c>
      <c r="N25" s="156"/>
      <c r="O25" s="155">
        <f>SUM(O4:O24)</f>
        <v>0</v>
      </c>
      <c r="P25" s="156"/>
      <c r="Q25" s="155">
        <f>SUM(Q4:Q24)</f>
        <v>0</v>
      </c>
      <c r="R25" s="156"/>
      <c r="S25" s="79">
        <f>SUM(S4:S24)</f>
        <v>17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16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-8</v>
      </c>
      <c r="G27" s="83"/>
      <c r="H27" s="83">
        <f>SUM(G25)-H26</f>
        <v>-8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-8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1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16</v>
      </c>
      <c r="I30" s="69">
        <v>3600</v>
      </c>
    </row>
    <row r="31" spans="1:22" x14ac:dyDescent="0.25">
      <c r="A31" s="71" t="s">
        <v>24</v>
      </c>
      <c r="C31" s="86">
        <f>U27</f>
        <v>1</v>
      </c>
      <c r="D31" s="86"/>
      <c r="I31" s="87">
        <v>15.5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17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70</v>
      </c>
      <c r="B2" s="110"/>
      <c r="C2" s="110" t="str">
        <f>'#'!C2</f>
        <v>03.07.22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69</v>
      </c>
      <c r="E4" s="130"/>
      <c r="F4" s="132"/>
      <c r="G4" s="130"/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#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'#'!Print_Area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2022-11-14T10:48:42Z</dcterms:modified>
</cp:coreProperties>
</file>