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18AE839F-371B-4E15-AFCF-2DFBABCA2F8E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#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Reading-Jones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." sheetId="58" r:id="rId17"/>
  </sheets>
  <definedNames>
    <definedName name="_xlnm.Print_Area" localSheetId="1">'#'!$A$1:$V$44</definedName>
    <definedName name="_xlnm.Print_Area" localSheetId="16">'.'!$A$1:$V$41</definedName>
    <definedName name="_xlnm.Print_Area" localSheetId="0">Analysis!$A$1:$K$28</definedName>
    <definedName name="_xlnm.Print_Area" localSheetId="2">Chimes!$A$1:$V$43</definedName>
    <definedName name="_xlnm.Print_Area" localSheetId="3">Czege!$A$1:$V$42</definedName>
    <definedName name="_xlnm.Print_Area" localSheetId="4">Doran!$A$1:$V$43</definedName>
    <definedName name="_xlnm.Print_Area" localSheetId="5">Hammond!$A$1:$V$43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3">N.Winterburn!$A$1:$V$42</definedName>
    <definedName name="_xlnm.Print_Area" localSheetId="9">'Reading-Jones'!$A$1:$V$43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Wildman!$A$1:$V$41</definedName>
    <definedName name="_xlnm.Print_Area" localSheetId="15">Wright!$A$1:$V$43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53" l="1"/>
  <c r="S17" i="16"/>
  <c r="T17" i="16" s="1"/>
  <c r="S16" i="16"/>
  <c r="T16" i="16" s="1"/>
  <c r="S18" i="5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5" i="53"/>
  <c r="G25" i="53"/>
  <c r="H27" i="53" s="1"/>
  <c r="K12" i="1"/>
  <c r="I12" i="1"/>
  <c r="H12" i="1"/>
  <c r="G25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C2" i="51"/>
  <c r="C2" i="44"/>
  <c r="C2" i="56"/>
  <c r="C1" i="14"/>
  <c r="C2" i="46"/>
  <c r="C2" i="48"/>
  <c r="S18" i="56" l="1"/>
  <c r="T18" i="56" s="1"/>
  <c r="S17" i="56"/>
  <c r="T17" i="56" s="1"/>
  <c r="S21" i="53" l="1"/>
  <c r="T21" i="53" s="1"/>
  <c r="S20" i="53"/>
  <c r="T20" i="53" s="1"/>
  <c r="S19" i="53"/>
  <c r="T19" i="53" s="1"/>
  <c r="S17" i="14" l="1"/>
  <c r="T17" i="14" s="1"/>
  <c r="S16" i="14"/>
  <c r="T16" i="14" s="1"/>
  <c r="S18" i="53" l="1"/>
  <c r="T18" i="53" s="1"/>
  <c r="S17" i="53"/>
  <c r="T17" i="53" s="1"/>
  <c r="S16" i="53"/>
  <c r="T16" i="53" s="1"/>
  <c r="S20" i="47" l="1"/>
  <c r="T20" i="47" s="1"/>
  <c r="S19" i="47"/>
  <c r="T19" i="47" s="1"/>
  <c r="S20" i="24" l="1"/>
  <c r="T20" i="24" s="1"/>
  <c r="S19" i="24"/>
  <c r="T19" i="24" s="1"/>
  <c r="S18" i="24"/>
  <c r="T18" i="24" s="1"/>
  <c r="K13" i="1" l="1"/>
  <c r="K15" i="1"/>
  <c r="I15" i="1"/>
  <c r="H15" i="1"/>
  <c r="S6" i="5" l="1"/>
  <c r="T6" i="5" s="1"/>
  <c r="S13" i="56" l="1"/>
  <c r="T13" i="56" s="1"/>
  <c r="S12" i="56"/>
  <c r="T12" i="56" s="1"/>
  <c r="S13" i="47" l="1"/>
  <c r="T13" i="47" s="1"/>
  <c r="S17" i="51" l="1"/>
  <c r="T17" i="51" s="1"/>
  <c r="S20" i="51"/>
  <c r="T20" i="51" s="1"/>
  <c r="K10" i="1" l="1"/>
  <c r="I10" i="1"/>
  <c r="H10" i="1"/>
  <c r="V27" i="56"/>
  <c r="C32" i="56" s="1"/>
  <c r="D10" i="1" s="1"/>
  <c r="U27" i="56"/>
  <c r="C31" i="56" s="1"/>
  <c r="C10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10" i="1" s="1"/>
  <c r="S23" i="56"/>
  <c r="C33" i="56" s="1"/>
  <c r="E10" i="1" s="1"/>
  <c r="S22" i="56"/>
  <c r="T22" i="56" s="1"/>
  <c r="S21" i="56"/>
  <c r="T21" i="56" s="1"/>
  <c r="S20" i="56"/>
  <c r="T20" i="56" s="1"/>
  <c r="S19" i="56"/>
  <c r="T19" i="56" s="1"/>
  <c r="S16" i="56"/>
  <c r="T16" i="56" s="1"/>
  <c r="S15" i="56"/>
  <c r="T15" i="56" s="1"/>
  <c r="S14" i="56"/>
  <c r="T14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7" i="56" l="1"/>
  <c r="T26" i="56"/>
  <c r="C30" i="56" s="1"/>
  <c r="S25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5" i="56" l="1"/>
  <c r="B10" i="1"/>
  <c r="G10" i="1" s="1"/>
  <c r="S24" i="55"/>
  <c r="T23" i="55"/>
  <c r="C27" i="55" s="1"/>
  <c r="S22" i="55"/>
  <c r="G35" i="56" l="1"/>
  <c r="C32" i="55"/>
  <c r="B13" i="1"/>
  <c r="G13" i="1" s="1"/>
  <c r="G32" i="55" l="1"/>
  <c r="K14" i="1"/>
  <c r="I14" i="1"/>
  <c r="H14" i="1"/>
  <c r="V27" i="53"/>
  <c r="C32" i="53" s="1"/>
  <c r="D14" i="1" s="1"/>
  <c r="U27" i="53"/>
  <c r="C31" i="53" s="1"/>
  <c r="C14" i="1" s="1"/>
  <c r="S26" i="53"/>
  <c r="Q25" i="53"/>
  <c r="R27" i="53" s="1"/>
  <c r="O25" i="53"/>
  <c r="P27" i="53" s="1"/>
  <c r="M25" i="53"/>
  <c r="N27" i="53" s="1"/>
  <c r="K25" i="53"/>
  <c r="L27" i="53" s="1"/>
  <c r="J27" i="53"/>
  <c r="F27" i="53"/>
  <c r="S24" i="53"/>
  <c r="C34" i="53" s="1"/>
  <c r="F14" i="1" s="1"/>
  <c r="S23" i="53"/>
  <c r="C33" i="53" s="1"/>
  <c r="E14" i="1" s="1"/>
  <c r="S22" i="53"/>
  <c r="T22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6" i="53" l="1"/>
  <c r="C30" i="53" s="1"/>
  <c r="S27" i="53"/>
  <c r="S25" i="53"/>
  <c r="I25" i="24"/>
  <c r="J27" i="24" s="1"/>
  <c r="C35" i="53" l="1"/>
  <c r="G35" i="53" s="1"/>
  <c r="B14" i="1"/>
  <c r="G14" i="1" s="1"/>
  <c r="S15" i="51"/>
  <c r="T15" i="51" s="1"/>
  <c r="K25" i="24" l="1"/>
  <c r="L27" i="24" s="1"/>
  <c r="M25" i="24" l="1"/>
  <c r="N27" i="24" s="1"/>
  <c r="K17" i="1" l="1"/>
  <c r="I17" i="1" l="1"/>
  <c r="H17" i="1"/>
  <c r="H18" i="1" l="1"/>
  <c r="I18" i="1"/>
  <c r="K18" i="1"/>
  <c r="V25" i="52"/>
  <c r="C30" i="52" s="1"/>
  <c r="D17" i="1" s="1"/>
  <c r="U25" i="52"/>
  <c r="C29" i="52" s="1"/>
  <c r="C17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7" i="1" s="1"/>
  <c r="S21" i="52"/>
  <c r="C31" i="52" s="1"/>
  <c r="E17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5" i="47"/>
  <c r="T15" i="47" s="1"/>
  <c r="C33" i="52" l="1"/>
  <c r="B17" i="1"/>
  <c r="G17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1" i="5"/>
  <c r="T11" i="5" s="1"/>
  <c r="S10" i="5"/>
  <c r="T10" i="5" s="1"/>
  <c r="S9" i="5"/>
  <c r="T9" i="5" s="1"/>
  <c r="B12" i="1" l="1"/>
  <c r="G12" i="1" s="1"/>
  <c r="C34" i="51"/>
  <c r="G34" i="51" l="1"/>
  <c r="M23" i="16" l="1"/>
  <c r="N25" i="16" s="1"/>
  <c r="S15" i="14" l="1"/>
  <c r="T15" i="14" s="1"/>
  <c r="S14" i="14"/>
  <c r="T14" i="14" s="1"/>
  <c r="S13" i="14"/>
  <c r="T13" i="14" s="1"/>
  <c r="S15" i="48" l="1"/>
  <c r="S14" i="48"/>
  <c r="T14" i="48" s="1"/>
  <c r="T15" i="48" l="1"/>
  <c r="I7" i="1"/>
  <c r="H7" i="1"/>
  <c r="V27" i="48" l="1"/>
  <c r="U27" i="48"/>
  <c r="C7" i="1" s="1"/>
  <c r="S26" i="48"/>
  <c r="Q25" i="48"/>
  <c r="R27" i="48" s="1"/>
  <c r="O25" i="48"/>
  <c r="P27" i="48" s="1"/>
  <c r="M25" i="48"/>
  <c r="N27" i="48" s="1"/>
  <c r="K25" i="48"/>
  <c r="L27" i="48" s="1"/>
  <c r="I25" i="48"/>
  <c r="J27" i="48" s="1"/>
  <c r="G25" i="48"/>
  <c r="H27" i="48" s="1"/>
  <c r="E25" i="48"/>
  <c r="F27" i="48" s="1"/>
  <c r="S24" i="48"/>
  <c r="C34" i="48" s="1"/>
  <c r="F7" i="1" s="1"/>
  <c r="S23" i="48"/>
  <c r="C33" i="48" s="1"/>
  <c r="E7" i="1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6" i="48" l="1"/>
  <c r="T26" i="48" s="1"/>
  <c r="K7" i="1"/>
  <c r="S27" i="48"/>
  <c r="C32" i="48"/>
  <c r="D7" i="1"/>
  <c r="C31" i="48"/>
  <c r="S25" i="48"/>
  <c r="C30" i="48" l="1"/>
  <c r="S15" i="16"/>
  <c r="T15" i="16" s="1"/>
  <c r="S14" i="16"/>
  <c r="T14" i="16" s="1"/>
  <c r="C35" i="48" l="1"/>
  <c r="G35" i="48" s="1"/>
  <c r="B7" i="1"/>
  <c r="G7" i="1" s="1"/>
  <c r="G26" i="47" l="1"/>
  <c r="H28" i="47" s="1"/>
  <c r="S12" i="16" l="1"/>
  <c r="T12" i="16" s="1"/>
  <c r="S11" i="16"/>
  <c r="T11" i="16" s="1"/>
  <c r="S19" i="14"/>
  <c r="T19" i="14" s="1"/>
  <c r="S13" i="16" l="1"/>
  <c r="T13" i="16" s="1"/>
  <c r="S13" i="5" l="1"/>
  <c r="T13" i="5" s="1"/>
  <c r="S12" i="47"/>
  <c r="T12" i="47" s="1"/>
  <c r="S16" i="47" l="1"/>
  <c r="T16" i="47" s="1"/>
  <c r="S17" i="47"/>
  <c r="T17" i="47" s="1"/>
  <c r="S10" i="16" l="1"/>
  <c r="T10" i="16" s="1"/>
  <c r="S18" i="47"/>
  <c r="T18" i="47" s="1"/>
  <c r="S14" i="47"/>
  <c r="T14" i="47" s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8" i="47"/>
  <c r="C33" i="47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1" i="47" l="1"/>
  <c r="T27" i="47" s="1"/>
  <c r="C31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8" i="47"/>
  <c r="S26" i="47"/>
  <c r="S26" i="46"/>
  <c r="S24" i="46"/>
  <c r="S24" i="44"/>
  <c r="S22" i="44"/>
  <c r="C34" i="46" l="1"/>
  <c r="G34" i="46" s="1"/>
  <c r="B8" i="1"/>
  <c r="C36" i="47"/>
  <c r="C32" i="44"/>
  <c r="G32" i="44" s="1"/>
  <c r="G25" i="24"/>
  <c r="H27" i="24" s="1"/>
  <c r="E25" i="14"/>
  <c r="F27" i="14" s="1"/>
  <c r="G36" i="47" l="1"/>
  <c r="E25" i="5" l="1"/>
  <c r="F27" i="5" s="1"/>
  <c r="S16" i="5" l="1"/>
  <c r="T16" i="5" l="1"/>
  <c r="S18" i="5"/>
  <c r="T18" i="5" s="1"/>
  <c r="S17" i="5"/>
  <c r="T17" i="5" s="1"/>
  <c r="K25" i="5" l="1"/>
  <c r="I25" i="5"/>
  <c r="J27" i="5" s="1"/>
  <c r="V27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4" i="5" l="1"/>
  <c r="T4" i="5" s="1"/>
  <c r="S5" i="5"/>
  <c r="T5" i="5" s="1"/>
  <c r="S7" i="5"/>
  <c r="T7" i="5" s="1"/>
  <c r="S8" i="5"/>
  <c r="T8" i="5" s="1"/>
  <c r="S12" i="5"/>
  <c r="T12" i="5" s="1"/>
  <c r="S14" i="5"/>
  <c r="T14" i="5" s="1"/>
  <c r="S15" i="5"/>
  <c r="T15" i="5" s="1"/>
  <c r="S20" i="5"/>
  <c r="T20" i="5" s="1"/>
  <c r="S21" i="5"/>
  <c r="T21" i="5" s="1"/>
  <c r="S22" i="5"/>
  <c r="T22" i="5" s="1"/>
  <c r="S23" i="5"/>
  <c r="S24" i="5"/>
  <c r="U27" i="5"/>
  <c r="S26" i="5"/>
  <c r="S14" i="18" l="1"/>
  <c r="T14" i="18" s="1"/>
  <c r="S13" i="18"/>
  <c r="T13" i="18" s="1"/>
  <c r="S12" i="18"/>
  <c r="T12" i="18" s="1"/>
  <c r="S20" i="14" l="1"/>
  <c r="T20" i="14" s="1"/>
  <c r="S18" i="14"/>
  <c r="T18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7" i="14"/>
  <c r="C32" i="14" s="1"/>
  <c r="D9" i="1" s="1"/>
  <c r="U27" i="14"/>
  <c r="C31" i="14" s="1"/>
  <c r="C9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C33" i="14" s="1"/>
  <c r="E9" i="1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1" i="5"/>
  <c r="C20" i="1" s="1"/>
  <c r="C32" i="5"/>
  <c r="D20" i="1" s="1"/>
  <c r="H27" i="5"/>
  <c r="L27" i="5"/>
  <c r="O25" i="5"/>
  <c r="P27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3" i="5"/>
  <c r="E20" i="1" s="1"/>
  <c r="C34" i="5"/>
  <c r="Q25" i="5"/>
  <c r="R27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6" i="14"/>
  <c r="C30" i="14" s="1"/>
  <c r="B9" i="1" s="1"/>
  <c r="S25" i="24"/>
  <c r="F20" i="1"/>
  <c r="F19" i="1"/>
  <c r="S26" i="30"/>
  <c r="S24" i="30"/>
  <c r="S27" i="24"/>
  <c r="S25" i="14"/>
  <c r="F9" i="1"/>
  <c r="L27" i="14"/>
  <c r="S27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5" i="14"/>
  <c r="C34" i="30" l="1"/>
  <c r="G34" i="30" s="1"/>
  <c r="G35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25" i="5"/>
  <c r="N27" i="5" s="1"/>
  <c r="S19" i="5"/>
  <c r="T19" i="5" s="1"/>
  <c r="S25" i="5" l="1"/>
  <c r="K20" i="1"/>
  <c r="T26" i="5"/>
  <c r="C30" i="5" s="1"/>
  <c r="B20" i="1" s="1"/>
  <c r="G20" i="1" l="1"/>
  <c r="G21" i="1" s="1"/>
  <c r="K21" i="1"/>
  <c r="C25" i="1" s="1"/>
  <c r="C35" i="5"/>
  <c r="G35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<sst xmlns="http://schemas.openxmlformats.org/spreadsheetml/2006/main" count="703" uniqueCount="124">
  <si>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</si>
  <si>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</si>
  <si>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</si>
  <si>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</si>
  <si>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</si>
  <si>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</si>
  <si>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</si>
  <si>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</si>
  <si>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</si>
  <si>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</si>
  <si>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</si>
  <si>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</si>
  <si>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</si>
  <si>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</si>
  <si>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</si>
  <si>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</si>
  <si>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</si>
  <si>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</si>
  <si>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</si>
  <si>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</si>
  <si>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</si>
  <si>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</si>
  <si>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</si>
  <si>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</si>
  <si>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</si>
  <si>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</si>
  <si>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</si>
  <si>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</si>
  <si>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</si>
  <si>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</si>
  <si>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</si>
  <si>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</si>
  <si>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</si>
  <si>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</si>
  <si>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</si>
  <si>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</si>
  <si>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</si>
  <si>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</si>
  <si>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</si>
  <si>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</si>
  <si>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</si>
  <si>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</si>
  <si>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</si>
  <si>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</si>
  <si>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</si>
  <si>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</si>
  <si>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</si>
  <si>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</si>
  <si>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</si>
  <si>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</si>
  <si>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</si>
  <si>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</si>
  <si>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</si>
  <si>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</si>
  <si>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</si>
  <si>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</si>
  <si>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</si>
  <si>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</si>
  <si>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</si>
  <si>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</si>
  <si>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</si>
  <si>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</si>
  <si>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</si>
  <si>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</si>
  <si>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</si>
  <si>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</si>
  <si>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</si>
  <si>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</si>
  <si>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</si>
  <si>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</si>
  <si>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</si>
  <si>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</si>
  <si>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</si>
  <si>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</si>
  <si>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</si>
  <si>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</si>
  <si>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</si>
  <si>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M. Jones</t>
  </si>
  <si>
    <t>M Jones</t>
  </si>
  <si>
    <t xml:space="preserve">clean out fire </t>
  </si>
  <si>
    <t>check tools</t>
  </si>
  <si>
    <t>shredder / fork lift</t>
  </si>
  <si>
    <t>fill firewood bins</t>
  </si>
  <si>
    <t>toolbox talks</t>
  </si>
  <si>
    <t>move / sort timber stacks</t>
  </si>
  <si>
    <t>frames into store 6959</t>
  </si>
  <si>
    <t>training mason</t>
  </si>
  <si>
    <t xml:space="preserve"> </t>
  </si>
  <si>
    <t>fire marshal duties</t>
  </si>
  <si>
    <t>tidy area</t>
  </si>
  <si>
    <t>college / project</t>
  </si>
  <si>
    <t>sharpen tools</t>
  </si>
  <si>
    <t>store architraves 6959</t>
  </si>
  <si>
    <t>tidy workshop / make tea</t>
  </si>
  <si>
    <t>frames from store 6959</t>
  </si>
  <si>
    <t>Machine maintenance</t>
  </si>
  <si>
    <t>training Sam</t>
  </si>
  <si>
    <t>training</t>
  </si>
  <si>
    <t>Reception desk</t>
  </si>
  <si>
    <t>pergolas</t>
  </si>
  <si>
    <t>load van</t>
  </si>
  <si>
    <t>wall battons</t>
  </si>
  <si>
    <t>drive to sms</t>
  </si>
  <si>
    <t>18a</t>
  </si>
  <si>
    <t>03.07.22</t>
  </si>
  <si>
    <t xml:space="preserve">architraves </t>
  </si>
  <si>
    <t>load mirrors</t>
  </si>
  <si>
    <t>wrapping</t>
  </si>
  <si>
    <t>architraves</t>
  </si>
  <si>
    <t>heads</t>
  </si>
  <si>
    <t>handrail</t>
  </si>
  <si>
    <t>grind cutters</t>
  </si>
  <si>
    <t>packers</t>
  </si>
  <si>
    <t xml:space="preserve">vanity frames from store </t>
  </si>
  <si>
    <t>covid ?</t>
  </si>
  <si>
    <t>dentist</t>
  </si>
  <si>
    <t>MOOR02</t>
  </si>
  <si>
    <t>PRIO17</t>
  </si>
  <si>
    <t>CAPI01</t>
  </si>
  <si>
    <t>OFFI01</t>
  </si>
  <si>
    <t>HOXT01</t>
  </si>
  <si>
    <t>BARC01</t>
  </si>
  <si>
    <t>REPT01</t>
  </si>
  <si>
    <t>WHIT05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</si>
</sst>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6" fillId="0" borderId="3" xfId="0" applyNumberFormat="1" applyFont="1" applyBorder="1"/>
    <xf numFmtId="0" fontId="6" fillId="0" borderId="7" xfId="0" applyFont="1" applyBorder="1" applyAlignment="1">
      <alignment horizontal="center"/>
    </xf>
    <xf numFmtId="2" fontId="26" fillId="3" borderId="1" xfId="0" applyNumberFormat="1" applyFont="1" applyFill="1" applyBorder="1"/>
    <xf numFmtId="0" fontId="25" fillId="0" borderId="0" xfId="0" applyFont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/>
    <xf numFmtId="2" fontId="6" fillId="5" borderId="3" xfId="0" applyNumberFormat="1" applyFont="1" applyFill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B28" sqref="B28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71</v>
      </c>
      <c r="C2" s="6" t="s">
        <v>104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/>
      <c r="B6" s="100">
        <f>SUM('#'!C31)</f>
        <v>0</v>
      </c>
      <c r="C6" s="100">
        <f>SUM('#'!C32)</f>
        <v>0</v>
      </c>
      <c r="D6" s="100">
        <f>SUM('#'!C33)</f>
        <v>0</v>
      </c>
      <c r="E6" s="100">
        <f>SUM('#'!C34)</f>
        <v>0</v>
      </c>
      <c r="F6" s="100">
        <f>SUM('#'!C35)</f>
        <v>0</v>
      </c>
      <c r="G6" s="101">
        <f>B6+C6+D6+E6+F6</f>
        <v>0</v>
      </c>
      <c r="H6" s="102">
        <f>SUM('#'!C37)</f>
        <v>0</v>
      </c>
      <c r="I6" s="102">
        <f>SUM('#'!C38)</f>
        <v>0</v>
      </c>
      <c r="K6" s="103">
        <f>SUM('#'!I32)</f>
        <v>0</v>
      </c>
    </row>
    <row r="7" spans="1:11" ht="17.25" customHeight="1" x14ac:dyDescent="0.25">
      <c r="A7" s="99" t="s">
        <v>58</v>
      </c>
      <c r="B7" s="100">
        <f>SUM(Chimes!C30)</f>
        <v>32</v>
      </c>
      <c r="C7" s="100">
        <f>SUM(Chimes!U27)</f>
        <v>0</v>
      </c>
      <c r="D7" s="100">
        <f>SUM(Chimes!V27)</f>
        <v>0</v>
      </c>
      <c r="E7" s="100">
        <f>SUM(Chimes!C33)</f>
        <v>0</v>
      </c>
      <c r="F7" s="100">
        <f>SUM(Chimes!C34)</f>
        <v>0</v>
      </c>
      <c r="G7" s="101">
        <f>B7+C7+D7+E7+F7</f>
        <v>32</v>
      </c>
      <c r="H7" s="102">
        <f>SUM(Chimes!C36)</f>
        <v>0</v>
      </c>
      <c r="I7" s="102">
        <f>SUM(Chimes!C37)</f>
        <v>0</v>
      </c>
      <c r="K7" s="103">
        <f>SUM(Chimes!I31)</f>
        <v>0.5</v>
      </c>
    </row>
    <row r="8" spans="1:11" x14ac:dyDescent="0.25">
      <c r="A8" s="99" t="s">
        <v>43</v>
      </c>
      <c r="B8" s="100">
        <f>SUM(Czege!C29)</f>
        <v>32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0</v>
      </c>
      <c r="G8" s="101">
        <f>B8+C8+D8+E8+F8</f>
        <v>32</v>
      </c>
      <c r="H8" s="104">
        <f>SUM(Czege!C35)</f>
        <v>0</v>
      </c>
      <c r="I8" s="104">
        <f>SUM(Czege!C36)</f>
        <v>0</v>
      </c>
      <c r="K8" s="103">
        <f>SUM(Czege!I30)</f>
        <v>0.5</v>
      </c>
    </row>
    <row r="9" spans="1:11" ht="17.25" customHeight="1" x14ac:dyDescent="0.25">
      <c r="A9" s="99" t="s">
        <v>7</v>
      </c>
      <c r="B9" s="100">
        <f>SUM(Doran!C30)</f>
        <v>32</v>
      </c>
      <c r="C9" s="100">
        <f>SUM(Doran!C31)</f>
        <v>0</v>
      </c>
      <c r="D9" s="100">
        <f>SUM(Doran!C32)</f>
        <v>0</v>
      </c>
      <c r="E9" s="100">
        <f>SUM(Doran!C33)</f>
        <v>0</v>
      </c>
      <c r="F9" s="100">
        <f>SUM(Doran!C34)</f>
        <v>0</v>
      </c>
      <c r="G9" s="101">
        <f t="shared" ref="G9:G19" si="0">B9+C9+D9+E9+F9</f>
        <v>32</v>
      </c>
      <c r="H9" s="104">
        <f>SUM(Doran!C36)</f>
        <v>0</v>
      </c>
      <c r="I9" s="104">
        <f>SUM(Doran!C37)</f>
        <v>0</v>
      </c>
      <c r="K9" s="103">
        <f>SUM(Doran!I31)</f>
        <v>0</v>
      </c>
    </row>
    <row r="10" spans="1:11" x14ac:dyDescent="0.25">
      <c r="A10" s="99" t="s">
        <v>50</v>
      </c>
      <c r="B10" s="100">
        <f>SUM(Hammond!C30)</f>
        <v>32</v>
      </c>
      <c r="C10" s="100">
        <f>SUM(Hammond!C31)</f>
        <v>0</v>
      </c>
      <c r="D10" s="100">
        <f>SUM(Hammond!C32)</f>
        <v>0</v>
      </c>
      <c r="E10" s="100">
        <f>SUM(Hammond!C33)</f>
        <v>8</v>
      </c>
      <c r="F10" s="100">
        <f>SUM(Hammond!C34)</f>
        <v>0</v>
      </c>
      <c r="G10" s="101">
        <f t="shared" ref="G10:G15" si="1">B10+C10+D10+E10+F10</f>
        <v>40</v>
      </c>
      <c r="H10" s="104">
        <f>SUM(Hammond!C36)</f>
        <v>0</v>
      </c>
      <c r="I10" s="104">
        <f>SUM(Hammond!C37)</f>
        <v>0</v>
      </c>
      <c r="K10" s="103">
        <f>SUM(Hammond!I31)</f>
        <v>0.5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78</v>
      </c>
      <c r="B12" s="100">
        <f>SUM(Jones!C29)</f>
        <v>32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0</v>
      </c>
      <c r="G12" s="101">
        <f>B12+C12+D12+E12+F12</f>
        <v>32</v>
      </c>
      <c r="H12" s="104">
        <f>SUM(Jones!C35)</f>
        <v>0</v>
      </c>
      <c r="I12" s="104">
        <f>SUM(Jones!C36)</f>
        <v>0</v>
      </c>
      <c r="K12" s="103">
        <f>SUM(Jones!I30)</f>
        <v>32</v>
      </c>
    </row>
    <row r="13" spans="1:1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0</v>
      </c>
      <c r="G13" s="101">
        <f t="shared" si="1"/>
        <v>32</v>
      </c>
      <c r="H13" s="104">
        <f>SUM(McSharry!C33)</f>
        <v>0</v>
      </c>
      <c r="I13" s="104">
        <f>SUM(McSharry!C34)</f>
        <v>0</v>
      </c>
      <c r="K13" s="103">
        <f>SUM(McSharry!I28)</f>
        <v>1</v>
      </c>
    </row>
    <row r="14" spans="1:11" ht="17.25" customHeight="1" x14ac:dyDescent="0.25">
      <c r="A14" s="99" t="s">
        <v>66</v>
      </c>
      <c r="B14" s="100">
        <f>SUM('Reading-Jones'!C30)</f>
        <v>24</v>
      </c>
      <c r="C14" s="100">
        <f>SUM('Reading-Jones'!C31)</f>
        <v>0</v>
      </c>
      <c r="D14" s="100">
        <f>SUM('Reading-Jones'!C32)</f>
        <v>0</v>
      </c>
      <c r="E14" s="100">
        <f>SUM('Reading-Jones'!C33)</f>
        <v>0</v>
      </c>
      <c r="F14" s="100">
        <f>SUM('Reading-Jones'!C34)</f>
        <v>0</v>
      </c>
      <c r="G14" s="101">
        <f t="shared" si="1"/>
        <v>24</v>
      </c>
      <c r="H14" s="104">
        <f>SUM('Reading-Jones'!C36)</f>
        <v>0</v>
      </c>
      <c r="I14" s="104">
        <f>SUM('Reading-Jones'!C37)</f>
        <v>0</v>
      </c>
      <c r="K14" s="103">
        <f>SUM('Reading-Jones'!I31)</f>
        <v>0.5</v>
      </c>
    </row>
    <row r="15" spans="1:11" ht="17.25" customHeight="1" x14ac:dyDescent="0.25">
      <c r="A15" s="99" t="s">
        <v>10</v>
      </c>
      <c r="B15" s="100">
        <f>SUM(Taylor!C28)</f>
        <v>32</v>
      </c>
      <c r="C15" s="100">
        <f>SUM(Taylor!C29)</f>
        <v>0</v>
      </c>
      <c r="D15" s="100">
        <f>SUM(Taylor!C30)</f>
        <v>0</v>
      </c>
      <c r="E15" s="100">
        <f>SUM(Taylor!C31)</f>
        <v>0</v>
      </c>
      <c r="F15" s="100">
        <f>SUM(Taylor!C32)</f>
        <v>0</v>
      </c>
      <c r="G15" s="101">
        <f t="shared" si="1"/>
        <v>32</v>
      </c>
      <c r="H15" s="104">
        <f>SUM(Taylor!C34)</f>
        <v>0</v>
      </c>
      <c r="I15" s="104">
        <f>SUM(Taylor!C35)</f>
        <v>0</v>
      </c>
      <c r="K15" s="103">
        <f>SUM(Taylor!I29)</f>
        <v>1</v>
      </c>
    </row>
    <row r="16" spans="1:11" x14ac:dyDescent="0.25">
      <c r="A16" s="99" t="s">
        <v>45</v>
      </c>
      <c r="B16" s="100">
        <f>SUM(Ward!C30)</f>
        <v>32</v>
      </c>
      <c r="C16" s="100">
        <f>SUM(Ward!C31)</f>
        <v>0</v>
      </c>
      <c r="D16" s="100">
        <f>SUM(Ward!C32)</f>
        <v>0</v>
      </c>
      <c r="E16" s="100">
        <f>SUM(Ward!C33)</f>
        <v>0</v>
      </c>
      <c r="F16" s="100">
        <f>SUM(Ward!C34)</f>
        <v>0</v>
      </c>
      <c r="G16" s="101">
        <f t="shared" si="0"/>
        <v>32</v>
      </c>
      <c r="H16" s="104">
        <f>SUM(Ward!C36)</f>
        <v>0</v>
      </c>
      <c r="I16" s="104">
        <f>SUM(Ward!C37)</f>
        <v>0</v>
      </c>
      <c r="K16" s="103">
        <f>SUM(Ward!I31)</f>
        <v>0</v>
      </c>
    </row>
    <row r="17" spans="1:11" x14ac:dyDescent="0.25">
      <c r="A17" s="99" t="s">
        <v>64</v>
      </c>
      <c r="B17" s="100">
        <f>SUM(Wildman!C28)</f>
        <v>8</v>
      </c>
      <c r="C17" s="100">
        <f>SUM(Wildman!C29)</f>
        <v>0</v>
      </c>
      <c r="D17" s="100">
        <f>SUM(Wildman!C30)</f>
        <v>0</v>
      </c>
      <c r="E17" s="100">
        <f>SUM(Wildman!C31)</f>
        <v>0</v>
      </c>
      <c r="F17" s="100">
        <f>SUM(Wildman!C32)</f>
        <v>0</v>
      </c>
      <c r="G17" s="101">
        <f>B17+C17+D17+E17+F17</f>
        <v>8</v>
      </c>
      <c r="H17" s="104">
        <f>SUM(Wildman!C34)</f>
        <v>0</v>
      </c>
      <c r="I17" s="104">
        <f>SUM(Wildman!C35)</f>
        <v>0</v>
      </c>
      <c r="K17" s="103">
        <f>SUM(Wildman!I29)</f>
        <v>0</v>
      </c>
    </row>
    <row r="18" spans="1:11" x14ac:dyDescent="0.25">
      <c r="A18" s="99" t="s">
        <v>47</v>
      </c>
      <c r="B18" s="100">
        <f>SUM(N.Winterburn!C29)</f>
        <v>32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32</v>
      </c>
      <c r="H18" s="104">
        <f>SUM(N.Winterburn!C35)</f>
        <v>0</v>
      </c>
      <c r="I18" s="104">
        <f>SUM(N.Winterburn!C36)</f>
        <v>0</v>
      </c>
      <c r="K18" s="103">
        <f>SUM(N.Winterburn!I30)</f>
        <v>4</v>
      </c>
    </row>
    <row r="19" spans="1:11" x14ac:dyDescent="0.25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32</v>
      </c>
      <c r="H19" s="104">
        <f>SUM(T.Winterburn!C34)</f>
        <v>0</v>
      </c>
      <c r="I19" s="104">
        <f>SUM(T.Winterburn!C35)</f>
        <v>0</v>
      </c>
      <c r="K19" s="103">
        <f>SUM(T.Winterburn!I29)</f>
        <v>4</v>
      </c>
    </row>
    <row r="20" spans="1:11" x14ac:dyDescent="0.25">
      <c r="A20" s="99" t="s">
        <v>12</v>
      </c>
      <c r="B20" s="100">
        <f>SUM(Wright!C30)</f>
        <v>16</v>
      </c>
      <c r="C20" s="100">
        <f>SUM(Wright!C31)</f>
        <v>1</v>
      </c>
      <c r="D20" s="100">
        <f>SUM(Wright!C32)</f>
        <v>0</v>
      </c>
      <c r="E20" s="100">
        <f>SUM(Wright!C33)</f>
        <v>0</v>
      </c>
      <c r="F20" s="100">
        <f>SUM(Wright!C34)</f>
        <v>0</v>
      </c>
      <c r="G20" s="101">
        <f>B20+C20+D20+E20+F20</f>
        <v>17</v>
      </c>
      <c r="H20" s="104">
        <f>SUM(Wright!C36)</f>
        <v>0</v>
      </c>
      <c r="I20" s="104">
        <f>SUM(Wright!C37)</f>
        <v>0</v>
      </c>
      <c r="K20" s="103">
        <f>SUM(Wright!I31)</f>
        <v>15.5</v>
      </c>
    </row>
    <row r="21" spans="1:11" ht="17.25" customHeight="1" x14ac:dyDescent="0.25">
      <c r="A21" s="105" t="s">
        <v>22</v>
      </c>
      <c r="B21" s="106">
        <f t="shared" ref="B21:I21" si="2">SUM(B6:B20)</f>
        <v>400</v>
      </c>
      <c r="C21" s="106">
        <f t="shared" si="2"/>
        <v>1</v>
      </c>
      <c r="D21" s="106">
        <f t="shared" si="2"/>
        <v>0</v>
      </c>
      <c r="E21" s="106">
        <f t="shared" si="2"/>
        <v>8</v>
      </c>
      <c r="F21" s="106">
        <f t="shared" si="2"/>
        <v>0</v>
      </c>
      <c r="G21" s="106">
        <f t="shared" si="2"/>
        <v>409</v>
      </c>
      <c r="H21" s="107">
        <f t="shared" si="2"/>
        <v>0</v>
      </c>
      <c r="I21" s="107">
        <f t="shared" si="2"/>
        <v>0</v>
      </c>
      <c r="J21" s="94"/>
      <c r="K21" s="106">
        <f>SUM(K6:K20)</f>
        <v>59.5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401</v>
      </c>
    </row>
    <row r="25" spans="1:11" x14ac:dyDescent="0.25">
      <c r="A25" s="92" t="s">
        <v>29</v>
      </c>
      <c r="C25" s="108">
        <f>K21</f>
        <v>59.5</v>
      </c>
    </row>
    <row r="26" spans="1:11" x14ac:dyDescent="0.25">
      <c r="A26" s="92" t="s">
        <v>33</v>
      </c>
      <c r="C26" s="109">
        <f>C25/C24</f>
        <v>0.14837905236907731</v>
      </c>
    </row>
    <row r="27" spans="1:11" x14ac:dyDescent="0.25">
      <c r="C27" s="94"/>
    </row>
    <row r="28" spans="1:11" x14ac:dyDescent="0.25">
      <c r="H28" s="94" t="s">
        <v>87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7"/>
  <sheetViews>
    <sheetView zoomScale="87" zoomScaleNormal="87" workbookViewId="0">
      <selection activeCell="C20" sqref="C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68</v>
      </c>
      <c r="B1" s="2"/>
      <c r="C1" s="2"/>
    </row>
    <row r="2" spans="1:22" s="9" customFormat="1" x14ac:dyDescent="0.25">
      <c r="A2" s="5" t="s">
        <v>70</v>
      </c>
      <c r="B2" s="110"/>
      <c r="C2" s="110" t="str">
        <f>'#'!C2</f>
        <v>03.07.22</v>
      </c>
      <c r="D2" s="110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7072</v>
      </c>
      <c r="B4" s="6" t="s">
        <v>121</v>
      </c>
      <c r="C4" s="6">
        <v>1</v>
      </c>
      <c r="D4" s="22" t="s">
        <v>99</v>
      </c>
      <c r="E4" s="130"/>
      <c r="F4" s="132"/>
      <c r="G4" s="130">
        <v>7.5</v>
      </c>
      <c r="H4" s="132"/>
      <c r="I4" s="130">
        <v>8</v>
      </c>
      <c r="J4" s="132"/>
      <c r="K4" s="130">
        <v>6</v>
      </c>
      <c r="L4" s="132"/>
      <c r="M4" s="130"/>
      <c r="N4" s="132"/>
      <c r="O4" s="130"/>
      <c r="P4" s="132"/>
      <c r="Q4" s="130"/>
      <c r="R4" s="132"/>
      <c r="S4" s="12">
        <f>E4+G4+I4+K4+M4+O4+Q4</f>
        <v>21.5</v>
      </c>
      <c r="T4" s="12">
        <f t="shared" ref="T4:T22" si="0">SUM(S4-U4-V4)</f>
        <v>21.5</v>
      </c>
      <c r="U4" s="14"/>
      <c r="V4" s="14"/>
    </row>
    <row r="5" spans="1:22" x14ac:dyDescent="0.25">
      <c r="A5" s="6"/>
      <c r="B5" s="6"/>
      <c r="C5" s="6"/>
      <c r="D5" s="22"/>
      <c r="E5" s="130"/>
      <c r="F5" s="132"/>
      <c r="G5" s="130"/>
      <c r="H5" s="132"/>
      <c r="I5" s="130"/>
      <c r="J5" s="132"/>
      <c r="K5" s="130"/>
      <c r="L5" s="132"/>
      <c r="M5" s="130"/>
      <c r="N5" s="132"/>
      <c r="O5" s="130"/>
      <c r="P5" s="132"/>
      <c r="Q5" s="130"/>
      <c r="R5" s="132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0"/>
      <c r="F6" s="132"/>
      <c r="G6" s="130"/>
      <c r="H6" s="132"/>
      <c r="I6" s="130"/>
      <c r="J6" s="132"/>
      <c r="K6" s="130"/>
      <c r="L6" s="132"/>
      <c r="M6" s="130"/>
      <c r="N6" s="132"/>
      <c r="O6" s="130"/>
      <c r="P6" s="132"/>
      <c r="Q6" s="130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ht="16.5" customHeight="1" x14ac:dyDescent="0.25">
      <c r="A7" s="6"/>
      <c r="B7" s="6"/>
      <c r="C7" s="6"/>
      <c r="D7" s="22"/>
      <c r="E7" s="123"/>
      <c r="F7" s="124"/>
      <c r="G7" s="130"/>
      <c r="H7" s="132"/>
      <c r="I7" s="130"/>
      <c r="J7" s="132"/>
      <c r="K7" s="130"/>
      <c r="L7" s="132"/>
      <c r="M7" s="130"/>
      <c r="N7" s="132"/>
      <c r="O7" s="130"/>
      <c r="P7" s="132"/>
      <c r="Q7" s="130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2"/>
      <c r="G8" s="130"/>
      <c r="H8" s="132"/>
      <c r="I8" s="130"/>
      <c r="J8" s="132"/>
      <c r="K8" s="130"/>
      <c r="L8" s="132"/>
      <c r="M8" s="130"/>
      <c r="N8" s="132"/>
      <c r="O8" s="130"/>
      <c r="P8" s="132"/>
      <c r="Q8" s="130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0"/>
      <c r="L9" s="132"/>
      <c r="M9" s="130"/>
      <c r="N9" s="132"/>
      <c r="O9" s="130"/>
      <c r="P9" s="132"/>
      <c r="Q9" s="130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3"/>
      <c r="F10" s="124"/>
      <c r="G10" s="130"/>
      <c r="H10" s="132"/>
      <c r="I10" s="130"/>
      <c r="J10" s="132"/>
      <c r="K10" s="130"/>
      <c r="L10" s="132"/>
      <c r="M10" s="130"/>
      <c r="N10" s="132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 t="s">
        <v>86</v>
      </c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2"/>
      <c r="G16" s="130"/>
      <c r="H16" s="132"/>
      <c r="I16" s="130"/>
      <c r="J16" s="132"/>
      <c r="K16" s="130"/>
      <c r="L16" s="132"/>
      <c r="M16" s="130"/>
      <c r="N16" s="132"/>
      <c r="O16" s="130"/>
      <c r="P16" s="132"/>
      <c r="Q16" s="130"/>
      <c r="R16" s="132"/>
      <c r="S16" s="12">
        <f t="shared" ref="S16:S21" si="2">E16+G16+I16+K16+M16+O16+Q16</f>
        <v>0</v>
      </c>
      <c r="T16" s="12">
        <f t="shared" ref="T16:T21" si="3">SUM(S16-U16-V16)</f>
        <v>0</v>
      </c>
      <c r="U16" s="14"/>
      <c r="V16" s="14"/>
    </row>
    <row r="17" spans="1:22" x14ac:dyDescent="0.25">
      <c r="A17" s="6"/>
      <c r="B17" s="6"/>
      <c r="C17" s="6"/>
      <c r="D17" s="22" t="s">
        <v>115</v>
      </c>
      <c r="E17" s="130"/>
      <c r="F17" s="132"/>
      <c r="G17" s="130"/>
      <c r="H17" s="132"/>
      <c r="I17" s="130"/>
      <c r="J17" s="132"/>
      <c r="K17" s="130">
        <v>2</v>
      </c>
      <c r="L17" s="132"/>
      <c r="M17" s="130"/>
      <c r="N17" s="132"/>
      <c r="O17" s="130"/>
      <c r="P17" s="132"/>
      <c r="Q17" s="130"/>
      <c r="R17" s="132"/>
      <c r="S17" s="12">
        <f t="shared" si="2"/>
        <v>2</v>
      </c>
      <c r="T17" s="12">
        <f t="shared" si="3"/>
        <v>2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2"/>
      <c r="G18" s="130"/>
      <c r="H18" s="132"/>
      <c r="I18" s="130"/>
      <c r="J18" s="132"/>
      <c r="K18" s="130"/>
      <c r="L18" s="132"/>
      <c r="M18" s="130"/>
      <c r="N18" s="132"/>
      <c r="O18" s="130"/>
      <c r="P18" s="132"/>
      <c r="Q18" s="130"/>
      <c r="R18" s="132"/>
      <c r="S18" s="12">
        <f t="shared" si="2"/>
        <v>0</v>
      </c>
      <c r="T18" s="12">
        <f t="shared" si="3"/>
        <v>0</v>
      </c>
      <c r="U18" s="14"/>
      <c r="V18" s="14"/>
    </row>
    <row r="19" spans="1:22" x14ac:dyDescent="0.25">
      <c r="A19" s="6">
        <v>3600</v>
      </c>
      <c r="B19" s="25" t="s">
        <v>119</v>
      </c>
      <c r="C19" s="6"/>
      <c r="D19" s="22" t="s">
        <v>88</v>
      </c>
      <c r="E19" s="130"/>
      <c r="F19" s="132"/>
      <c r="G19" s="130">
        <v>0.5</v>
      </c>
      <c r="H19" s="132"/>
      <c r="I19" s="130"/>
      <c r="J19" s="132"/>
      <c r="K19" s="130"/>
      <c r="L19" s="132"/>
      <c r="M19" s="130"/>
      <c r="N19" s="132"/>
      <c r="O19" s="130"/>
      <c r="P19" s="132"/>
      <c r="Q19" s="130"/>
      <c r="R19" s="132"/>
      <c r="S19" s="12">
        <f t="shared" si="2"/>
        <v>0.5</v>
      </c>
      <c r="T19" s="12">
        <f t="shared" si="3"/>
        <v>0.5</v>
      </c>
      <c r="U19" s="14"/>
      <c r="V19" s="14"/>
    </row>
    <row r="20" spans="1:22" x14ac:dyDescent="0.25">
      <c r="A20" s="6">
        <v>3600</v>
      </c>
      <c r="B20" s="6" t="s">
        <v>119</v>
      </c>
      <c r="C20" s="6"/>
      <c r="D20" s="22" t="s">
        <v>84</v>
      </c>
      <c r="E20" s="130"/>
      <c r="F20" s="132"/>
      <c r="G20" s="130"/>
      <c r="H20" s="132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>
        <v>3600</v>
      </c>
      <c r="B21" s="25" t="s">
        <v>119</v>
      </c>
      <c r="C21" s="6"/>
      <c r="D21" s="22" t="s">
        <v>72</v>
      </c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10"/>
      <c r="E22" s="130"/>
      <c r="F22" s="132"/>
      <c r="G22" s="130"/>
      <c r="H22" s="132"/>
      <c r="I22" s="130"/>
      <c r="J22" s="132"/>
      <c r="K22" s="130"/>
      <c r="L22" s="132"/>
      <c r="M22" s="130"/>
      <c r="N22" s="132"/>
      <c r="O22" s="130"/>
      <c r="P22" s="132"/>
      <c r="Q22" s="130"/>
      <c r="R22" s="132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8"/>
      <c r="F23" s="139"/>
      <c r="G23" s="130"/>
      <c r="H23" s="132"/>
      <c r="I23" s="130"/>
      <c r="J23" s="132"/>
      <c r="K23" s="130"/>
      <c r="L23" s="132"/>
      <c r="M23" s="130"/>
      <c r="N23" s="132"/>
      <c r="O23" s="130"/>
      <c r="P23" s="132"/>
      <c r="Q23" s="130"/>
      <c r="R23" s="132"/>
      <c r="S23" s="12">
        <f t="shared" si="1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0"/>
      <c r="F24" s="132"/>
      <c r="G24" s="130"/>
      <c r="H24" s="132"/>
      <c r="I24" s="130"/>
      <c r="J24" s="132"/>
      <c r="K24" s="130"/>
      <c r="L24" s="132"/>
      <c r="M24" s="130"/>
      <c r="N24" s="132"/>
      <c r="O24" s="130"/>
      <c r="P24" s="132"/>
      <c r="Q24" s="130"/>
      <c r="R24" s="132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3">
        <f>SUM(E4:E24)</f>
        <v>0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0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si="1"/>
        <v>24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-8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9" sqref="B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70</v>
      </c>
      <c r="B2" s="110"/>
      <c r="C2" s="110" t="str">
        <f>'#'!C2</f>
        <v>03.07.22</v>
      </c>
      <c r="D2" s="32"/>
      <c r="E2" s="147" t="s">
        <v>13</v>
      </c>
      <c r="F2" s="147"/>
      <c r="G2" s="147" t="s">
        <v>14</v>
      </c>
      <c r="H2" s="147"/>
      <c r="I2" s="147" t="s">
        <v>15</v>
      </c>
      <c r="J2" s="147"/>
      <c r="K2" s="147" t="s">
        <v>16</v>
      </c>
      <c r="L2" s="147"/>
      <c r="M2" s="147" t="s">
        <v>17</v>
      </c>
      <c r="N2" s="147"/>
      <c r="O2" s="147" t="s">
        <v>18</v>
      </c>
      <c r="P2" s="147"/>
      <c r="Q2" s="147" t="s">
        <v>19</v>
      </c>
      <c r="R2" s="147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6959</v>
      </c>
      <c r="B4" s="6" t="s">
        <v>120</v>
      </c>
      <c r="C4" s="6">
        <v>44</v>
      </c>
      <c r="D4" s="22" t="s">
        <v>108</v>
      </c>
      <c r="E4" s="130">
        <v>8</v>
      </c>
      <c r="F4" s="141"/>
      <c r="G4" s="140">
        <v>2</v>
      </c>
      <c r="H4" s="141"/>
      <c r="I4" s="130"/>
      <c r="J4" s="132"/>
      <c r="K4" s="123">
        <v>0.5</v>
      </c>
      <c r="L4" s="124"/>
      <c r="M4" s="140"/>
      <c r="N4" s="141"/>
      <c r="O4" s="142"/>
      <c r="P4" s="142"/>
      <c r="Q4" s="140"/>
      <c r="R4" s="141"/>
      <c r="S4" s="38">
        <f>E4+G4+I4+K4+M4+O4+Q4</f>
        <v>10.5</v>
      </c>
      <c r="T4" s="38">
        <f>SUM(S4-U4-V4)</f>
        <v>10.5</v>
      </c>
      <c r="U4" s="40"/>
      <c r="V4" s="40"/>
    </row>
    <row r="5" spans="1:22" x14ac:dyDescent="0.25">
      <c r="A5" s="6">
        <v>6959</v>
      </c>
      <c r="B5" s="6" t="s">
        <v>120</v>
      </c>
      <c r="C5" s="6">
        <v>41</v>
      </c>
      <c r="D5" s="22" t="s">
        <v>110</v>
      </c>
      <c r="E5" s="140"/>
      <c r="F5" s="141"/>
      <c r="G5" s="140">
        <v>0.5</v>
      </c>
      <c r="H5" s="141"/>
      <c r="I5" s="140"/>
      <c r="J5" s="141"/>
      <c r="K5" s="140"/>
      <c r="L5" s="141"/>
      <c r="M5" s="140"/>
      <c r="N5" s="141"/>
      <c r="O5" s="142"/>
      <c r="P5" s="142"/>
      <c r="Q5" s="140"/>
      <c r="R5" s="141"/>
      <c r="S5" s="38">
        <f>E5+G5+I5+K5+M5+O5+Q5</f>
        <v>0.5</v>
      </c>
      <c r="T5" s="38">
        <f t="shared" ref="T5:T20" si="0">SUM(S5-U5-V5)</f>
        <v>0.5</v>
      </c>
      <c r="U5" s="40"/>
      <c r="V5" s="40"/>
    </row>
    <row r="6" spans="1:22" x14ac:dyDescent="0.25">
      <c r="A6" s="6">
        <v>6822</v>
      </c>
      <c r="B6" s="6" t="s">
        <v>116</v>
      </c>
      <c r="C6" s="6">
        <v>43</v>
      </c>
      <c r="D6" s="22" t="s">
        <v>112</v>
      </c>
      <c r="E6" s="140"/>
      <c r="F6" s="141"/>
      <c r="G6" s="140">
        <v>5</v>
      </c>
      <c r="H6" s="141"/>
      <c r="I6" s="140">
        <v>7.5</v>
      </c>
      <c r="J6" s="141"/>
      <c r="K6" s="140">
        <v>1.5</v>
      </c>
      <c r="L6" s="141"/>
      <c r="M6" s="140"/>
      <c r="N6" s="141"/>
      <c r="O6" s="142"/>
      <c r="P6" s="142"/>
      <c r="Q6" s="140"/>
      <c r="R6" s="141"/>
      <c r="S6" s="38">
        <f t="shared" ref="S6:S22" si="1">E6+G6+I6+K6+M6+O6+Q6</f>
        <v>14</v>
      </c>
      <c r="T6" s="38">
        <f t="shared" si="0"/>
        <v>14</v>
      </c>
      <c r="U6" s="40"/>
      <c r="V6" s="40"/>
    </row>
    <row r="7" spans="1:22" x14ac:dyDescent="0.25">
      <c r="A7" s="6">
        <v>6959</v>
      </c>
      <c r="B7" s="6" t="s">
        <v>120</v>
      </c>
      <c r="C7" s="6">
        <v>45</v>
      </c>
      <c r="D7" s="22" t="s">
        <v>112</v>
      </c>
      <c r="E7" s="140"/>
      <c r="F7" s="141"/>
      <c r="G7" s="140"/>
      <c r="H7" s="141"/>
      <c r="I7" s="140"/>
      <c r="J7" s="141"/>
      <c r="K7" s="140">
        <v>6</v>
      </c>
      <c r="L7" s="141"/>
      <c r="M7" s="140"/>
      <c r="N7" s="141"/>
      <c r="O7" s="142"/>
      <c r="P7" s="142"/>
      <c r="Q7" s="140"/>
      <c r="R7" s="141"/>
      <c r="S7" s="38">
        <f t="shared" si="1"/>
        <v>6</v>
      </c>
      <c r="T7" s="38">
        <f t="shared" si="0"/>
        <v>6</v>
      </c>
      <c r="U7" s="40"/>
      <c r="V7" s="40"/>
    </row>
    <row r="8" spans="1:22" x14ac:dyDescent="0.25">
      <c r="A8" s="6"/>
      <c r="B8" s="6"/>
      <c r="C8" s="6"/>
      <c r="D8" s="22"/>
      <c r="E8" s="140"/>
      <c r="F8" s="141"/>
      <c r="G8" s="140"/>
      <c r="H8" s="141"/>
      <c r="I8" s="140"/>
      <c r="J8" s="141"/>
      <c r="K8" s="140"/>
      <c r="L8" s="141"/>
      <c r="M8" s="140"/>
      <c r="N8" s="141"/>
      <c r="O8" s="142"/>
      <c r="P8" s="142"/>
      <c r="Q8" s="140"/>
      <c r="R8" s="141"/>
      <c r="S8" s="38">
        <f t="shared" si="1"/>
        <v>0</v>
      </c>
      <c r="T8" s="38">
        <f t="shared" si="0"/>
        <v>0</v>
      </c>
      <c r="U8" s="40"/>
      <c r="V8" s="40"/>
    </row>
    <row r="9" spans="1:22" x14ac:dyDescent="0.25">
      <c r="A9" s="6"/>
      <c r="B9" s="6"/>
      <c r="C9" s="6"/>
      <c r="D9" s="22"/>
      <c r="E9" s="140"/>
      <c r="F9" s="141"/>
      <c r="G9" s="140"/>
      <c r="H9" s="141"/>
      <c r="I9" s="140"/>
      <c r="J9" s="141"/>
      <c r="K9" s="140"/>
      <c r="L9" s="141"/>
      <c r="M9" s="140"/>
      <c r="N9" s="141"/>
      <c r="O9" s="142"/>
      <c r="P9" s="142"/>
      <c r="Q9" s="140"/>
      <c r="R9" s="141"/>
      <c r="S9" s="38">
        <f t="shared" si="1"/>
        <v>0</v>
      </c>
      <c r="T9" s="38">
        <f t="shared" si="0"/>
        <v>0</v>
      </c>
      <c r="U9" s="40"/>
      <c r="V9" s="40"/>
    </row>
    <row r="10" spans="1:22" x14ac:dyDescent="0.25">
      <c r="A10" s="6"/>
      <c r="B10" s="6"/>
      <c r="C10" s="6"/>
      <c r="D10" s="22"/>
      <c r="E10" s="140"/>
      <c r="F10" s="141"/>
      <c r="G10" s="140"/>
      <c r="H10" s="141"/>
      <c r="I10" s="140"/>
      <c r="J10" s="141"/>
      <c r="K10" s="140"/>
      <c r="L10" s="141"/>
      <c r="M10" s="140"/>
      <c r="N10" s="141"/>
      <c r="O10" s="140"/>
      <c r="P10" s="141"/>
      <c r="Q10" s="140"/>
      <c r="R10" s="141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22"/>
      <c r="C11" s="6"/>
      <c r="D11" s="22"/>
      <c r="E11" s="140"/>
      <c r="F11" s="141"/>
      <c r="G11" s="140"/>
      <c r="H11" s="141"/>
      <c r="I11" s="140"/>
      <c r="J11" s="141"/>
      <c r="K11" s="140"/>
      <c r="L11" s="141"/>
      <c r="M11" s="140"/>
      <c r="N11" s="141"/>
      <c r="O11" s="140"/>
      <c r="P11" s="141"/>
      <c r="Q11" s="140"/>
      <c r="R11" s="141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>
        <v>3601</v>
      </c>
      <c r="B12" s="6" t="s">
        <v>118</v>
      </c>
      <c r="C12" s="6"/>
      <c r="D12" s="22" t="s">
        <v>94</v>
      </c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40"/>
      <c r="P12" s="141"/>
      <c r="Q12" s="140"/>
      <c r="R12" s="141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40"/>
      <c r="P13" s="141"/>
      <c r="Q13" s="140"/>
      <c r="R13" s="141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40"/>
      <c r="P14" s="141"/>
      <c r="Q14" s="140"/>
      <c r="R14" s="141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0"/>
      <c r="F15" s="124"/>
      <c r="G15" s="130"/>
      <c r="H15" s="124"/>
      <c r="I15" s="130"/>
      <c r="J15" s="124"/>
      <c r="K15" s="130"/>
      <c r="L15" s="124"/>
      <c r="M15" s="130"/>
      <c r="N15" s="124"/>
      <c r="O15" s="140"/>
      <c r="P15" s="141"/>
      <c r="Q15" s="140"/>
      <c r="R15" s="141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40"/>
      <c r="P16" s="141"/>
      <c r="Q16" s="140"/>
      <c r="R16" s="141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16" customFormat="1" x14ac:dyDescent="0.25">
      <c r="A17" s="6"/>
      <c r="B17" s="6"/>
      <c r="C17" s="6"/>
      <c r="D17" s="22"/>
      <c r="E17" s="143"/>
      <c r="F17" s="144"/>
      <c r="G17" s="130"/>
      <c r="H17" s="132"/>
      <c r="I17" s="143"/>
      <c r="J17" s="144"/>
      <c r="K17" s="130"/>
      <c r="L17" s="132"/>
      <c r="M17" s="143"/>
      <c r="N17" s="144"/>
      <c r="O17" s="143"/>
      <c r="P17" s="144"/>
      <c r="Q17" s="143"/>
      <c r="R17" s="144"/>
      <c r="S17" s="38">
        <f t="shared" si="10"/>
        <v>0</v>
      </c>
      <c r="T17" s="38">
        <f t="shared" si="11"/>
        <v>0</v>
      </c>
      <c r="U17" s="115"/>
      <c r="V17" s="115"/>
    </row>
    <row r="18" spans="1:22" x14ac:dyDescent="0.25">
      <c r="A18" s="6"/>
      <c r="B18" s="6"/>
      <c r="C18" s="6"/>
      <c r="D18" s="22"/>
      <c r="E18" s="140"/>
      <c r="F18" s="141"/>
      <c r="G18" s="140"/>
      <c r="H18" s="141"/>
      <c r="I18" s="140"/>
      <c r="J18" s="141"/>
      <c r="K18" s="140"/>
      <c r="L18" s="141"/>
      <c r="M18" s="140"/>
      <c r="N18" s="141"/>
      <c r="O18" s="142"/>
      <c r="P18" s="142"/>
      <c r="Q18" s="140"/>
      <c r="R18" s="141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119</v>
      </c>
      <c r="C19" s="6"/>
      <c r="D19" s="22" t="s">
        <v>81</v>
      </c>
      <c r="E19" s="140"/>
      <c r="F19" s="141"/>
      <c r="G19" s="140">
        <v>0.5</v>
      </c>
      <c r="H19" s="141"/>
      <c r="I19" s="140">
        <v>0.5</v>
      </c>
      <c r="J19" s="141"/>
      <c r="K19" s="140"/>
      <c r="L19" s="141"/>
      <c r="M19" s="140"/>
      <c r="N19" s="141"/>
      <c r="O19" s="142"/>
      <c r="P19" s="142"/>
      <c r="Q19" s="140"/>
      <c r="R19" s="141"/>
      <c r="S19" s="38">
        <f t="shared" si="1"/>
        <v>1</v>
      </c>
      <c r="T19" s="38">
        <f t="shared" si="0"/>
        <v>1</v>
      </c>
      <c r="U19" s="40"/>
      <c r="V19" s="40"/>
    </row>
    <row r="20" spans="1:22" x14ac:dyDescent="0.25">
      <c r="A20" s="6"/>
      <c r="B20" s="6"/>
      <c r="C20" s="6"/>
      <c r="D20" s="22"/>
      <c r="E20" s="140"/>
      <c r="F20" s="141"/>
      <c r="G20" s="140"/>
      <c r="H20" s="141"/>
      <c r="I20" s="140"/>
      <c r="J20" s="141"/>
      <c r="K20" s="140"/>
      <c r="L20" s="141"/>
      <c r="M20" s="140"/>
      <c r="N20" s="141"/>
      <c r="O20" s="142"/>
      <c r="P20" s="142"/>
      <c r="Q20" s="140"/>
      <c r="R20" s="141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0"/>
      <c r="F21" s="141"/>
      <c r="G21" s="140"/>
      <c r="H21" s="141"/>
      <c r="I21" s="140"/>
      <c r="J21" s="141"/>
      <c r="K21" s="140"/>
      <c r="L21" s="141"/>
      <c r="M21" s="140"/>
      <c r="N21" s="141"/>
      <c r="O21" s="142"/>
      <c r="P21" s="142"/>
      <c r="Q21" s="140"/>
      <c r="R21" s="141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0"/>
      <c r="R22" s="141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5">
        <f>SUM(E4:E22)</f>
        <v>8</v>
      </c>
      <c r="F23" s="146"/>
      <c r="G23" s="145">
        <f>SUM(G4:G22)</f>
        <v>8</v>
      </c>
      <c r="H23" s="146"/>
      <c r="I23" s="145">
        <f>SUM(I4:I22)</f>
        <v>8</v>
      </c>
      <c r="J23" s="146"/>
      <c r="K23" s="145">
        <f>SUM(K4:K22)</f>
        <v>8</v>
      </c>
      <c r="L23" s="146"/>
      <c r="M23" s="145">
        <f>SUM(M4:M22)</f>
        <v>0</v>
      </c>
      <c r="N23" s="146"/>
      <c r="O23" s="145">
        <f>SUM(O4:O22)</f>
        <v>0</v>
      </c>
      <c r="P23" s="146"/>
      <c r="Q23" s="145">
        <f>SUM(Q4:Q22)</f>
        <v>0</v>
      </c>
      <c r="R23" s="146"/>
      <c r="S23" s="38">
        <f>E23+G23+I23+K23+M23+O23+Q23</f>
        <v>32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-8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32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70</v>
      </c>
      <c r="B2" s="110"/>
      <c r="C2" s="110" t="str">
        <f>'#'!C2</f>
        <v>03.07.22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116</v>
      </c>
      <c r="C4" s="6">
        <v>32</v>
      </c>
      <c r="D4" s="22" t="s">
        <v>101</v>
      </c>
      <c r="E4" s="130">
        <v>8</v>
      </c>
      <c r="F4" s="132"/>
      <c r="G4" s="130"/>
      <c r="H4" s="132"/>
      <c r="I4" s="130">
        <v>8</v>
      </c>
      <c r="J4" s="132"/>
      <c r="K4" s="130">
        <v>8</v>
      </c>
      <c r="L4" s="132"/>
      <c r="M4" s="130"/>
      <c r="N4" s="132"/>
      <c r="O4" s="130"/>
      <c r="P4" s="132"/>
      <c r="Q4" s="130"/>
      <c r="R4" s="132"/>
      <c r="S4" s="12">
        <f t="shared" ref="S4:S10" si="0">E4+G4+I4+K4+M4+O4+Q4</f>
        <v>24</v>
      </c>
      <c r="T4" s="12">
        <f t="shared" ref="T4:T22" si="1">SUM(S4-U4-V4)</f>
        <v>24</v>
      </c>
      <c r="U4" s="14"/>
      <c r="V4" s="14"/>
    </row>
    <row r="5" spans="1:22" x14ac:dyDescent="0.25">
      <c r="A5" s="6">
        <v>7040</v>
      </c>
      <c r="B5" s="6" t="s">
        <v>117</v>
      </c>
      <c r="C5" s="6">
        <v>1</v>
      </c>
      <c r="D5" s="22" t="s">
        <v>107</v>
      </c>
      <c r="E5" s="130"/>
      <c r="F5" s="132"/>
      <c r="G5" s="130">
        <v>8</v>
      </c>
      <c r="H5" s="132"/>
      <c r="I5" s="130"/>
      <c r="J5" s="132"/>
      <c r="K5" s="130"/>
      <c r="L5" s="132"/>
      <c r="M5" s="130"/>
      <c r="N5" s="132"/>
      <c r="O5" s="130"/>
      <c r="P5" s="132"/>
      <c r="Q5" s="130"/>
      <c r="R5" s="132"/>
      <c r="S5" s="12">
        <f t="shared" si="0"/>
        <v>8</v>
      </c>
      <c r="T5" s="12">
        <f t="shared" si="1"/>
        <v>8</v>
      </c>
      <c r="U5" s="14"/>
      <c r="V5" s="14"/>
    </row>
    <row r="6" spans="1:22" x14ac:dyDescent="0.25">
      <c r="A6" s="6"/>
      <c r="B6" s="6"/>
      <c r="C6" s="6"/>
      <c r="D6" s="22"/>
      <c r="E6" s="130"/>
      <c r="F6" s="132"/>
      <c r="G6" s="130"/>
      <c r="H6" s="132"/>
      <c r="I6" s="130"/>
      <c r="J6" s="132"/>
      <c r="K6" s="130"/>
      <c r="L6" s="132"/>
      <c r="M6" s="130"/>
      <c r="N6" s="132"/>
      <c r="O6" s="130"/>
      <c r="P6" s="132"/>
      <c r="Q6" s="130"/>
      <c r="R6" s="13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2"/>
      <c r="G7" s="130"/>
      <c r="H7" s="132"/>
      <c r="I7" s="130"/>
      <c r="J7" s="132"/>
      <c r="K7" s="130"/>
      <c r="L7" s="132"/>
      <c r="M7" s="130"/>
      <c r="N7" s="132"/>
      <c r="O7" s="130"/>
      <c r="P7" s="132"/>
      <c r="Q7" s="130"/>
      <c r="R7" s="13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2"/>
      <c r="G8" s="130"/>
      <c r="H8" s="132"/>
      <c r="I8" s="130"/>
      <c r="J8" s="132"/>
      <c r="K8" s="130"/>
      <c r="L8" s="132"/>
      <c r="M8" s="130"/>
      <c r="N8" s="132"/>
      <c r="O8" s="130"/>
      <c r="P8" s="132"/>
      <c r="Q8" s="130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0"/>
      <c r="L9" s="132"/>
      <c r="M9" s="130"/>
      <c r="N9" s="132"/>
      <c r="O9" s="130"/>
      <c r="P9" s="132"/>
      <c r="Q9" s="130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0"/>
      <c r="L10" s="132"/>
      <c r="M10" s="130"/>
      <c r="N10" s="132"/>
      <c r="O10" s="130"/>
      <c r="P10" s="132"/>
      <c r="Q10" s="130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4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30"/>
      <c r="P16" s="132"/>
      <c r="Q16" s="130"/>
      <c r="R16" s="132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30"/>
      <c r="P17" s="132"/>
      <c r="Q17" s="130"/>
      <c r="R17" s="13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2"/>
      <c r="G18" s="130"/>
      <c r="H18" s="132"/>
      <c r="I18" s="130"/>
      <c r="J18" s="132"/>
      <c r="K18" s="130"/>
      <c r="L18" s="132"/>
      <c r="M18" s="130"/>
      <c r="N18" s="132"/>
      <c r="O18" s="130"/>
      <c r="P18" s="132"/>
      <c r="Q18" s="130"/>
      <c r="R18" s="132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0"/>
      <c r="F19" s="132"/>
      <c r="G19" s="130"/>
      <c r="H19" s="132"/>
      <c r="I19" s="130"/>
      <c r="J19" s="132"/>
      <c r="K19" s="130"/>
      <c r="L19" s="132"/>
      <c r="M19" s="130"/>
      <c r="N19" s="132"/>
      <c r="O19" s="130"/>
      <c r="P19" s="132"/>
      <c r="Q19" s="130"/>
      <c r="R19" s="132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25"/>
      <c r="C20" s="6"/>
      <c r="D20" s="22"/>
      <c r="E20" s="130"/>
      <c r="F20" s="132"/>
      <c r="G20" s="130"/>
      <c r="H20" s="132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119</v>
      </c>
      <c r="C21" s="6"/>
      <c r="D21" s="22" t="s">
        <v>102</v>
      </c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8"/>
      <c r="F22" s="132"/>
      <c r="G22" s="148"/>
      <c r="H22" s="132"/>
      <c r="I22" s="148"/>
      <c r="J22" s="132"/>
      <c r="K22" s="148"/>
      <c r="L22" s="132"/>
      <c r="M22" s="148"/>
      <c r="N22" s="132"/>
      <c r="O22" s="130"/>
      <c r="P22" s="132"/>
      <c r="Q22" s="130"/>
      <c r="R22" s="13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0"/>
      <c r="F23" s="132"/>
      <c r="G23" s="130"/>
      <c r="H23" s="132"/>
      <c r="I23" s="130"/>
      <c r="J23" s="132"/>
      <c r="K23" s="130"/>
      <c r="L23" s="132"/>
      <c r="M23" s="130"/>
      <c r="N23" s="132"/>
      <c r="O23" s="130"/>
      <c r="P23" s="132"/>
      <c r="Q23" s="130"/>
      <c r="R23" s="132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0"/>
      <c r="F24" s="132"/>
      <c r="G24" s="130"/>
      <c r="H24" s="132"/>
      <c r="I24" s="130"/>
      <c r="J24" s="132"/>
      <c r="K24" s="130"/>
      <c r="L24" s="132"/>
      <c r="M24" s="130"/>
      <c r="N24" s="132"/>
      <c r="O24" s="130"/>
      <c r="P24" s="132"/>
      <c r="Q24" s="130"/>
      <c r="R24" s="132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0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9" sqref="B1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63</v>
      </c>
      <c r="B1" s="2"/>
      <c r="C1" s="2"/>
    </row>
    <row r="2" spans="1:22" s="9" customFormat="1" x14ac:dyDescent="0.25">
      <c r="A2" s="5" t="s">
        <v>70</v>
      </c>
      <c r="B2" s="110"/>
      <c r="C2" s="110" t="str">
        <f>'#'!C2</f>
        <v>03.07.22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9">
        <v>8</v>
      </c>
      <c r="H3" s="120">
        <v>16.3</v>
      </c>
      <c r="I3" s="119">
        <v>8</v>
      </c>
      <c r="J3" s="120">
        <v>16.3</v>
      </c>
      <c r="K3" s="119">
        <v>8</v>
      </c>
      <c r="L3" s="120">
        <v>16.3</v>
      </c>
      <c r="M3" s="56"/>
      <c r="N3" s="27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116</v>
      </c>
      <c r="C4" s="6">
        <v>32</v>
      </c>
      <c r="D4" s="22" t="s">
        <v>101</v>
      </c>
      <c r="E4" s="130">
        <v>8</v>
      </c>
      <c r="F4" s="132"/>
      <c r="G4" s="149"/>
      <c r="H4" s="150"/>
      <c r="I4" s="149"/>
      <c r="J4" s="150"/>
      <c r="K4" s="149"/>
      <c r="L4" s="150"/>
      <c r="M4" s="148"/>
      <c r="N4" s="132"/>
      <c r="O4" s="130"/>
      <c r="P4" s="132"/>
      <c r="Q4" s="130"/>
      <c r="R4" s="132"/>
      <c r="S4" s="12">
        <f t="shared" ref="S4:S23" si="0">E4+G4+I4+K4+M4+O4+Q4</f>
        <v>8</v>
      </c>
      <c r="T4" s="12">
        <f t="shared" ref="T4:T20" si="1">SUM(S4-U4-V4)</f>
        <v>8</v>
      </c>
      <c r="U4" s="14"/>
      <c r="V4" s="14"/>
    </row>
    <row r="5" spans="1:22" x14ac:dyDescent="0.25">
      <c r="A5" s="6">
        <v>7040</v>
      </c>
      <c r="B5" s="6" t="s">
        <v>117</v>
      </c>
      <c r="C5" s="6">
        <v>1</v>
      </c>
      <c r="D5" s="22" t="s">
        <v>107</v>
      </c>
      <c r="E5" s="130"/>
      <c r="F5" s="132"/>
      <c r="G5" s="149"/>
      <c r="H5" s="150"/>
      <c r="I5" s="149"/>
      <c r="J5" s="150"/>
      <c r="K5" s="149"/>
      <c r="L5" s="150"/>
      <c r="M5" s="148"/>
      <c r="N5" s="132"/>
      <c r="O5" s="130"/>
      <c r="P5" s="132"/>
      <c r="Q5" s="130"/>
      <c r="R5" s="132"/>
      <c r="S5" s="12">
        <f>E5+G5+I5+K5+M5+O5+Q5</f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0"/>
      <c r="F6" s="132"/>
      <c r="G6" s="149"/>
      <c r="H6" s="150"/>
      <c r="I6" s="149"/>
      <c r="J6" s="150"/>
      <c r="K6" s="149"/>
      <c r="L6" s="150"/>
      <c r="M6" s="148"/>
      <c r="N6" s="132"/>
      <c r="O6" s="130"/>
      <c r="P6" s="132"/>
      <c r="Q6" s="130"/>
      <c r="R6" s="132"/>
      <c r="S6" s="12">
        <f>E6+G6+I6+K6+M6+O6+Q6</f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2"/>
      <c r="G7" s="149"/>
      <c r="H7" s="150"/>
      <c r="I7" s="149"/>
      <c r="J7" s="150"/>
      <c r="K7" s="149"/>
      <c r="L7" s="150"/>
      <c r="M7" s="148"/>
      <c r="N7" s="132"/>
      <c r="O7" s="130"/>
      <c r="P7" s="132"/>
      <c r="Q7" s="130"/>
      <c r="R7" s="13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30"/>
      <c r="F8" s="132"/>
      <c r="G8" s="151"/>
      <c r="H8" s="150"/>
      <c r="I8" s="151"/>
      <c r="J8" s="150"/>
      <c r="K8" s="149"/>
      <c r="L8" s="150"/>
      <c r="M8" s="148"/>
      <c r="N8" s="132"/>
      <c r="O8" s="130"/>
      <c r="P8" s="132"/>
      <c r="Q8" s="130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51"/>
      <c r="H9" s="150"/>
      <c r="I9" s="151"/>
      <c r="J9" s="150"/>
      <c r="K9" s="151"/>
      <c r="L9" s="150"/>
      <c r="M9" s="130"/>
      <c r="N9" s="132"/>
      <c r="O9" s="130"/>
      <c r="P9" s="132"/>
      <c r="Q9" s="130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>
        <v>3601</v>
      </c>
      <c r="B10" s="6" t="s">
        <v>118</v>
      </c>
      <c r="C10" s="6"/>
      <c r="D10" s="22" t="s">
        <v>92</v>
      </c>
      <c r="E10" s="130"/>
      <c r="F10" s="132"/>
      <c r="G10" s="151"/>
      <c r="H10" s="150"/>
      <c r="I10" s="151"/>
      <c r="J10" s="150"/>
      <c r="K10" s="151"/>
      <c r="L10" s="150"/>
      <c r="M10" s="130"/>
      <c r="N10" s="132"/>
      <c r="O10" s="130"/>
      <c r="P10" s="132"/>
      <c r="Q10" s="130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>
        <v>3601</v>
      </c>
      <c r="B11" s="6" t="s">
        <v>118</v>
      </c>
      <c r="C11" s="6"/>
      <c r="D11" s="22" t="s">
        <v>85</v>
      </c>
      <c r="E11" s="130"/>
      <c r="F11" s="132"/>
      <c r="G11" s="149"/>
      <c r="H11" s="150"/>
      <c r="I11" s="149"/>
      <c r="J11" s="150"/>
      <c r="K11" s="149"/>
      <c r="L11" s="150"/>
      <c r="M11" s="148"/>
      <c r="N11" s="132"/>
      <c r="O11" s="130"/>
      <c r="P11" s="132"/>
      <c r="Q11" s="130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49"/>
      <c r="H12" s="150"/>
      <c r="I12" s="149"/>
      <c r="J12" s="150"/>
      <c r="K12" s="149"/>
      <c r="L12" s="150"/>
      <c r="M12" s="148"/>
      <c r="N12" s="132"/>
      <c r="O12" s="130"/>
      <c r="P12" s="132"/>
      <c r="Q12" s="130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121" t="s">
        <v>114</v>
      </c>
      <c r="E13" s="130"/>
      <c r="F13" s="132"/>
      <c r="G13" s="149"/>
      <c r="H13" s="150"/>
      <c r="I13" s="149"/>
      <c r="J13" s="150"/>
      <c r="K13" s="149"/>
      <c r="L13" s="150"/>
      <c r="M13" s="148"/>
      <c r="N13" s="132"/>
      <c r="O13" s="130"/>
      <c r="P13" s="132"/>
      <c r="Q13" s="130"/>
      <c r="R13" s="132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49"/>
      <c r="H14" s="150"/>
      <c r="I14" s="149"/>
      <c r="J14" s="150"/>
      <c r="K14" s="149"/>
      <c r="L14" s="150"/>
      <c r="M14" s="148"/>
      <c r="N14" s="132"/>
      <c r="O14" s="130"/>
      <c r="P14" s="132"/>
      <c r="Q14" s="130"/>
      <c r="R14" s="132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2"/>
      <c r="G15" s="149"/>
      <c r="H15" s="150"/>
      <c r="I15" s="149"/>
      <c r="J15" s="150"/>
      <c r="K15" s="149"/>
      <c r="L15" s="150"/>
      <c r="M15" s="148"/>
      <c r="N15" s="132"/>
      <c r="O15" s="130"/>
      <c r="P15" s="132"/>
      <c r="Q15" s="130"/>
      <c r="R15" s="132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2"/>
      <c r="G16" s="151"/>
      <c r="H16" s="150"/>
      <c r="I16" s="151"/>
      <c r="J16" s="150"/>
      <c r="K16" s="151"/>
      <c r="L16" s="150"/>
      <c r="M16" s="130"/>
      <c r="N16" s="132"/>
      <c r="O16" s="130"/>
      <c r="P16" s="132"/>
      <c r="Q16" s="130"/>
      <c r="R16" s="132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119</v>
      </c>
      <c r="C17" s="6"/>
      <c r="D17" s="22" t="s">
        <v>75</v>
      </c>
      <c r="E17" s="130"/>
      <c r="F17" s="132"/>
      <c r="G17" s="151"/>
      <c r="H17" s="150"/>
      <c r="I17" s="151"/>
      <c r="J17" s="150"/>
      <c r="K17" s="151"/>
      <c r="L17" s="150"/>
      <c r="M17" s="130"/>
      <c r="N17" s="132"/>
      <c r="O17" s="130"/>
      <c r="P17" s="132"/>
      <c r="Q17" s="130"/>
      <c r="R17" s="132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119</v>
      </c>
      <c r="C18" s="6"/>
      <c r="D18" s="22" t="s">
        <v>72</v>
      </c>
      <c r="E18" s="123"/>
      <c r="F18" s="124"/>
      <c r="G18" s="123"/>
      <c r="H18" s="124"/>
      <c r="I18" s="123"/>
      <c r="J18" s="124"/>
      <c r="K18" s="130"/>
      <c r="L18" s="132"/>
      <c r="M18" s="130"/>
      <c r="N18" s="132"/>
      <c r="O18" s="130"/>
      <c r="P18" s="132"/>
      <c r="Q18" s="130"/>
      <c r="R18" s="132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/>
      <c r="B19" s="25"/>
      <c r="C19" s="6"/>
      <c r="D19" s="22"/>
      <c r="E19" s="130"/>
      <c r="F19" s="132"/>
      <c r="G19" s="130"/>
      <c r="H19" s="132"/>
      <c r="I19" s="130"/>
      <c r="J19" s="132"/>
      <c r="K19" s="130"/>
      <c r="L19" s="132"/>
      <c r="M19" s="130"/>
      <c r="N19" s="132"/>
      <c r="O19" s="130"/>
      <c r="P19" s="132"/>
      <c r="Q19" s="130"/>
      <c r="R19" s="132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22"/>
      <c r="E20" s="130"/>
      <c r="F20" s="132"/>
      <c r="G20" s="148"/>
      <c r="H20" s="132"/>
      <c r="I20" s="148"/>
      <c r="J20" s="132"/>
      <c r="K20" s="148"/>
      <c r="L20" s="132"/>
      <c r="M20" s="148"/>
      <c r="N20" s="132"/>
      <c r="O20" s="130"/>
      <c r="P20" s="132"/>
      <c r="Q20" s="130"/>
      <c r="R20" s="132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0"/>
      <c r="F22" s="132"/>
      <c r="G22" s="130"/>
      <c r="H22" s="132"/>
      <c r="I22" s="130"/>
      <c r="J22" s="132"/>
      <c r="K22" s="130"/>
      <c r="L22" s="132"/>
      <c r="M22" s="130"/>
      <c r="N22" s="132"/>
      <c r="O22" s="130"/>
      <c r="P22" s="132"/>
      <c r="Q22" s="130"/>
      <c r="R22" s="132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8</v>
      </c>
      <c r="F23" s="134"/>
      <c r="G23" s="133">
        <f>SUM(G4:G22)</f>
        <v>0</v>
      </c>
      <c r="H23" s="134"/>
      <c r="I23" s="133">
        <f>SUM(I4:I22)</f>
        <v>0</v>
      </c>
      <c r="J23" s="134"/>
      <c r="K23" s="133">
        <f>SUM(K4:K22)</f>
        <v>0</v>
      </c>
      <c r="L23" s="134"/>
      <c r="M23" s="133">
        <f>SUM(M4:M22)</f>
        <v>0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 t="shared" si="0"/>
        <v>8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8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-32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8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8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70</v>
      </c>
      <c r="B2" s="110"/>
      <c r="C2" s="110" t="str">
        <f>'#'!C2</f>
        <v>03.07.22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7072</v>
      </c>
      <c r="B4" s="6" t="s">
        <v>121</v>
      </c>
      <c r="C4" s="6">
        <v>1</v>
      </c>
      <c r="D4" s="22" t="s">
        <v>99</v>
      </c>
      <c r="E4" s="130">
        <v>7</v>
      </c>
      <c r="F4" s="132"/>
      <c r="G4" s="130">
        <v>7</v>
      </c>
      <c r="H4" s="132"/>
      <c r="I4" s="130">
        <v>7</v>
      </c>
      <c r="J4" s="132"/>
      <c r="K4" s="130">
        <v>7</v>
      </c>
      <c r="L4" s="132"/>
      <c r="M4" s="130"/>
      <c r="N4" s="132"/>
      <c r="O4" s="130"/>
      <c r="P4" s="132"/>
      <c r="Q4" s="130"/>
      <c r="R4" s="132"/>
      <c r="S4" s="12">
        <f>E4+G4+I4+K4+M4+O4+Q4</f>
        <v>28</v>
      </c>
      <c r="T4" s="12">
        <f>SUM(S4-U4-V4)</f>
        <v>28</v>
      </c>
      <c r="U4" s="14"/>
      <c r="V4" s="14"/>
    </row>
    <row r="5" spans="1:22" ht="15.75" customHeight="1" x14ac:dyDescent="0.25">
      <c r="A5" s="6"/>
      <c r="B5" s="6"/>
      <c r="C5" s="6"/>
      <c r="D5" s="22"/>
      <c r="E5" s="130"/>
      <c r="F5" s="132"/>
      <c r="G5" s="130"/>
      <c r="H5" s="132"/>
      <c r="I5" s="130"/>
      <c r="J5" s="132"/>
      <c r="K5" s="130"/>
      <c r="L5" s="132"/>
      <c r="M5" s="130"/>
      <c r="N5" s="132"/>
      <c r="O5" s="130"/>
      <c r="P5" s="132"/>
      <c r="Q5" s="130"/>
      <c r="R5" s="132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30"/>
      <c r="F6" s="132"/>
      <c r="G6" s="130"/>
      <c r="H6" s="132"/>
      <c r="I6" s="130"/>
      <c r="J6" s="132"/>
      <c r="K6" s="130"/>
      <c r="L6" s="132"/>
      <c r="M6" s="130"/>
      <c r="N6" s="132"/>
      <c r="O6" s="130"/>
      <c r="P6" s="132"/>
      <c r="Q6" s="130"/>
      <c r="R6" s="132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2"/>
      <c r="G7" s="130"/>
      <c r="H7" s="132"/>
      <c r="I7" s="130"/>
      <c r="J7" s="132"/>
      <c r="K7" s="130"/>
      <c r="L7" s="132"/>
      <c r="M7" s="130"/>
      <c r="N7" s="132"/>
      <c r="O7" s="130"/>
      <c r="P7" s="132"/>
      <c r="Q7" s="130"/>
      <c r="R7" s="132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30"/>
      <c r="F8" s="132"/>
      <c r="G8" s="130"/>
      <c r="H8" s="132"/>
      <c r="I8" s="130"/>
      <c r="J8" s="132"/>
      <c r="K8" s="130"/>
      <c r="L8" s="132"/>
      <c r="M8" s="130"/>
      <c r="N8" s="132"/>
      <c r="O8" s="130"/>
      <c r="P8" s="132"/>
      <c r="Q8" s="130"/>
      <c r="R8" s="132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0"/>
      <c r="L9" s="132"/>
      <c r="M9" s="130"/>
      <c r="N9" s="132"/>
      <c r="O9" s="130"/>
      <c r="P9" s="132"/>
      <c r="Q9" s="130"/>
      <c r="R9" s="132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0"/>
      <c r="L10" s="132"/>
      <c r="M10" s="130"/>
      <c r="N10" s="132"/>
      <c r="O10" s="130"/>
      <c r="P10" s="132"/>
      <c r="Q10" s="130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2"/>
      <c r="G16" s="130"/>
      <c r="H16" s="132"/>
      <c r="I16" s="130"/>
      <c r="J16" s="132"/>
      <c r="K16" s="130"/>
      <c r="L16" s="132"/>
      <c r="M16" s="130"/>
      <c r="N16" s="132"/>
      <c r="O16" s="130"/>
      <c r="P16" s="132"/>
      <c r="Q16" s="130"/>
      <c r="R16" s="13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2"/>
      <c r="G17" s="130"/>
      <c r="H17" s="132"/>
      <c r="I17" s="130"/>
      <c r="J17" s="132"/>
      <c r="K17" s="130"/>
      <c r="L17" s="132"/>
      <c r="M17" s="130"/>
      <c r="N17" s="132"/>
      <c r="O17" s="130"/>
      <c r="P17" s="132"/>
      <c r="Q17" s="130"/>
      <c r="R17" s="13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4"/>
      <c r="G18" s="123"/>
      <c r="H18" s="124"/>
      <c r="I18" s="130"/>
      <c r="J18" s="132"/>
      <c r="K18" s="123"/>
      <c r="L18" s="124"/>
      <c r="M18" s="123"/>
      <c r="N18" s="124"/>
      <c r="O18" s="130"/>
      <c r="P18" s="132"/>
      <c r="Q18" s="130"/>
      <c r="R18" s="13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30"/>
      <c r="P19" s="132"/>
      <c r="Q19" s="130"/>
      <c r="R19" s="132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119</v>
      </c>
      <c r="C20" s="6"/>
      <c r="D20" s="10" t="s">
        <v>60</v>
      </c>
      <c r="E20" s="130">
        <v>1</v>
      </c>
      <c r="F20" s="132"/>
      <c r="G20" s="130">
        <v>1</v>
      </c>
      <c r="H20" s="132"/>
      <c r="I20" s="130">
        <v>1</v>
      </c>
      <c r="J20" s="132"/>
      <c r="K20" s="130">
        <v>1</v>
      </c>
      <c r="L20" s="132"/>
      <c r="M20" s="130"/>
      <c r="N20" s="132"/>
      <c r="O20" s="130"/>
      <c r="P20" s="132"/>
      <c r="Q20" s="130"/>
      <c r="R20" s="132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0"/>
      <c r="F22" s="132"/>
      <c r="G22" s="130"/>
      <c r="H22" s="132"/>
      <c r="I22" s="130"/>
      <c r="J22" s="132"/>
      <c r="K22" s="130"/>
      <c r="L22" s="132"/>
      <c r="M22" s="130"/>
      <c r="N22" s="132"/>
      <c r="O22" s="130"/>
      <c r="P22" s="132"/>
      <c r="Q22" s="130"/>
      <c r="R22" s="132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0"/>
      <c r="F23" s="132"/>
      <c r="G23" s="130"/>
      <c r="H23" s="132"/>
      <c r="I23" s="130"/>
      <c r="J23" s="132"/>
      <c r="K23" s="130"/>
      <c r="L23" s="132"/>
      <c r="M23" s="130"/>
      <c r="N23" s="132"/>
      <c r="O23" s="130"/>
      <c r="P23" s="132"/>
      <c r="Q23" s="130"/>
      <c r="R23" s="132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3">
        <f>SUM(E4:E23)</f>
        <v>8</v>
      </c>
      <c r="F24" s="134"/>
      <c r="G24" s="133">
        <f>SUM(G4:G23)</f>
        <v>8</v>
      </c>
      <c r="H24" s="134"/>
      <c r="I24" s="133">
        <f>SUM(I4:I23)</f>
        <v>8</v>
      </c>
      <c r="J24" s="134"/>
      <c r="K24" s="133">
        <f>SUM(K4:K23)</f>
        <v>8</v>
      </c>
      <c r="L24" s="134"/>
      <c r="M24" s="133">
        <f>SUM(M4:M23)</f>
        <v>0</v>
      </c>
      <c r="N24" s="134"/>
      <c r="O24" s="133">
        <f>SUM(O4:O23)</f>
        <v>0</v>
      </c>
      <c r="P24" s="134"/>
      <c r="Q24" s="133">
        <f>SUM(Q4:Q23)</f>
        <v>0</v>
      </c>
      <c r="R24" s="134"/>
      <c r="S24" s="12">
        <f t="shared" si="0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70</v>
      </c>
      <c r="B2" s="110"/>
      <c r="C2" s="110" t="str">
        <f>'#'!C2</f>
        <v>03.07.22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7072</v>
      </c>
      <c r="B4" s="6" t="s">
        <v>121</v>
      </c>
      <c r="C4" s="6">
        <v>1</v>
      </c>
      <c r="D4" s="22" t="s">
        <v>99</v>
      </c>
      <c r="E4" s="130">
        <v>7</v>
      </c>
      <c r="F4" s="132"/>
      <c r="G4" s="130">
        <v>7</v>
      </c>
      <c r="H4" s="132"/>
      <c r="I4" s="130">
        <v>7</v>
      </c>
      <c r="J4" s="132"/>
      <c r="K4" s="130">
        <v>7</v>
      </c>
      <c r="L4" s="132"/>
      <c r="M4" s="130"/>
      <c r="N4" s="132"/>
      <c r="O4" s="125"/>
      <c r="P4" s="125"/>
      <c r="Q4" s="125"/>
      <c r="R4" s="125"/>
      <c r="S4" s="12">
        <f>E4+G4+I4+K4+M4+O4+Q4</f>
        <v>28</v>
      </c>
      <c r="T4" s="12">
        <f t="shared" ref="T4:T11" si="0">SUM(S4-U4-V4)</f>
        <v>28</v>
      </c>
      <c r="U4" s="14"/>
      <c r="V4" s="14"/>
    </row>
    <row r="5" spans="1:22" x14ac:dyDescent="0.25">
      <c r="A5" s="6"/>
      <c r="B5" s="6"/>
      <c r="C5" s="6"/>
      <c r="D5" s="22"/>
      <c r="E5" s="130"/>
      <c r="F5" s="132"/>
      <c r="G5" s="130"/>
      <c r="H5" s="132"/>
      <c r="I5" s="130"/>
      <c r="J5" s="132"/>
      <c r="K5" s="130"/>
      <c r="L5" s="132"/>
      <c r="M5" s="130"/>
      <c r="N5" s="132"/>
      <c r="O5" s="125"/>
      <c r="P5" s="125"/>
      <c r="Q5" s="125"/>
      <c r="R5" s="125"/>
      <c r="S5" s="12">
        <f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0"/>
      <c r="F6" s="132"/>
      <c r="G6" s="130"/>
      <c r="H6" s="132"/>
      <c r="I6" s="130"/>
      <c r="J6" s="132"/>
      <c r="K6" s="130"/>
      <c r="L6" s="132"/>
      <c r="M6" s="130"/>
      <c r="N6" s="132"/>
      <c r="O6" s="125"/>
      <c r="P6" s="125"/>
      <c r="Q6" s="125"/>
      <c r="R6" s="125"/>
      <c r="S6" s="12">
        <f t="shared" ref="S6:S11" si="1"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2"/>
      <c r="G7" s="130"/>
      <c r="H7" s="132"/>
      <c r="I7" s="130"/>
      <c r="J7" s="132"/>
      <c r="K7" s="130"/>
      <c r="L7" s="132"/>
      <c r="M7" s="130"/>
      <c r="N7" s="132"/>
      <c r="O7" s="125"/>
      <c r="P7" s="125"/>
      <c r="Q7" s="125"/>
      <c r="R7" s="125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9"/>
      <c r="B8" s="6"/>
      <c r="C8" s="6"/>
      <c r="D8" s="22"/>
      <c r="E8" s="130"/>
      <c r="F8" s="132"/>
      <c r="G8" s="130"/>
      <c r="H8" s="132"/>
      <c r="I8" s="130"/>
      <c r="J8" s="132"/>
      <c r="K8" s="130"/>
      <c r="L8" s="132"/>
      <c r="M8" s="130"/>
      <c r="N8" s="132"/>
      <c r="O8" s="125"/>
      <c r="P8" s="125"/>
      <c r="Q8" s="125"/>
      <c r="R8" s="125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0"/>
      <c r="L9" s="132"/>
      <c r="M9" s="130"/>
      <c r="N9" s="132"/>
      <c r="O9" s="130"/>
      <c r="P9" s="132"/>
      <c r="Q9" s="130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0"/>
      <c r="L10" s="132"/>
      <c r="M10" s="130"/>
      <c r="N10" s="132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0"/>
      <c r="F16" s="132"/>
      <c r="G16" s="130"/>
      <c r="H16" s="132"/>
      <c r="I16" s="130"/>
      <c r="J16" s="132"/>
      <c r="K16" s="130"/>
      <c r="L16" s="132"/>
      <c r="M16" s="130"/>
      <c r="N16" s="132"/>
      <c r="O16" s="130"/>
      <c r="P16" s="132"/>
      <c r="Q16" s="130"/>
      <c r="R16" s="13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2"/>
      <c r="G17" s="130"/>
      <c r="H17" s="132"/>
      <c r="I17" s="130"/>
      <c r="J17" s="132"/>
      <c r="K17" s="130"/>
      <c r="L17" s="132"/>
      <c r="M17" s="130"/>
      <c r="N17" s="132"/>
      <c r="O17" s="130"/>
      <c r="P17" s="132"/>
      <c r="Q17" s="130"/>
      <c r="R17" s="13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30"/>
      <c r="P18" s="132"/>
      <c r="Q18" s="130"/>
      <c r="R18" s="13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119</v>
      </c>
      <c r="C19" s="6"/>
      <c r="D19" s="10" t="s">
        <v>60</v>
      </c>
      <c r="E19" s="123">
        <v>1</v>
      </c>
      <c r="F19" s="124"/>
      <c r="G19" s="123">
        <v>1</v>
      </c>
      <c r="H19" s="124"/>
      <c r="I19" s="123">
        <v>1</v>
      </c>
      <c r="J19" s="124"/>
      <c r="K19" s="123">
        <v>1</v>
      </c>
      <c r="L19" s="124"/>
      <c r="M19" s="123"/>
      <c r="N19" s="124"/>
      <c r="O19" s="130"/>
      <c r="P19" s="132"/>
      <c r="Q19" s="130"/>
      <c r="R19" s="132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2"/>
      <c r="G20" s="130"/>
      <c r="H20" s="132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0"/>
      <c r="F22" s="132"/>
      <c r="G22" s="130"/>
      <c r="H22" s="132"/>
      <c r="I22" s="130"/>
      <c r="J22" s="132"/>
      <c r="K22" s="130"/>
      <c r="L22" s="132"/>
      <c r="M22" s="130"/>
      <c r="N22" s="132"/>
      <c r="O22" s="130"/>
      <c r="P22" s="132"/>
      <c r="Q22" s="130"/>
      <c r="R22" s="132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8</v>
      </c>
      <c r="F23" s="134"/>
      <c r="G23" s="133">
        <f>SUM(G4:G22)</f>
        <v>8</v>
      </c>
      <c r="H23" s="134"/>
      <c r="I23" s="133">
        <f>SUM(I4:I22)</f>
        <v>8</v>
      </c>
      <c r="J23" s="134"/>
      <c r="K23" s="133">
        <f>SUM(K4:K22)</f>
        <v>8</v>
      </c>
      <c r="L23" s="134"/>
      <c r="M23" s="133">
        <f>SUM(M4:M22)</f>
        <v>0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>SUM(S4:S22)</f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32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zoomScale="87" zoomScaleNormal="87" workbookViewId="0">
      <selection activeCell="G14" sqref="G14:N22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56</v>
      </c>
      <c r="B1" s="70"/>
      <c r="C1" s="70"/>
    </row>
    <row r="2" spans="1:22" s="75" customFormat="1" x14ac:dyDescent="0.25">
      <c r="A2" s="5" t="s">
        <v>70</v>
      </c>
      <c r="B2" s="110"/>
      <c r="C2" s="110" t="str">
        <f>'#'!C2</f>
        <v>03.07.22</v>
      </c>
      <c r="D2" s="110"/>
      <c r="E2" s="154" t="s">
        <v>13</v>
      </c>
      <c r="F2" s="154"/>
      <c r="G2" s="154" t="s">
        <v>14</v>
      </c>
      <c r="H2" s="154"/>
      <c r="I2" s="154" t="s">
        <v>15</v>
      </c>
      <c r="J2" s="154"/>
      <c r="K2" s="154" t="s">
        <v>16</v>
      </c>
      <c r="L2" s="154"/>
      <c r="M2" s="131" t="s">
        <v>17</v>
      </c>
      <c r="N2" s="154"/>
      <c r="O2" s="154" t="s">
        <v>18</v>
      </c>
      <c r="P2" s="154"/>
      <c r="Q2" s="154" t="s">
        <v>19</v>
      </c>
      <c r="R2" s="154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22">
        <v>16.3</v>
      </c>
      <c r="G3" s="119">
        <v>8</v>
      </c>
      <c r="H3" s="120">
        <v>16.3</v>
      </c>
      <c r="I3" s="56">
        <v>8</v>
      </c>
      <c r="J3" s="27">
        <v>16.3</v>
      </c>
      <c r="K3" s="27">
        <v>8</v>
      </c>
      <c r="L3" s="27">
        <v>16.3</v>
      </c>
      <c r="M3" s="27"/>
      <c r="N3" s="27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6959</v>
      </c>
      <c r="B4" s="6" t="s">
        <v>120</v>
      </c>
      <c r="C4" s="6">
        <v>31</v>
      </c>
      <c r="D4" s="22" t="s">
        <v>100</v>
      </c>
      <c r="E4" s="151"/>
      <c r="F4" s="150"/>
      <c r="G4" s="151"/>
      <c r="H4" s="150"/>
      <c r="I4" s="130"/>
      <c r="J4" s="132"/>
      <c r="K4" s="130">
        <v>0.25</v>
      </c>
      <c r="L4" s="132"/>
      <c r="M4" s="130"/>
      <c r="N4" s="132"/>
      <c r="O4" s="152"/>
      <c r="P4" s="153"/>
      <c r="Q4" s="152"/>
      <c r="R4" s="153"/>
      <c r="S4" s="79">
        <f t="shared" ref="S4:S22" si="0">E4+G4+I4+K4+M4+O4+Q4</f>
        <v>0.25</v>
      </c>
      <c r="T4" s="79">
        <f t="shared" ref="T4:T22" si="1">SUM(S4-U4-V4)</f>
        <v>0.25</v>
      </c>
      <c r="U4" s="83"/>
      <c r="V4" s="83"/>
    </row>
    <row r="5" spans="1:22" x14ac:dyDescent="0.25">
      <c r="A5" s="6">
        <v>6959</v>
      </c>
      <c r="B5" s="6" t="s">
        <v>120</v>
      </c>
      <c r="C5" s="6">
        <v>32</v>
      </c>
      <c r="D5" s="22" t="s">
        <v>100</v>
      </c>
      <c r="E5" s="151"/>
      <c r="F5" s="150"/>
      <c r="G5" s="151"/>
      <c r="H5" s="150"/>
      <c r="I5" s="130"/>
      <c r="J5" s="132"/>
      <c r="K5" s="130">
        <v>0.25</v>
      </c>
      <c r="L5" s="132"/>
      <c r="M5" s="130"/>
      <c r="N5" s="132"/>
      <c r="O5" s="152"/>
      <c r="P5" s="153"/>
      <c r="Q5" s="152"/>
      <c r="R5" s="153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6"/>
      <c r="B6" s="6"/>
      <c r="C6" s="6"/>
      <c r="D6" s="22"/>
      <c r="E6" s="151"/>
      <c r="F6" s="150"/>
      <c r="G6" s="151"/>
      <c r="H6" s="150"/>
      <c r="I6" s="130"/>
      <c r="J6" s="132"/>
      <c r="K6" s="130"/>
      <c r="L6" s="132"/>
      <c r="M6" s="130"/>
      <c r="N6" s="132"/>
      <c r="O6" s="152"/>
      <c r="P6" s="153"/>
      <c r="Q6" s="152"/>
      <c r="R6" s="153"/>
      <c r="S6" s="79">
        <f t="shared" ref="S6" si="2">E6+G6+I6+K6+M6+O6+Q6</f>
        <v>0</v>
      </c>
      <c r="T6" s="79">
        <f t="shared" ref="T6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51"/>
      <c r="F7" s="150"/>
      <c r="G7" s="151"/>
      <c r="H7" s="150"/>
      <c r="I7" s="130"/>
      <c r="J7" s="132"/>
      <c r="K7" s="130"/>
      <c r="L7" s="132"/>
      <c r="M7" s="130"/>
      <c r="N7" s="132"/>
      <c r="O7" s="152"/>
      <c r="P7" s="153"/>
      <c r="Q7" s="152"/>
      <c r="R7" s="153"/>
      <c r="S7" s="79">
        <f t="shared" si="0"/>
        <v>0</v>
      </c>
      <c r="T7" s="79">
        <f t="shared" si="1"/>
        <v>0</v>
      </c>
      <c r="U7" s="83"/>
      <c r="V7" s="83"/>
    </row>
    <row r="8" spans="1:22" x14ac:dyDescent="0.25">
      <c r="A8" s="6"/>
      <c r="B8" s="6"/>
      <c r="C8" s="6"/>
      <c r="D8" s="22"/>
      <c r="E8" s="151"/>
      <c r="F8" s="150"/>
      <c r="G8" s="151"/>
      <c r="H8" s="150"/>
      <c r="I8" s="130"/>
      <c r="J8" s="132"/>
      <c r="K8" s="130"/>
      <c r="L8" s="132"/>
      <c r="M8" s="130"/>
      <c r="N8" s="132"/>
      <c r="O8" s="152"/>
      <c r="P8" s="153"/>
      <c r="Q8" s="152"/>
      <c r="R8" s="153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6">
        <v>3601</v>
      </c>
      <c r="B9" s="6" t="s">
        <v>118</v>
      </c>
      <c r="C9" s="6"/>
      <c r="D9" s="22" t="s">
        <v>94</v>
      </c>
      <c r="E9" s="151"/>
      <c r="F9" s="150"/>
      <c r="G9" s="151"/>
      <c r="H9" s="150"/>
      <c r="I9" s="130"/>
      <c r="J9" s="132"/>
      <c r="K9" s="130"/>
      <c r="L9" s="132"/>
      <c r="M9" s="130"/>
      <c r="N9" s="132"/>
      <c r="O9" s="152"/>
      <c r="P9" s="153"/>
      <c r="Q9" s="152"/>
      <c r="R9" s="153"/>
      <c r="S9" s="79">
        <f t="shared" ref="S9:S11" si="4">E9+G9+I9+K9+M9+O9+Q9</f>
        <v>0</v>
      </c>
      <c r="T9" s="79">
        <f t="shared" ref="T9:T11" si="5">SUM(S9-U9-V9)</f>
        <v>0</v>
      </c>
      <c r="U9" s="83"/>
      <c r="V9" s="83"/>
    </row>
    <row r="10" spans="1:22" x14ac:dyDescent="0.25">
      <c r="A10" s="6">
        <v>3601</v>
      </c>
      <c r="B10" s="6" t="s">
        <v>118</v>
      </c>
      <c r="C10" s="6"/>
      <c r="D10" s="22" t="s">
        <v>113</v>
      </c>
      <c r="E10" s="151"/>
      <c r="F10" s="150"/>
      <c r="G10" s="151"/>
      <c r="H10" s="150"/>
      <c r="I10" s="130">
        <v>0.5</v>
      </c>
      <c r="J10" s="132"/>
      <c r="K10" s="130">
        <v>0.5</v>
      </c>
      <c r="L10" s="132"/>
      <c r="M10" s="130"/>
      <c r="N10" s="132"/>
      <c r="O10" s="152"/>
      <c r="P10" s="153"/>
      <c r="Q10" s="152"/>
      <c r="R10" s="153"/>
      <c r="S10" s="79">
        <f t="shared" si="4"/>
        <v>1</v>
      </c>
      <c r="T10" s="79">
        <f t="shared" si="5"/>
        <v>1</v>
      </c>
      <c r="U10" s="83"/>
      <c r="V10" s="83"/>
    </row>
    <row r="11" spans="1:22" x14ac:dyDescent="0.25">
      <c r="A11" s="6"/>
      <c r="B11" s="6"/>
      <c r="C11" s="6"/>
      <c r="D11" s="22"/>
      <c r="E11" s="151"/>
      <c r="F11" s="150"/>
      <c r="G11" s="151"/>
      <c r="H11" s="150"/>
      <c r="I11" s="130"/>
      <c r="J11" s="132"/>
      <c r="K11" s="130"/>
      <c r="L11" s="132"/>
      <c r="M11" s="130"/>
      <c r="N11" s="132"/>
      <c r="O11" s="152"/>
      <c r="P11" s="153"/>
      <c r="Q11" s="152"/>
      <c r="R11" s="153"/>
      <c r="S11" s="79">
        <f t="shared" si="4"/>
        <v>0</v>
      </c>
      <c r="T11" s="79">
        <f t="shared" si="5"/>
        <v>0</v>
      </c>
      <c r="U11" s="83"/>
      <c r="V11" s="83"/>
    </row>
    <row r="12" spans="1:22" x14ac:dyDescent="0.25">
      <c r="A12" s="6"/>
      <c r="B12" s="6"/>
      <c r="C12" s="6"/>
      <c r="D12" s="22"/>
      <c r="E12" s="151"/>
      <c r="F12" s="150"/>
      <c r="G12" s="151"/>
      <c r="H12" s="150"/>
      <c r="I12" s="130"/>
      <c r="J12" s="132"/>
      <c r="K12" s="130"/>
      <c r="L12" s="132"/>
      <c r="M12" s="130"/>
      <c r="N12" s="132"/>
      <c r="O12" s="152"/>
      <c r="P12" s="153"/>
      <c r="Q12" s="152"/>
      <c r="R12" s="153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>
        <v>3600</v>
      </c>
      <c r="B13" s="25" t="s">
        <v>119</v>
      </c>
      <c r="C13" s="6"/>
      <c r="D13" s="22" t="s">
        <v>80</v>
      </c>
      <c r="E13" s="151"/>
      <c r="F13" s="150"/>
      <c r="G13" s="151"/>
      <c r="H13" s="150"/>
      <c r="I13" s="130"/>
      <c r="J13" s="132"/>
      <c r="K13" s="130"/>
      <c r="L13" s="132"/>
      <c r="M13" s="130"/>
      <c r="N13" s="132"/>
      <c r="O13" s="152"/>
      <c r="P13" s="153"/>
      <c r="Q13" s="152"/>
      <c r="R13" s="153"/>
      <c r="S13" s="79">
        <f>E13+G13+I13+K13+M13+O13+Q13</f>
        <v>0</v>
      </c>
      <c r="T13" s="79">
        <f t="shared" ref="T13" si="6">SUM(S13-U13-V13)</f>
        <v>0</v>
      </c>
      <c r="U13" s="83"/>
      <c r="V13" s="83"/>
    </row>
    <row r="14" spans="1:22" x14ac:dyDescent="0.25">
      <c r="A14" s="6">
        <v>3600</v>
      </c>
      <c r="B14" s="25" t="s">
        <v>119</v>
      </c>
      <c r="C14" s="6"/>
      <c r="D14" s="22" t="s">
        <v>79</v>
      </c>
      <c r="E14" s="151"/>
      <c r="F14" s="150"/>
      <c r="G14" s="151"/>
      <c r="H14" s="150"/>
      <c r="I14" s="130"/>
      <c r="J14" s="132"/>
      <c r="K14" s="130"/>
      <c r="L14" s="132"/>
      <c r="M14" s="130"/>
      <c r="N14" s="132"/>
      <c r="O14" s="152"/>
      <c r="P14" s="153"/>
      <c r="Q14" s="152"/>
      <c r="R14" s="153"/>
      <c r="S14" s="79">
        <f t="shared" ref="S14:S17" si="7">E14+G14+I14+K14+M14+O14+Q14</f>
        <v>0</v>
      </c>
      <c r="T14" s="79">
        <f t="shared" si="1"/>
        <v>0</v>
      </c>
      <c r="U14" s="83"/>
      <c r="V14" s="83"/>
    </row>
    <row r="15" spans="1:22" x14ac:dyDescent="0.25">
      <c r="A15" s="6">
        <v>3600</v>
      </c>
      <c r="B15" s="6" t="s">
        <v>119</v>
      </c>
      <c r="C15" s="6"/>
      <c r="D15" s="22" t="s">
        <v>72</v>
      </c>
      <c r="E15" s="130"/>
      <c r="F15" s="132"/>
      <c r="G15" s="130"/>
      <c r="H15" s="132"/>
      <c r="I15" s="130">
        <v>0.5</v>
      </c>
      <c r="J15" s="132"/>
      <c r="K15" s="130">
        <v>0.5</v>
      </c>
      <c r="L15" s="132"/>
      <c r="M15" s="130"/>
      <c r="N15" s="132"/>
      <c r="O15" s="152"/>
      <c r="P15" s="153"/>
      <c r="Q15" s="152"/>
      <c r="R15" s="153"/>
      <c r="S15" s="79">
        <f t="shared" si="7"/>
        <v>1</v>
      </c>
      <c r="T15" s="79">
        <f t="shared" si="1"/>
        <v>1</v>
      </c>
      <c r="U15" s="83"/>
      <c r="V15" s="83"/>
    </row>
    <row r="16" spans="1:22" x14ac:dyDescent="0.25">
      <c r="A16" s="6">
        <v>3600</v>
      </c>
      <c r="B16" s="6" t="s">
        <v>119</v>
      </c>
      <c r="C16" s="6"/>
      <c r="D16" s="22" t="s">
        <v>75</v>
      </c>
      <c r="E16" s="130"/>
      <c r="F16" s="132"/>
      <c r="G16" s="130"/>
      <c r="H16" s="132"/>
      <c r="I16" s="130"/>
      <c r="J16" s="132"/>
      <c r="K16" s="130"/>
      <c r="L16" s="132"/>
      <c r="M16" s="130"/>
      <c r="N16" s="132"/>
      <c r="O16" s="152"/>
      <c r="P16" s="153"/>
      <c r="Q16" s="152"/>
      <c r="R16" s="153"/>
      <c r="S16" s="79">
        <f t="shared" si="7"/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6" t="s">
        <v>119</v>
      </c>
      <c r="C17" s="6"/>
      <c r="D17" s="22" t="s">
        <v>76</v>
      </c>
      <c r="E17" s="130"/>
      <c r="F17" s="132"/>
      <c r="G17" s="130"/>
      <c r="H17" s="132"/>
      <c r="I17" s="130"/>
      <c r="J17" s="132"/>
      <c r="K17" s="130"/>
      <c r="L17" s="132"/>
      <c r="M17" s="130"/>
      <c r="N17" s="132"/>
      <c r="O17" s="152"/>
      <c r="P17" s="153"/>
      <c r="Q17" s="152"/>
      <c r="R17" s="153"/>
      <c r="S17" s="79">
        <f t="shared" si="7"/>
        <v>0</v>
      </c>
      <c r="T17" s="79">
        <f t="shared" si="1"/>
        <v>0</v>
      </c>
      <c r="U17" s="83"/>
      <c r="V17" s="83"/>
    </row>
    <row r="18" spans="1:22" x14ac:dyDescent="0.25">
      <c r="A18" s="6">
        <v>3600</v>
      </c>
      <c r="B18" s="6" t="s">
        <v>119</v>
      </c>
      <c r="C18" s="6"/>
      <c r="D18" s="22" t="s">
        <v>61</v>
      </c>
      <c r="E18" s="130"/>
      <c r="F18" s="132"/>
      <c r="G18" s="130"/>
      <c r="H18" s="132"/>
      <c r="I18" s="130">
        <v>0.5</v>
      </c>
      <c r="J18" s="132"/>
      <c r="K18" s="130">
        <v>0.25</v>
      </c>
      <c r="L18" s="132"/>
      <c r="M18" s="130"/>
      <c r="N18" s="132"/>
      <c r="O18" s="152"/>
      <c r="P18" s="153"/>
      <c r="Q18" s="152"/>
      <c r="R18" s="153"/>
      <c r="S18" s="79">
        <f>E18+G18+I18+K18+M18+O18+Q18</f>
        <v>0.75</v>
      </c>
      <c r="T18" s="79">
        <f t="shared" si="1"/>
        <v>0.75</v>
      </c>
      <c r="U18" s="83"/>
      <c r="V18" s="83"/>
    </row>
    <row r="19" spans="1:22" x14ac:dyDescent="0.25">
      <c r="A19" s="81">
        <v>3600</v>
      </c>
      <c r="B19" s="6" t="s">
        <v>119</v>
      </c>
      <c r="C19" s="81"/>
      <c r="D19" s="22" t="s">
        <v>67</v>
      </c>
      <c r="E19" s="130"/>
      <c r="F19" s="132"/>
      <c r="G19" s="130"/>
      <c r="H19" s="132"/>
      <c r="I19" s="130">
        <v>6.75</v>
      </c>
      <c r="J19" s="132"/>
      <c r="K19" s="130">
        <v>6.5</v>
      </c>
      <c r="L19" s="132"/>
      <c r="M19" s="130"/>
      <c r="N19" s="132"/>
      <c r="O19" s="152"/>
      <c r="P19" s="153"/>
      <c r="Q19" s="152"/>
      <c r="R19" s="153"/>
      <c r="S19" s="79">
        <f>E19+G19+I19+K19+M19+O19+Q19</f>
        <v>13.25</v>
      </c>
      <c r="T19" s="79">
        <f t="shared" si="1"/>
        <v>12.25</v>
      </c>
      <c r="U19" s="83">
        <v>1</v>
      </c>
      <c r="V19" s="83"/>
    </row>
    <row r="20" spans="1:22" ht="15.75" customHeight="1" x14ac:dyDescent="0.25">
      <c r="A20" s="81">
        <v>3600</v>
      </c>
      <c r="B20" s="25" t="s">
        <v>119</v>
      </c>
      <c r="C20" s="81"/>
      <c r="D20" s="3" t="s">
        <v>65</v>
      </c>
      <c r="E20" s="130"/>
      <c r="F20" s="132"/>
      <c r="G20" s="130"/>
      <c r="H20" s="132"/>
      <c r="I20" s="130"/>
      <c r="J20" s="132"/>
      <c r="K20" s="130"/>
      <c r="L20" s="132"/>
      <c r="M20" s="130"/>
      <c r="N20" s="132"/>
      <c r="O20" s="152"/>
      <c r="P20" s="153"/>
      <c r="Q20" s="152"/>
      <c r="R20" s="153"/>
      <c r="S20" s="79">
        <f t="shared" si="0"/>
        <v>0</v>
      </c>
      <c r="T20" s="79">
        <f t="shared" si="1"/>
        <v>0</v>
      </c>
      <c r="U20" s="83"/>
      <c r="V20" s="83"/>
    </row>
    <row r="21" spans="1:22" x14ac:dyDescent="0.25">
      <c r="A21" s="81">
        <v>3600</v>
      </c>
      <c r="B21" s="6" t="s">
        <v>119</v>
      </c>
      <c r="C21" s="81"/>
      <c r="D21" s="82" t="s">
        <v>62</v>
      </c>
      <c r="E21" s="130"/>
      <c r="F21" s="132"/>
      <c r="G21" s="130"/>
      <c r="H21" s="132"/>
      <c r="I21" s="130">
        <v>0.25</v>
      </c>
      <c r="J21" s="132"/>
      <c r="K21" s="130">
        <v>0.25</v>
      </c>
      <c r="L21" s="132"/>
      <c r="M21" s="130"/>
      <c r="N21" s="132"/>
      <c r="O21" s="152"/>
      <c r="P21" s="153"/>
      <c r="Q21" s="152"/>
      <c r="R21" s="153"/>
      <c r="S21" s="79">
        <f t="shared" si="0"/>
        <v>0.5</v>
      </c>
      <c r="T21" s="79">
        <f t="shared" si="1"/>
        <v>0.5</v>
      </c>
      <c r="U21" s="83"/>
      <c r="V21" s="83"/>
    </row>
    <row r="22" spans="1:22" x14ac:dyDescent="0.25">
      <c r="A22" s="6"/>
      <c r="B22" s="6"/>
      <c r="C22" s="6"/>
      <c r="D22" s="10"/>
      <c r="E22" s="138"/>
      <c r="F22" s="139"/>
      <c r="G22" s="130"/>
      <c r="H22" s="132"/>
      <c r="I22" s="130"/>
      <c r="J22" s="132"/>
      <c r="K22" s="130"/>
      <c r="L22" s="132"/>
      <c r="M22" s="130"/>
      <c r="N22" s="132"/>
      <c r="O22" s="152"/>
      <c r="P22" s="153"/>
      <c r="Q22" s="152"/>
      <c r="R22" s="153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25">
      <c r="A23" s="76" t="s">
        <v>35</v>
      </c>
      <c r="B23" s="76"/>
      <c r="C23" s="76"/>
      <c r="D23" s="76"/>
      <c r="E23" s="130"/>
      <c r="F23" s="132"/>
      <c r="G23" s="130"/>
      <c r="H23" s="132"/>
      <c r="I23" s="130"/>
      <c r="J23" s="132"/>
      <c r="K23" s="130"/>
      <c r="L23" s="132"/>
      <c r="M23" s="130"/>
      <c r="N23" s="132"/>
      <c r="O23" s="152"/>
      <c r="P23" s="153"/>
      <c r="Q23" s="152"/>
      <c r="R23" s="153"/>
      <c r="S23" s="79">
        <f>E23+G23+I23+K23+M23+O23+Q23</f>
        <v>0</v>
      </c>
      <c r="T23" s="79"/>
      <c r="U23" s="84"/>
      <c r="V23" s="83"/>
    </row>
    <row r="24" spans="1:22" x14ac:dyDescent="0.25">
      <c r="A24" s="76" t="s">
        <v>36</v>
      </c>
      <c r="B24" s="76"/>
      <c r="C24" s="76"/>
      <c r="D24" s="76"/>
      <c r="E24" s="130"/>
      <c r="F24" s="132"/>
      <c r="G24" s="130"/>
      <c r="H24" s="132"/>
      <c r="I24" s="130"/>
      <c r="J24" s="132"/>
      <c r="K24" s="130"/>
      <c r="L24" s="132"/>
      <c r="M24" s="130"/>
      <c r="N24" s="132"/>
      <c r="O24" s="152"/>
      <c r="P24" s="153"/>
      <c r="Q24" s="152"/>
      <c r="R24" s="153"/>
      <c r="S24" s="79">
        <f>E24+G24+I24+K24+M24+O24+Q24</f>
        <v>0</v>
      </c>
      <c r="T24" s="79"/>
      <c r="U24" s="84"/>
      <c r="V24" s="83"/>
    </row>
    <row r="25" spans="1:22" x14ac:dyDescent="0.25">
      <c r="A25" s="84" t="s">
        <v>6</v>
      </c>
      <c r="B25" s="84"/>
      <c r="C25" s="84"/>
      <c r="D25" s="84"/>
      <c r="E25" s="155">
        <f>SUM(E4:E24)</f>
        <v>0</v>
      </c>
      <c r="F25" s="156"/>
      <c r="G25" s="155">
        <f>SUM(G4:G24)</f>
        <v>0</v>
      </c>
      <c r="H25" s="156"/>
      <c r="I25" s="155">
        <f>SUM(I4:I24)</f>
        <v>8.5</v>
      </c>
      <c r="J25" s="156"/>
      <c r="K25" s="155">
        <f>SUM(K4:K24)</f>
        <v>8.5</v>
      </c>
      <c r="L25" s="156"/>
      <c r="M25" s="155">
        <f t="shared" ref="M25" si="8">SUM(M4:M24)</f>
        <v>0</v>
      </c>
      <c r="N25" s="156"/>
      <c r="O25" s="155">
        <f>SUM(O4:O24)</f>
        <v>0</v>
      </c>
      <c r="P25" s="156"/>
      <c r="Q25" s="155">
        <f>SUM(Q4:Q24)</f>
        <v>0</v>
      </c>
      <c r="R25" s="156"/>
      <c r="S25" s="79">
        <f>SUM(S4:S24)</f>
        <v>17</v>
      </c>
      <c r="T25" s="79"/>
      <c r="U25" s="84"/>
      <c r="V25" s="83"/>
    </row>
    <row r="26" spans="1:22" x14ac:dyDescent="0.25">
      <c r="A26" s="84" t="s">
        <v>2</v>
      </c>
      <c r="B26" s="84"/>
      <c r="C26" s="84"/>
      <c r="D26" s="84"/>
      <c r="E26" s="79"/>
      <c r="F26" s="85">
        <v>8</v>
      </c>
      <c r="G26" s="79"/>
      <c r="H26" s="85">
        <v>8</v>
      </c>
      <c r="I26" s="79"/>
      <c r="J26" s="85">
        <v>8</v>
      </c>
      <c r="K26" s="79"/>
      <c r="L26" s="85">
        <v>8</v>
      </c>
      <c r="M26" s="79"/>
      <c r="N26" s="85">
        <v>8</v>
      </c>
      <c r="O26" s="79"/>
      <c r="P26" s="85"/>
      <c r="Q26" s="79"/>
      <c r="R26" s="85"/>
      <c r="S26" s="79">
        <f>SUM(E26:R26)</f>
        <v>40</v>
      </c>
      <c r="T26" s="79">
        <f>SUM(T4:T23)</f>
        <v>16</v>
      </c>
      <c r="U26" s="83"/>
      <c r="V26" s="83"/>
    </row>
    <row r="27" spans="1:22" x14ac:dyDescent="0.25">
      <c r="A27" s="84" t="s">
        <v>39</v>
      </c>
      <c r="B27" s="84"/>
      <c r="C27" s="84"/>
      <c r="D27" s="84"/>
      <c r="E27" s="83"/>
      <c r="F27" s="83">
        <f>SUM(E25)-F26</f>
        <v>-8</v>
      </c>
      <c r="G27" s="83"/>
      <c r="H27" s="83">
        <f>SUM(G25)-H26</f>
        <v>-8</v>
      </c>
      <c r="I27" s="83"/>
      <c r="J27" s="83">
        <f>SUM(I25)-J26</f>
        <v>0.5</v>
      </c>
      <c r="K27" s="83"/>
      <c r="L27" s="83">
        <f>SUM(K25)-L26</f>
        <v>0.5</v>
      </c>
      <c r="M27" s="83"/>
      <c r="N27" s="83">
        <f>SUM(M25)-N26</f>
        <v>-8</v>
      </c>
      <c r="O27" s="83"/>
      <c r="P27" s="83">
        <f>SUM(O25)</f>
        <v>0</v>
      </c>
      <c r="Q27" s="83"/>
      <c r="R27" s="83">
        <f>SUM(Q25)</f>
        <v>0</v>
      </c>
      <c r="S27" s="83"/>
      <c r="T27" s="83"/>
      <c r="U27" s="83">
        <f>SUM(U4:U26)</f>
        <v>1</v>
      </c>
      <c r="V27" s="83">
        <f>SUM(V4:V26)</f>
        <v>0</v>
      </c>
    </row>
    <row r="29" spans="1:22" x14ac:dyDescent="0.25">
      <c r="A29" s="69" t="s">
        <v>23</v>
      </c>
      <c r="B29" s="70"/>
    </row>
    <row r="30" spans="1:22" x14ac:dyDescent="0.25">
      <c r="A30" s="71" t="s">
        <v>2</v>
      </c>
      <c r="C30" s="86">
        <f>SUM(T26)</f>
        <v>16</v>
      </c>
      <c r="I30" s="69">
        <v>3600</v>
      </c>
    </row>
    <row r="31" spans="1:22" x14ac:dyDescent="0.25">
      <c r="A31" s="71" t="s">
        <v>24</v>
      </c>
      <c r="C31" s="86">
        <f>U27</f>
        <v>1</v>
      </c>
      <c r="D31" s="86"/>
      <c r="I31" s="87">
        <v>15.5</v>
      </c>
    </row>
    <row r="32" spans="1:22" x14ac:dyDescent="0.25">
      <c r="A32" s="71" t="s">
        <v>25</v>
      </c>
      <c r="C32" s="86">
        <f>V27</f>
        <v>0</v>
      </c>
    </row>
    <row r="33" spans="1:9" x14ac:dyDescent="0.25">
      <c r="A33" s="71" t="s">
        <v>26</v>
      </c>
      <c r="C33" s="86">
        <f>S23</f>
        <v>0</v>
      </c>
      <c r="I33" s="86"/>
    </row>
    <row r="34" spans="1:9" x14ac:dyDescent="0.25">
      <c r="A34" s="71" t="s">
        <v>4</v>
      </c>
      <c r="C34" s="86">
        <f>S24</f>
        <v>0</v>
      </c>
    </row>
    <row r="35" spans="1:9" x14ac:dyDescent="0.25">
      <c r="A35" s="72" t="s">
        <v>6</v>
      </c>
      <c r="C35" s="88">
        <f>SUM(C30:C34)</f>
        <v>17</v>
      </c>
      <c r="E35" s="72" t="s">
        <v>40</v>
      </c>
      <c r="F35" s="72"/>
      <c r="G35" s="89">
        <f>S25-C35</f>
        <v>0</v>
      </c>
    </row>
    <row r="36" spans="1:9" x14ac:dyDescent="0.25">
      <c r="A36" s="71" t="s">
        <v>27</v>
      </c>
      <c r="C36" s="90">
        <v>0</v>
      </c>
      <c r="D36" s="90"/>
    </row>
    <row r="37" spans="1:9" x14ac:dyDescent="0.25">
      <c r="A37" s="71" t="s">
        <v>34</v>
      </c>
      <c r="C37" s="90">
        <v>0</v>
      </c>
      <c r="D37" s="90"/>
    </row>
    <row r="38" spans="1:9" ht="13.5" customHeight="1" x14ac:dyDescent="0.25"/>
  </sheetData>
  <mergeCells count="161">
    <mergeCell ref="Q20:R20"/>
    <mergeCell ref="Q22:R22"/>
    <mergeCell ref="Q21:R21"/>
    <mergeCell ref="O22:P22"/>
    <mergeCell ref="O21:P21"/>
    <mergeCell ref="K15:L15"/>
    <mergeCell ref="M15:N15"/>
    <mergeCell ref="Q11:R11"/>
    <mergeCell ref="Q25:R25"/>
    <mergeCell ref="Q23:R23"/>
    <mergeCell ref="M23:N23"/>
    <mergeCell ref="Q24:R24"/>
    <mergeCell ref="O24:P24"/>
    <mergeCell ref="O23:P23"/>
    <mergeCell ref="O25:P25"/>
    <mergeCell ref="M19:N19"/>
    <mergeCell ref="G24:H24"/>
    <mergeCell ref="M24:N24"/>
    <mergeCell ref="I24:J24"/>
    <mergeCell ref="K24:L24"/>
    <mergeCell ref="K23:L23"/>
    <mergeCell ref="I23:J23"/>
    <mergeCell ref="E25:F25"/>
    <mergeCell ref="G25:H25"/>
    <mergeCell ref="I25:J25"/>
    <mergeCell ref="K25:L25"/>
    <mergeCell ref="M25:N25"/>
    <mergeCell ref="E23:F23"/>
    <mergeCell ref="G23:H23"/>
    <mergeCell ref="E24:F24"/>
    <mergeCell ref="G20:H20"/>
    <mergeCell ref="E20:F20"/>
    <mergeCell ref="E22:F22"/>
    <mergeCell ref="E21:F21"/>
    <mergeCell ref="G15:H15"/>
    <mergeCell ref="I15:J15"/>
    <mergeCell ref="M22:N22"/>
    <mergeCell ref="M21:N21"/>
    <mergeCell ref="M18:N18"/>
    <mergeCell ref="K18:L18"/>
    <mergeCell ref="M20:N20"/>
    <mergeCell ref="I19:J19"/>
    <mergeCell ref="K19:L19"/>
    <mergeCell ref="I20:J20"/>
    <mergeCell ref="K20:L20"/>
    <mergeCell ref="G22:H22"/>
    <mergeCell ref="I22:J22"/>
    <mergeCell ref="K22:L22"/>
    <mergeCell ref="I21:J21"/>
    <mergeCell ref="K21:L21"/>
    <mergeCell ref="G21:H21"/>
    <mergeCell ref="E18:F18"/>
    <mergeCell ref="G18:H18"/>
    <mergeCell ref="I18:J18"/>
    <mergeCell ref="I5:J5"/>
    <mergeCell ref="K5:L5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K6:L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15:P15"/>
    <mergeCell ref="Q15:R15"/>
    <mergeCell ref="O14:P14"/>
    <mergeCell ref="O19:P19"/>
    <mergeCell ref="Q14:R14"/>
    <mergeCell ref="Q19:R19"/>
    <mergeCell ref="O5:P5"/>
    <mergeCell ref="Q7:R7"/>
    <mergeCell ref="O17:P17"/>
    <mergeCell ref="Q17:R17"/>
    <mergeCell ref="Q12:R12"/>
    <mergeCell ref="Q16:R16"/>
    <mergeCell ref="Q8:R8"/>
    <mergeCell ref="O18:P18"/>
    <mergeCell ref="Q18:R18"/>
    <mergeCell ref="O7:P7"/>
    <mergeCell ref="O12:P12"/>
    <mergeCell ref="O16:P16"/>
    <mergeCell ref="O13:P13"/>
    <mergeCell ref="Q13:R13"/>
    <mergeCell ref="O6:P6"/>
    <mergeCell ref="Q6:R6"/>
    <mergeCell ref="O11:P11"/>
    <mergeCell ref="E17:F17"/>
    <mergeCell ref="G17:H17"/>
    <mergeCell ref="I17:J17"/>
    <mergeCell ref="K17:L17"/>
    <mergeCell ref="O20:P20"/>
    <mergeCell ref="M8:N8"/>
    <mergeCell ref="E8:F8"/>
    <mergeCell ref="G8:H8"/>
    <mergeCell ref="E15:F15"/>
    <mergeCell ref="M17:N17"/>
    <mergeCell ref="M16:N16"/>
    <mergeCell ref="E16:F16"/>
    <mergeCell ref="G16:H16"/>
    <mergeCell ref="I16:J16"/>
    <mergeCell ref="K16:L16"/>
    <mergeCell ref="I8:J8"/>
    <mergeCell ref="K8:L8"/>
    <mergeCell ref="E19:F19"/>
    <mergeCell ref="G19:H19"/>
    <mergeCell ref="O8:P8"/>
    <mergeCell ref="E14:F14"/>
    <mergeCell ref="G14:H14"/>
    <mergeCell ref="I14:J14"/>
    <mergeCell ref="K14:L14"/>
    <mergeCell ref="M7:N7"/>
    <mergeCell ref="E12:F12"/>
    <mergeCell ref="G12:H12"/>
    <mergeCell ref="I12:J12"/>
    <mergeCell ref="K12:L12"/>
    <mergeCell ref="M12:N12"/>
    <mergeCell ref="M14:N14"/>
    <mergeCell ref="E13:F13"/>
    <mergeCell ref="G13:H13"/>
    <mergeCell ref="I13:J13"/>
    <mergeCell ref="K13:L13"/>
    <mergeCell ref="M13:N13"/>
    <mergeCell ref="E11:F11"/>
    <mergeCell ref="G11:H11"/>
    <mergeCell ref="I11:J11"/>
    <mergeCell ref="E7:F7"/>
    <mergeCell ref="G7:H7"/>
    <mergeCell ref="I7:J7"/>
    <mergeCell ref="K7:L7"/>
    <mergeCell ref="K11:L11"/>
    <mergeCell ref="M11:N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C8" sqref="C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70</v>
      </c>
      <c r="B2" s="110"/>
      <c r="C2" s="110" t="str">
        <f>'#'!C2</f>
        <v>03.07.22</v>
      </c>
      <c r="D2" s="110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69</v>
      </c>
      <c r="E4" s="130"/>
      <c r="F4" s="132"/>
      <c r="G4" s="130"/>
      <c r="H4" s="132"/>
      <c r="I4" s="130"/>
      <c r="J4" s="132"/>
      <c r="K4" s="130"/>
      <c r="L4" s="132"/>
      <c r="M4" s="130"/>
      <c r="N4" s="132"/>
      <c r="O4" s="130"/>
      <c r="P4" s="132"/>
      <c r="Q4" s="130"/>
      <c r="R4" s="132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0"/>
      <c r="F5" s="132"/>
      <c r="G5" s="130"/>
      <c r="H5" s="132"/>
      <c r="I5" s="130"/>
      <c r="J5" s="132"/>
      <c r="K5" s="130"/>
      <c r="L5" s="132"/>
      <c r="M5" s="130"/>
      <c r="N5" s="132"/>
      <c r="O5" s="130"/>
      <c r="P5" s="132"/>
      <c r="Q5" s="130"/>
      <c r="R5" s="132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0"/>
      <c r="F6" s="132"/>
      <c r="G6" s="130"/>
      <c r="H6" s="132"/>
      <c r="I6" s="130"/>
      <c r="J6" s="132"/>
      <c r="K6" s="130"/>
      <c r="L6" s="132"/>
      <c r="M6" s="130"/>
      <c r="N6" s="132"/>
      <c r="O6" s="130"/>
      <c r="P6" s="132"/>
      <c r="Q6" s="130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2"/>
      <c r="G7" s="130"/>
      <c r="H7" s="132"/>
      <c r="I7" s="130"/>
      <c r="J7" s="132"/>
      <c r="K7" s="130"/>
      <c r="L7" s="132"/>
      <c r="M7" s="130"/>
      <c r="N7" s="132"/>
      <c r="O7" s="130"/>
      <c r="P7" s="132"/>
      <c r="Q7" s="130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2"/>
      <c r="G8" s="130"/>
      <c r="H8" s="132"/>
      <c r="I8" s="130"/>
      <c r="J8" s="132"/>
      <c r="K8" s="130"/>
      <c r="L8" s="132"/>
      <c r="M8" s="130"/>
      <c r="N8" s="132"/>
      <c r="O8" s="130"/>
      <c r="P8" s="132"/>
      <c r="Q8" s="130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0"/>
      <c r="L9" s="132"/>
      <c r="M9" s="130"/>
      <c r="N9" s="132"/>
      <c r="O9" s="130"/>
      <c r="P9" s="132"/>
      <c r="Q9" s="130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0"/>
      <c r="L10" s="132"/>
      <c r="M10" s="130"/>
      <c r="N10" s="132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2"/>
      <c r="G16" s="130"/>
      <c r="H16" s="132"/>
      <c r="I16" s="130"/>
      <c r="J16" s="132"/>
      <c r="K16" s="130"/>
      <c r="L16" s="132"/>
      <c r="M16" s="130"/>
      <c r="N16" s="132"/>
      <c r="O16" s="130"/>
      <c r="P16" s="132"/>
      <c r="Q16" s="130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0"/>
      <c r="F17" s="132"/>
      <c r="G17" s="130"/>
      <c r="H17" s="132"/>
      <c r="I17" s="130"/>
      <c r="J17" s="132"/>
      <c r="K17" s="130"/>
      <c r="L17" s="132"/>
      <c r="M17" s="130"/>
      <c r="N17" s="132"/>
      <c r="O17" s="130"/>
      <c r="P17" s="132"/>
      <c r="Q17" s="130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2"/>
      <c r="G18" s="130"/>
      <c r="H18" s="132"/>
      <c r="I18" s="130"/>
      <c r="J18" s="132"/>
      <c r="K18" s="130"/>
      <c r="L18" s="132"/>
      <c r="M18" s="130"/>
      <c r="N18" s="132"/>
      <c r="O18" s="130"/>
      <c r="P18" s="132"/>
      <c r="Q18" s="130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0"/>
      <c r="F19" s="132"/>
      <c r="G19" s="130"/>
      <c r="H19" s="132"/>
      <c r="I19" s="130"/>
      <c r="J19" s="132"/>
      <c r="K19" s="130"/>
      <c r="L19" s="132"/>
      <c r="M19" s="130"/>
      <c r="N19" s="132"/>
      <c r="O19" s="130"/>
      <c r="P19" s="132"/>
      <c r="Q19" s="130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2"/>
      <c r="G20" s="130"/>
      <c r="H20" s="132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0"/>
      <c r="F22" s="132"/>
      <c r="G22" s="130"/>
      <c r="H22" s="132"/>
      <c r="I22" s="130"/>
      <c r="J22" s="132"/>
      <c r="K22" s="130"/>
      <c r="L22" s="132"/>
      <c r="M22" s="130"/>
      <c r="N22" s="132"/>
      <c r="O22" s="130"/>
      <c r="P22" s="132"/>
      <c r="Q22" s="130"/>
      <c r="R22" s="132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0</v>
      </c>
      <c r="F23" s="134"/>
      <c r="G23" s="133">
        <f>SUM(G4:G22)</f>
        <v>0</v>
      </c>
      <c r="H23" s="134"/>
      <c r="I23" s="133">
        <f>SUM(I4:I22)</f>
        <v>0</v>
      </c>
      <c r="J23" s="134"/>
      <c r="K23" s="133">
        <f>SUM(K4:K22)</f>
        <v>0</v>
      </c>
      <c r="L23" s="134"/>
      <c r="M23" s="133">
        <f>SUM(M4:M22)</f>
        <v>0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D18" sqref="D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70</v>
      </c>
      <c r="B2" s="110"/>
      <c r="C2" s="6" t="s">
        <v>104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/>
      <c r="F3" s="27"/>
      <c r="G3" s="56"/>
      <c r="H3" s="27"/>
      <c r="I3" s="56"/>
      <c r="J3" s="27"/>
      <c r="K3" s="56"/>
      <c r="L3" s="27"/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3"/>
      <c r="P4" s="124"/>
      <c r="Q4" s="123"/>
      <c r="R4" s="124"/>
      <c r="S4" s="58">
        <f t="shared" ref="S4:S24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/>
      <c r="B5" s="6"/>
      <c r="C5" s="6"/>
      <c r="D5" s="22"/>
      <c r="E5" s="125"/>
      <c r="F5" s="126"/>
      <c r="G5" s="125"/>
      <c r="H5" s="126"/>
      <c r="I5" s="125"/>
      <c r="J5" s="126"/>
      <c r="K5" s="125"/>
      <c r="L5" s="126"/>
      <c r="M5" s="125"/>
      <c r="N5" s="126"/>
      <c r="O5" s="123"/>
      <c r="P5" s="124"/>
      <c r="Q5" s="123"/>
      <c r="R5" s="124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3"/>
      <c r="P6" s="124"/>
      <c r="Q6" s="123"/>
      <c r="R6" s="124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23"/>
      <c r="F7" s="124"/>
      <c r="G7" s="123"/>
      <c r="H7" s="124"/>
      <c r="I7" s="123"/>
      <c r="J7" s="124"/>
      <c r="K7" s="123"/>
      <c r="L7" s="124"/>
      <c r="M7" s="123"/>
      <c r="N7" s="124"/>
      <c r="O7" s="123"/>
      <c r="P7" s="124"/>
      <c r="Q7" s="123"/>
      <c r="R7" s="124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 t="shared" ref="S13" si="3">E13+G13+I13+K13+M13+O13+Q13</f>
        <v>0</v>
      </c>
      <c r="T13" s="58">
        <f t="shared" ref="T13" si="4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 t="shared" si="0"/>
        <v>0</v>
      </c>
      <c r="T14" s="58">
        <f t="shared" ref="T14:T20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ref="S15" si="6">E15+G15+I15+K15+M15+O15+Q15</f>
        <v>0</v>
      </c>
      <c r="T15" s="58">
        <f t="shared" ref="T15" si="7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 t="shared" si="0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si="0"/>
        <v>0</v>
      </c>
      <c r="T17" s="58">
        <f t="shared" ref="T17" si="8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 t="shared" si="0"/>
        <v>0</v>
      </c>
      <c r="T18" s="58">
        <f t="shared" si="5"/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 t="shared" ref="S19:S20" si="9">E19+G19+I19+K19+M19+O19+Q19</f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 t="shared" si="9"/>
        <v>0</v>
      </c>
      <c r="T20" s="58">
        <f t="shared" si="5"/>
        <v>0</v>
      </c>
      <c r="U20" s="60"/>
      <c r="V20" s="60"/>
    </row>
    <row r="21" spans="1:22" x14ac:dyDescent="0.25">
      <c r="A21" s="6"/>
      <c r="B21" s="25"/>
      <c r="C21" s="6"/>
      <c r="D21" s="22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 t="shared" si="0"/>
        <v>0</v>
      </c>
      <c r="T21" s="58">
        <f t="shared" ref="T21" si="10">SUM(S21-U21-V21)</f>
        <v>0</v>
      </c>
      <c r="U21" s="60"/>
      <c r="V21" s="60"/>
    </row>
    <row r="22" spans="1:22" ht="15" customHeight="1" x14ac:dyDescent="0.25">
      <c r="A22" s="6"/>
      <c r="B22" s="25"/>
      <c r="C22" s="6"/>
      <c r="D22" s="22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3"/>
      <c r="P22" s="124"/>
      <c r="Q22" s="123"/>
      <c r="R22" s="124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8">
        <f t="shared" si="0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3"/>
      <c r="P25" s="124"/>
      <c r="Q25" s="123"/>
      <c r="R25" s="124"/>
      <c r="S25" s="58">
        <f t="shared" ref="S25:S26" si="11">E25+G25+I25+K25+M25+O25+Q25</f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8">
        <f>SUM(E4:E25)</f>
        <v>0</v>
      </c>
      <c r="F26" s="129"/>
      <c r="G26" s="128">
        <f>SUM(G4:G25)</f>
        <v>0</v>
      </c>
      <c r="H26" s="129"/>
      <c r="I26" s="128">
        <f>SUM(I4:I25)</f>
        <v>0</v>
      </c>
      <c r="J26" s="129"/>
      <c r="K26" s="128">
        <f>SUM(K4:K25)</f>
        <v>0</v>
      </c>
      <c r="L26" s="129"/>
      <c r="M26" s="128">
        <f>SUM(M4:M25)</f>
        <v>0</v>
      </c>
      <c r="N26" s="129"/>
      <c r="O26" s="128">
        <f>SUM(O4:O25)</f>
        <v>0</v>
      </c>
      <c r="P26" s="129"/>
      <c r="Q26" s="128">
        <f>SUM(Q4:Q25)</f>
        <v>0</v>
      </c>
      <c r="R26" s="129"/>
      <c r="S26" s="58">
        <f t="shared" si="1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G12:H12"/>
    <mergeCell ref="I12:J12"/>
    <mergeCell ref="K12:L12"/>
    <mergeCell ref="M12:N12"/>
    <mergeCell ref="O12:P12"/>
    <mergeCell ref="E23:F23"/>
    <mergeCell ref="E16:F16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5:F15"/>
    <mergeCell ref="E13:F13"/>
    <mergeCell ref="G14:H14"/>
    <mergeCell ref="I14:J14"/>
    <mergeCell ref="K14:L14"/>
    <mergeCell ref="M14:N14"/>
    <mergeCell ref="O14:P14"/>
    <mergeCell ref="I23:J23"/>
    <mergeCell ref="Q14:R14"/>
    <mergeCell ref="E17:F17"/>
    <mergeCell ref="G17:H17"/>
    <mergeCell ref="G13:H13"/>
    <mergeCell ref="I13:J13"/>
    <mergeCell ref="K13:L13"/>
    <mergeCell ref="M13:N13"/>
    <mergeCell ref="O13:P13"/>
    <mergeCell ref="Q13:R13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8:F18"/>
    <mergeCell ref="G18:H18"/>
    <mergeCell ref="I18:J18"/>
    <mergeCell ref="K18:L18"/>
    <mergeCell ref="M18:N18"/>
    <mergeCell ref="O18:P18"/>
    <mergeCell ref="Q18:R18"/>
    <mergeCell ref="E14:F14"/>
    <mergeCell ref="K23:L23"/>
    <mergeCell ref="M23:N23"/>
    <mergeCell ref="O23:P23"/>
    <mergeCell ref="Q21:R21"/>
    <mergeCell ref="G22:H22"/>
    <mergeCell ref="I22:J22"/>
    <mergeCell ref="K22:L22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6:R16"/>
    <mergeCell ref="I17:J17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58</v>
      </c>
      <c r="B1" s="49"/>
      <c r="C1" s="49"/>
    </row>
    <row r="2" spans="1:22" s="54" customFormat="1" x14ac:dyDescent="0.25">
      <c r="A2" s="5" t="s">
        <v>70</v>
      </c>
      <c r="B2" s="110"/>
      <c r="C2" s="110" t="str">
        <f>'#'!C2</f>
        <v>03.07.22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120</v>
      </c>
      <c r="C4" s="6">
        <v>44</v>
      </c>
      <c r="D4" s="22" t="s">
        <v>108</v>
      </c>
      <c r="E4" s="126">
        <v>8</v>
      </c>
      <c r="F4" s="126"/>
      <c r="G4" s="126">
        <v>7.75</v>
      </c>
      <c r="H4" s="126"/>
      <c r="I4" s="126">
        <v>7.25</v>
      </c>
      <c r="J4" s="126"/>
      <c r="K4" s="126">
        <v>2.5</v>
      </c>
      <c r="L4" s="126"/>
      <c r="M4" s="126"/>
      <c r="N4" s="126"/>
      <c r="O4" s="123"/>
      <c r="P4" s="124"/>
      <c r="Q4" s="123"/>
      <c r="R4" s="124"/>
      <c r="S4" s="58">
        <f>E4+G4+I4+K4+M4+O4+Q4</f>
        <v>25.5</v>
      </c>
      <c r="T4" s="58">
        <f t="shared" ref="T4:T20" si="0">SUM(S4-U4-V4)</f>
        <v>25.5</v>
      </c>
      <c r="U4" s="60"/>
      <c r="V4" s="60"/>
    </row>
    <row r="5" spans="1:22" x14ac:dyDescent="0.25">
      <c r="A5" s="6">
        <v>6959</v>
      </c>
      <c r="B5" s="6" t="s">
        <v>120</v>
      </c>
      <c r="C5" s="6">
        <v>40</v>
      </c>
      <c r="D5" s="22" t="s">
        <v>109</v>
      </c>
      <c r="E5" s="126"/>
      <c r="F5" s="126"/>
      <c r="G5" s="126"/>
      <c r="H5" s="126"/>
      <c r="I5" s="126">
        <v>0.5</v>
      </c>
      <c r="J5" s="126"/>
      <c r="K5" s="126">
        <v>5.5</v>
      </c>
      <c r="L5" s="126"/>
      <c r="M5" s="126"/>
      <c r="N5" s="126"/>
      <c r="O5" s="123"/>
      <c r="P5" s="124"/>
      <c r="Q5" s="123"/>
      <c r="R5" s="124"/>
      <c r="S5" s="58">
        <f>E5+G5+I5+K5+M5+O5+Q5</f>
        <v>6</v>
      </c>
      <c r="T5" s="58">
        <f t="shared" si="0"/>
        <v>6</v>
      </c>
      <c r="U5" s="60"/>
      <c r="V5" s="60"/>
    </row>
    <row r="6" spans="1:22" x14ac:dyDescent="0.25">
      <c r="A6" s="6"/>
      <c r="B6" s="6"/>
      <c r="C6" s="6"/>
      <c r="D6" s="22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3"/>
      <c r="P6" s="124"/>
      <c r="Q6" s="123"/>
      <c r="R6" s="124"/>
      <c r="S6" s="58">
        <f t="shared" ref="S6:S25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5"/>
      <c r="F7" s="126"/>
      <c r="G7" s="125"/>
      <c r="H7" s="126"/>
      <c r="I7" s="125"/>
      <c r="J7" s="126"/>
      <c r="K7" s="125"/>
      <c r="L7" s="126"/>
      <c r="M7" s="125"/>
      <c r="N7" s="126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3"/>
      <c r="F13" s="124"/>
      <c r="G13" s="130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 t="shared" ref="S14:S15" si="2">E14+G14+I14+K14+M14+O14+Q14</f>
        <v>0</v>
      </c>
      <c r="T14" s="58">
        <f t="shared" ref="T14:T15" si="3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si="2"/>
        <v>0</v>
      </c>
      <c r="T15" s="58">
        <f t="shared" si="3"/>
        <v>0</v>
      </c>
      <c r="U15" s="60"/>
      <c r="V15" s="60"/>
    </row>
    <row r="16" spans="1:22" ht="15" customHeight="1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 t="shared" si="1"/>
        <v>0</v>
      </c>
      <c r="T16" s="58">
        <f t="shared" si="0"/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>
        <v>3600</v>
      </c>
      <c r="B18" s="6" t="s">
        <v>119</v>
      </c>
      <c r="C18" s="6"/>
      <c r="D18" s="22" t="s">
        <v>88</v>
      </c>
      <c r="E18" s="123"/>
      <c r="F18" s="124"/>
      <c r="G18" s="123">
        <v>0.25</v>
      </c>
      <c r="H18" s="124"/>
      <c r="I18" s="123">
        <v>0.25</v>
      </c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 t="shared" si="1"/>
        <v>0.5</v>
      </c>
      <c r="T18" s="58">
        <f t="shared" si="0"/>
        <v>0.5</v>
      </c>
      <c r="U18" s="60"/>
      <c r="V18" s="60"/>
    </row>
    <row r="19" spans="1:22" ht="15.75" customHeight="1" x14ac:dyDescent="0.25">
      <c r="A19" s="6">
        <v>3600</v>
      </c>
      <c r="B19" s="25" t="s">
        <v>119</v>
      </c>
      <c r="C19" s="6"/>
      <c r="D19" s="22" t="s">
        <v>97</v>
      </c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 t="shared" si="1"/>
        <v>0</v>
      </c>
      <c r="T19" s="58">
        <f t="shared" si="0"/>
        <v>0</v>
      </c>
      <c r="U19" s="60"/>
      <c r="V19" s="60"/>
    </row>
    <row r="20" spans="1:22" x14ac:dyDescent="0.25">
      <c r="A20" s="6">
        <v>3600</v>
      </c>
      <c r="B20" s="6" t="s">
        <v>119</v>
      </c>
      <c r="C20" s="6"/>
      <c r="D20" s="22" t="s">
        <v>72</v>
      </c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25" t="s">
        <v>119</v>
      </c>
      <c r="C21" s="6"/>
      <c r="D21" s="22" t="s">
        <v>73</v>
      </c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81"/>
      <c r="B22" s="81"/>
      <c r="C22" s="81"/>
      <c r="D22" s="22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8">
        <f t="shared" si="1"/>
        <v>0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8">
        <f>SUM(E4:E24)</f>
        <v>8</v>
      </c>
      <c r="F25" s="129"/>
      <c r="G25" s="128">
        <f>SUM(G4:G24)</f>
        <v>8</v>
      </c>
      <c r="H25" s="129"/>
      <c r="I25" s="128">
        <f>SUM(I4:I24)</f>
        <v>8</v>
      </c>
      <c r="J25" s="129"/>
      <c r="K25" s="128">
        <f>SUM(K4:K24)</f>
        <v>8</v>
      </c>
      <c r="L25" s="129"/>
      <c r="M25" s="128">
        <f>SUM(M4:M24)</f>
        <v>0</v>
      </c>
      <c r="N25" s="129"/>
      <c r="O25" s="128">
        <f>SUM(O4:O24)</f>
        <v>0</v>
      </c>
      <c r="P25" s="129"/>
      <c r="Q25" s="128">
        <f>SUM(Q4:Q24)</f>
        <v>0</v>
      </c>
      <c r="R25" s="129"/>
      <c r="S25" s="58">
        <f t="shared" si="1"/>
        <v>32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32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-8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-8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32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>
        <v>0.5</v>
      </c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0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32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</sheetData>
  <mergeCells count="161"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3:F13"/>
    <mergeCell ref="G13:H13"/>
    <mergeCell ref="I13:J13"/>
    <mergeCell ref="K13:L13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70</v>
      </c>
      <c r="B2" s="110"/>
      <c r="C2" s="110" t="str">
        <f>'#'!C2</f>
        <v>03.07.22</v>
      </c>
      <c r="D2" s="110"/>
      <c r="E2" s="131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7072</v>
      </c>
      <c r="B4" s="6" t="s">
        <v>121</v>
      </c>
      <c r="C4" s="6">
        <v>1</v>
      </c>
      <c r="D4" s="22" t="s">
        <v>99</v>
      </c>
      <c r="E4" s="123">
        <v>8</v>
      </c>
      <c r="F4" s="124"/>
      <c r="G4" s="123">
        <v>8</v>
      </c>
      <c r="H4" s="124"/>
      <c r="I4" s="123">
        <v>3</v>
      </c>
      <c r="J4" s="124"/>
      <c r="K4" s="123">
        <v>8</v>
      </c>
      <c r="L4" s="124"/>
      <c r="M4" s="123"/>
      <c r="N4" s="124"/>
      <c r="O4" s="123"/>
      <c r="P4" s="124"/>
      <c r="Q4" s="123"/>
      <c r="R4" s="124"/>
      <c r="S4" s="58">
        <f>E4+G4+I4+K4+M4+O4+Q4</f>
        <v>27</v>
      </c>
      <c r="T4" s="58">
        <f t="shared" ref="T4:T12" si="0">SUM(S4-U4-V4)</f>
        <v>27</v>
      </c>
      <c r="U4" s="60"/>
      <c r="V4" s="60"/>
    </row>
    <row r="5" spans="1:22" x14ac:dyDescent="0.25">
      <c r="A5" s="6">
        <v>6959</v>
      </c>
      <c r="B5" s="6" t="s">
        <v>120</v>
      </c>
      <c r="C5" s="6">
        <v>44</v>
      </c>
      <c r="D5" s="22" t="s">
        <v>105</v>
      </c>
      <c r="E5" s="130"/>
      <c r="F5" s="124"/>
      <c r="G5" s="123"/>
      <c r="H5" s="124"/>
      <c r="I5" s="123">
        <v>4.5</v>
      </c>
      <c r="J5" s="124"/>
      <c r="K5" s="123"/>
      <c r="L5" s="124"/>
      <c r="M5" s="123"/>
      <c r="N5" s="124"/>
      <c r="O5" s="123"/>
      <c r="P5" s="124"/>
      <c r="Q5" s="123"/>
      <c r="R5" s="124"/>
      <c r="S5" s="58">
        <f>E5+G5+I5+K5+M5+O5+Q5</f>
        <v>4.5</v>
      </c>
      <c r="T5" s="58">
        <f t="shared" si="0"/>
        <v>4.5</v>
      </c>
      <c r="U5" s="60"/>
      <c r="V5" s="60"/>
    </row>
    <row r="6" spans="1:22" x14ac:dyDescent="0.25">
      <c r="A6" s="6"/>
      <c r="B6" s="6"/>
      <c r="C6" s="6"/>
      <c r="D6" s="22"/>
      <c r="E6" s="123"/>
      <c r="F6" s="124"/>
      <c r="G6" s="123"/>
      <c r="H6" s="124"/>
      <c r="I6" s="123"/>
      <c r="J6" s="124"/>
      <c r="K6" s="123"/>
      <c r="L6" s="124"/>
      <c r="M6" s="123"/>
      <c r="N6" s="124"/>
      <c r="O6" s="123"/>
      <c r="P6" s="124"/>
      <c r="Q6" s="123"/>
      <c r="R6" s="124"/>
      <c r="S6" s="58">
        <f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3"/>
      <c r="F7" s="124"/>
      <c r="G7" s="123"/>
      <c r="H7" s="124"/>
      <c r="I7" s="123"/>
      <c r="J7" s="124"/>
      <c r="K7" s="123"/>
      <c r="L7" s="124"/>
      <c r="M7" s="123"/>
      <c r="N7" s="124"/>
      <c r="O7" s="123"/>
      <c r="P7" s="124"/>
      <c r="Q7" s="123"/>
      <c r="R7" s="124"/>
      <c r="S7" s="58">
        <f>E7+G7+I7+K7+M7+O7+Q7</f>
        <v>0</v>
      </c>
      <c r="T7" s="58">
        <f t="shared" si="0"/>
        <v>0</v>
      </c>
      <c r="U7" s="60"/>
      <c r="V7" s="60"/>
    </row>
    <row r="8" spans="1:22" x14ac:dyDescent="0.25">
      <c r="A8" s="6"/>
      <c r="B8" s="22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8">
        <f t="shared" ref="S8:S24" si="1">E8+G8+I8+K8+M8+O8+Q8</f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>
        <v>3600</v>
      </c>
      <c r="B19" s="25" t="s">
        <v>119</v>
      </c>
      <c r="C19" s="6"/>
      <c r="D19" s="22" t="s">
        <v>91</v>
      </c>
      <c r="E19" s="123"/>
      <c r="F19" s="124"/>
      <c r="G19" s="123"/>
      <c r="H19" s="124"/>
      <c r="I19" s="123">
        <v>0.5</v>
      </c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 t="shared" si="4"/>
        <v>0.5</v>
      </c>
      <c r="T19" s="58">
        <f t="shared" si="5"/>
        <v>0.5</v>
      </c>
      <c r="U19" s="60"/>
      <c r="V19" s="60"/>
    </row>
    <row r="20" spans="1:22" x14ac:dyDescent="0.25">
      <c r="A20" s="6">
        <v>3600</v>
      </c>
      <c r="B20" s="25" t="s">
        <v>119</v>
      </c>
      <c r="C20" s="6"/>
      <c r="D20" s="22" t="s">
        <v>72</v>
      </c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28">
        <f>SUM(E4:E23)</f>
        <v>8</v>
      </c>
      <c r="F24" s="129"/>
      <c r="G24" s="128">
        <f>SUM(G4:G23)</f>
        <v>8</v>
      </c>
      <c r="H24" s="129"/>
      <c r="I24" s="128">
        <f>SUM(I4:I23)</f>
        <v>8</v>
      </c>
      <c r="J24" s="129"/>
      <c r="K24" s="128">
        <f>SUM(K4:K23)</f>
        <v>8</v>
      </c>
      <c r="L24" s="129"/>
      <c r="M24" s="128">
        <f>SUM(M4:M23)</f>
        <v>0</v>
      </c>
      <c r="N24" s="129"/>
      <c r="O24" s="128">
        <f>SUM(O4:O23)</f>
        <v>0</v>
      </c>
      <c r="P24" s="129"/>
      <c r="Q24" s="128">
        <f>SUM(Q4:Q23)</f>
        <v>0</v>
      </c>
      <c r="R24" s="129"/>
      <c r="S24" s="58">
        <f t="shared" si="1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0.5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'#'!C2</f>
        <v>03.07.22</v>
      </c>
    </row>
    <row r="2" spans="1:22" s="9" customFormat="1" x14ac:dyDescent="0.25">
      <c r="A2" s="5" t="s">
        <v>70</v>
      </c>
      <c r="B2" s="110"/>
      <c r="C2" s="112"/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116</v>
      </c>
      <c r="C4" s="6">
        <v>32</v>
      </c>
      <c r="D4" s="22" t="s">
        <v>101</v>
      </c>
      <c r="E4" s="125">
        <v>2</v>
      </c>
      <c r="F4" s="125"/>
      <c r="G4" s="125"/>
      <c r="H4" s="125"/>
      <c r="I4" s="125"/>
      <c r="J4" s="125"/>
      <c r="K4" s="125"/>
      <c r="L4" s="125"/>
      <c r="M4" s="125"/>
      <c r="N4" s="125"/>
      <c r="O4" s="130"/>
      <c r="P4" s="132"/>
      <c r="Q4" s="130"/>
      <c r="R4" s="132"/>
      <c r="S4" s="12">
        <f>E4+G4+I4+K4+M4+O4+Q4</f>
        <v>2</v>
      </c>
      <c r="T4" s="12">
        <f t="shared" ref="T4:T17" si="0">SUM(S4-U4-V4)</f>
        <v>2</v>
      </c>
      <c r="U4" s="14"/>
      <c r="V4" s="14"/>
    </row>
    <row r="5" spans="1:22" x14ac:dyDescent="0.25">
      <c r="A5" s="6">
        <v>6983</v>
      </c>
      <c r="B5" s="6" t="s">
        <v>122</v>
      </c>
      <c r="C5" s="6">
        <v>23</v>
      </c>
      <c r="D5" s="22" t="s">
        <v>98</v>
      </c>
      <c r="E5" s="125">
        <v>3</v>
      </c>
      <c r="F5" s="125"/>
      <c r="G5" s="125"/>
      <c r="H5" s="125"/>
      <c r="I5" s="125"/>
      <c r="J5" s="125"/>
      <c r="K5" s="125"/>
      <c r="L5" s="125"/>
      <c r="M5" s="125"/>
      <c r="N5" s="125"/>
      <c r="O5" s="130"/>
      <c r="P5" s="132"/>
      <c r="Q5" s="130"/>
      <c r="R5" s="132"/>
      <c r="S5" s="12">
        <f t="shared" ref="S5:S25" si="1"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6822</v>
      </c>
      <c r="B6" s="6" t="s">
        <v>116</v>
      </c>
      <c r="C6" s="6">
        <v>40</v>
      </c>
      <c r="D6" s="22" t="s">
        <v>110</v>
      </c>
      <c r="E6" s="125">
        <v>3</v>
      </c>
      <c r="F6" s="125"/>
      <c r="G6" s="125">
        <v>7</v>
      </c>
      <c r="H6" s="125"/>
      <c r="I6" s="125"/>
      <c r="J6" s="125"/>
      <c r="K6" s="125"/>
      <c r="L6" s="125"/>
      <c r="M6" s="125"/>
      <c r="N6" s="125"/>
      <c r="O6" s="130"/>
      <c r="P6" s="132"/>
      <c r="Q6" s="130"/>
      <c r="R6" s="132"/>
      <c r="S6" s="12">
        <f t="shared" si="1"/>
        <v>10</v>
      </c>
      <c r="T6" s="12">
        <f t="shared" si="0"/>
        <v>10</v>
      </c>
      <c r="U6" s="14"/>
      <c r="V6" s="14"/>
    </row>
    <row r="7" spans="1:22" x14ac:dyDescent="0.25">
      <c r="A7" s="6">
        <v>6959</v>
      </c>
      <c r="B7" s="6" t="s">
        <v>120</v>
      </c>
      <c r="C7" s="6">
        <v>41</v>
      </c>
      <c r="D7" s="22" t="s">
        <v>110</v>
      </c>
      <c r="E7" s="125"/>
      <c r="F7" s="125"/>
      <c r="G7" s="125">
        <v>1</v>
      </c>
      <c r="H7" s="125"/>
      <c r="I7" s="125">
        <v>3</v>
      </c>
      <c r="J7" s="125"/>
      <c r="K7" s="125"/>
      <c r="L7" s="125"/>
      <c r="M7" s="125"/>
      <c r="N7" s="125"/>
      <c r="O7" s="130"/>
      <c r="P7" s="132"/>
      <c r="Q7" s="130"/>
      <c r="R7" s="132"/>
      <c r="S7" s="12">
        <f t="shared" si="1"/>
        <v>4</v>
      </c>
      <c r="T7" s="12">
        <f t="shared" si="0"/>
        <v>4</v>
      </c>
      <c r="U7" s="14"/>
      <c r="V7" s="14"/>
    </row>
    <row r="8" spans="1:22" x14ac:dyDescent="0.25">
      <c r="A8" s="6">
        <v>7045</v>
      </c>
      <c r="B8" s="6" t="s">
        <v>123</v>
      </c>
      <c r="C8" s="6"/>
      <c r="D8" s="22" t="s">
        <v>111</v>
      </c>
      <c r="E8" s="125"/>
      <c r="F8" s="125"/>
      <c r="G8" s="125"/>
      <c r="H8" s="125"/>
      <c r="I8" s="125">
        <v>5</v>
      </c>
      <c r="J8" s="125"/>
      <c r="K8" s="125">
        <v>8</v>
      </c>
      <c r="L8" s="125"/>
      <c r="M8" s="125"/>
      <c r="N8" s="125"/>
      <c r="O8" s="130"/>
      <c r="P8" s="132"/>
      <c r="Q8" s="130"/>
      <c r="R8" s="132"/>
      <c r="S8" s="12">
        <f t="shared" si="1"/>
        <v>13</v>
      </c>
      <c r="T8" s="12">
        <f t="shared" si="0"/>
        <v>13</v>
      </c>
      <c r="U8" s="14"/>
      <c r="V8" s="14"/>
    </row>
    <row r="9" spans="1:22" x14ac:dyDescent="0.25">
      <c r="A9" s="6"/>
      <c r="B9" s="6"/>
      <c r="C9" s="6"/>
      <c r="D9" s="22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30"/>
      <c r="P9" s="132"/>
      <c r="Q9" s="130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30"/>
      <c r="P12" s="132"/>
      <c r="Q12" s="130"/>
      <c r="R12" s="132"/>
      <c r="S12" s="12">
        <f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30"/>
      <c r="P13" s="132"/>
      <c r="Q13" s="130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30"/>
      <c r="P15" s="132"/>
      <c r="Q15" s="130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30"/>
      <c r="P16" s="132"/>
      <c r="Q16" s="130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119</v>
      </c>
      <c r="C17" s="6"/>
      <c r="D17" s="22" t="s">
        <v>96</v>
      </c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30"/>
      <c r="P17" s="132"/>
      <c r="Q17" s="130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30"/>
      <c r="P18" s="132"/>
      <c r="Q18" s="130"/>
      <c r="R18" s="132"/>
      <c r="S18" s="12">
        <f t="shared" ref="S18:S20" si="2">E18+G18+I18+K18+M18+O18+Q18</f>
        <v>0</v>
      </c>
      <c r="T18" s="12">
        <f t="shared" ref="T18:T20" si="3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30"/>
      <c r="P19" s="132"/>
      <c r="Q19" s="130"/>
      <c r="R19" s="132"/>
      <c r="S19" s="12">
        <f t="shared" ref="S19" si="4">E19+G19+I19+K19+M19+O19+Q19</f>
        <v>0</v>
      </c>
      <c r="T19" s="12">
        <f t="shared" ref="T19" si="5">SUM(S19-U19-V19)</f>
        <v>0</v>
      </c>
      <c r="U19" s="14"/>
      <c r="V19" s="14"/>
    </row>
    <row r="20" spans="1:22" ht="15.75" customHeight="1" x14ac:dyDescent="0.25">
      <c r="A20" s="6"/>
      <c r="B20" s="25"/>
      <c r="C20" s="6"/>
      <c r="D20" s="22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30"/>
      <c r="P20" s="132"/>
      <c r="Q20" s="130"/>
      <c r="R20" s="132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5" t="s">
        <v>119</v>
      </c>
      <c r="C21" s="6"/>
      <c r="D21" s="22" t="s">
        <v>73</v>
      </c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30"/>
      <c r="P21" s="132"/>
      <c r="Q21" s="130"/>
      <c r="R21" s="132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25">
      <c r="A22" s="6"/>
      <c r="B22" s="25"/>
      <c r="C22" s="6"/>
      <c r="D22" s="22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30"/>
      <c r="P22" s="132"/>
      <c r="Q22" s="130"/>
      <c r="R22" s="132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30"/>
      <c r="F23" s="132"/>
      <c r="G23" s="130"/>
      <c r="H23" s="132"/>
      <c r="I23" s="130"/>
      <c r="J23" s="132"/>
      <c r="K23" s="130"/>
      <c r="L23" s="132"/>
      <c r="M23" s="130"/>
      <c r="N23" s="132"/>
      <c r="O23" s="130"/>
      <c r="P23" s="132"/>
      <c r="Q23" s="130"/>
      <c r="R23" s="132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30"/>
      <c r="F24" s="132"/>
      <c r="G24" s="130"/>
      <c r="H24" s="132"/>
      <c r="I24" s="130"/>
      <c r="J24" s="132"/>
      <c r="K24" s="130"/>
      <c r="L24" s="132"/>
      <c r="M24" s="130"/>
      <c r="N24" s="132"/>
      <c r="O24" s="130"/>
      <c r="P24" s="132"/>
      <c r="Q24" s="130"/>
      <c r="R24" s="132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0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si="1"/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2:N12"/>
    <mergeCell ref="Q12:R12"/>
    <mergeCell ref="E12:F12"/>
    <mergeCell ref="G12:H12"/>
    <mergeCell ref="I12:J12"/>
    <mergeCell ref="K12:L12"/>
    <mergeCell ref="O12:P12"/>
    <mergeCell ref="G11:H11"/>
    <mergeCell ref="I11:J11"/>
    <mergeCell ref="O11:P11"/>
    <mergeCell ref="M11:N11"/>
    <mergeCell ref="K11:L11"/>
    <mergeCell ref="Q11:R11"/>
    <mergeCell ref="E11:F11"/>
    <mergeCell ref="Q10:R10"/>
    <mergeCell ref="K10:L10"/>
    <mergeCell ref="Q9:R9"/>
    <mergeCell ref="M10:N10"/>
    <mergeCell ref="Q7:R7"/>
    <mergeCell ref="I8:J8"/>
    <mergeCell ref="K8:L8"/>
    <mergeCell ref="O9:P9"/>
    <mergeCell ref="M7:N7"/>
    <mergeCell ref="O7:P7"/>
    <mergeCell ref="Q8:R8"/>
    <mergeCell ref="Q6:R6"/>
    <mergeCell ref="E10:F10"/>
    <mergeCell ref="G10:H10"/>
    <mergeCell ref="I10:J10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7:J7"/>
    <mergeCell ref="K7:L7"/>
    <mergeCell ref="E9:F9"/>
    <mergeCell ref="G9:H9"/>
    <mergeCell ref="O10:P10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M5:N5"/>
    <mergeCell ref="I5:J5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70</v>
      </c>
      <c r="B2" s="110"/>
      <c r="C2" s="110" t="str">
        <f>'#'!C2</f>
        <v>03.07.22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7072</v>
      </c>
      <c r="B4" s="6" t="s">
        <v>121</v>
      </c>
      <c r="C4" s="6">
        <v>1</v>
      </c>
      <c r="D4" s="22" t="s">
        <v>99</v>
      </c>
      <c r="E4" s="126">
        <v>6</v>
      </c>
      <c r="F4" s="126"/>
      <c r="G4" s="126">
        <v>8</v>
      </c>
      <c r="H4" s="126"/>
      <c r="I4" s="126">
        <v>6.5</v>
      </c>
      <c r="J4" s="126"/>
      <c r="K4" s="126">
        <v>8</v>
      </c>
      <c r="L4" s="126"/>
      <c r="M4" s="137"/>
      <c r="N4" s="137"/>
      <c r="O4" s="123"/>
      <c r="P4" s="124"/>
      <c r="Q4" s="123"/>
      <c r="R4" s="124"/>
      <c r="S4" s="58">
        <f>E4+G4+I4+K4+M4+O4+Q4</f>
        <v>28.5</v>
      </c>
      <c r="T4" s="58">
        <f t="shared" ref="T4:T13" si="0">SUM(S4-U4-V4)</f>
        <v>28.5</v>
      </c>
      <c r="U4" s="60"/>
      <c r="V4" s="60"/>
    </row>
    <row r="5" spans="1:22" x14ac:dyDescent="0.25">
      <c r="A5" s="6">
        <v>6959</v>
      </c>
      <c r="B5" s="6" t="s">
        <v>120</v>
      </c>
      <c r="C5" s="6">
        <v>38</v>
      </c>
      <c r="D5" s="22" t="s">
        <v>100</v>
      </c>
      <c r="E5" s="123">
        <v>2</v>
      </c>
      <c r="F5" s="124"/>
      <c r="G5" s="126"/>
      <c r="H5" s="126"/>
      <c r="I5" s="126"/>
      <c r="J5" s="126"/>
      <c r="K5" s="123"/>
      <c r="L5" s="124"/>
      <c r="M5" s="135"/>
      <c r="N5" s="136"/>
      <c r="O5" s="123"/>
      <c r="P5" s="124"/>
      <c r="Q5" s="123"/>
      <c r="R5" s="124"/>
      <c r="S5" s="58">
        <f t="shared" ref="S5:S25" si="1">E5+G5+I5+K5+M5+O5+Q5</f>
        <v>2</v>
      </c>
      <c r="T5" s="58">
        <f t="shared" si="0"/>
        <v>2</v>
      </c>
      <c r="U5" s="60"/>
      <c r="V5" s="60"/>
    </row>
    <row r="6" spans="1:22" x14ac:dyDescent="0.25">
      <c r="A6" s="6">
        <v>6959</v>
      </c>
      <c r="B6" s="6" t="s">
        <v>120</v>
      </c>
      <c r="C6" s="6" t="s">
        <v>103</v>
      </c>
      <c r="D6" s="22" t="s">
        <v>106</v>
      </c>
      <c r="E6" s="123"/>
      <c r="F6" s="124"/>
      <c r="G6" s="126"/>
      <c r="H6" s="126"/>
      <c r="I6" s="126">
        <v>1</v>
      </c>
      <c r="J6" s="126"/>
      <c r="K6" s="123"/>
      <c r="L6" s="124"/>
      <c r="M6" s="135"/>
      <c r="N6" s="136"/>
      <c r="O6" s="123"/>
      <c r="P6" s="124"/>
      <c r="Q6" s="123"/>
      <c r="R6" s="124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6"/>
      <c r="B7" s="6"/>
      <c r="C7" s="6"/>
      <c r="D7" s="22"/>
      <c r="E7" s="123"/>
      <c r="F7" s="124"/>
      <c r="G7" s="126"/>
      <c r="H7" s="126"/>
      <c r="I7" s="126"/>
      <c r="J7" s="126"/>
      <c r="K7" s="123"/>
      <c r="L7" s="124"/>
      <c r="M7" s="135"/>
      <c r="N7" s="136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35"/>
      <c r="N8" s="136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35"/>
      <c r="N9" s="136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35"/>
      <c r="N10" s="136"/>
      <c r="O10" s="123"/>
      <c r="P10" s="124"/>
      <c r="Q10" s="123"/>
      <c r="R10" s="124"/>
      <c r="S10" s="58">
        <f>E10+G10+I10+K10+M10+O10+Q10</f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35"/>
      <c r="N11" s="136"/>
      <c r="O11" s="123"/>
      <c r="P11" s="124"/>
      <c r="Q11" s="123"/>
      <c r="R11" s="124"/>
      <c r="S11" s="58">
        <f t="shared" si="1"/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35"/>
      <c r="N12" s="136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35"/>
      <c r="N13" s="136"/>
      <c r="O13" s="123"/>
      <c r="P13" s="124"/>
      <c r="Q13" s="123"/>
      <c r="R13" s="124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 t="s">
        <v>86</v>
      </c>
      <c r="E14" s="123"/>
      <c r="F14" s="124"/>
      <c r="G14" s="123"/>
      <c r="H14" s="124"/>
      <c r="I14" s="123"/>
      <c r="J14" s="124"/>
      <c r="K14" s="123"/>
      <c r="L14" s="124"/>
      <c r="M14" s="135"/>
      <c r="N14" s="136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35"/>
      <c r="N15" s="136"/>
      <c r="O15" s="123"/>
      <c r="P15" s="124"/>
      <c r="Q15" s="123"/>
      <c r="R15" s="124"/>
      <c r="S15" s="58">
        <f>E15+G15+I15+K15+M15+O15+Q15</f>
        <v>0</v>
      </c>
      <c r="T15" s="58">
        <f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35"/>
      <c r="N16" s="136"/>
      <c r="O16" s="123"/>
      <c r="P16" s="124"/>
      <c r="Q16" s="123"/>
      <c r="R16" s="124"/>
      <c r="S16" s="58">
        <f t="shared" ref="S16:S20" si="2">E16+G16+I16+K16+M16+O16+Q16</f>
        <v>0</v>
      </c>
      <c r="T16" s="58">
        <f t="shared" ref="T16:T20" si="3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35"/>
      <c r="N17" s="136"/>
      <c r="O17" s="123"/>
      <c r="P17" s="124"/>
      <c r="Q17" s="123"/>
      <c r="R17" s="124"/>
      <c r="S17" s="58">
        <f t="shared" ref="S17:S18" si="4">E17+G17+I17+K17+M17+O17+Q17</f>
        <v>0</v>
      </c>
      <c r="T17" s="58">
        <f t="shared" ref="T17:T18" si="5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35"/>
      <c r="N18" s="136"/>
      <c r="O18" s="123"/>
      <c r="P18" s="124"/>
      <c r="Q18" s="123"/>
      <c r="R18" s="124"/>
      <c r="S18" s="58">
        <f t="shared" si="4"/>
        <v>0</v>
      </c>
      <c r="T18" s="58">
        <f t="shared" si="5"/>
        <v>0</v>
      </c>
      <c r="U18" s="60"/>
      <c r="V18" s="60"/>
    </row>
    <row r="19" spans="1:22" ht="15.75" customHeight="1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35"/>
      <c r="N19" s="136"/>
      <c r="O19" s="123"/>
      <c r="P19" s="124"/>
      <c r="Q19" s="123"/>
      <c r="R19" s="124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6">
        <v>3600</v>
      </c>
      <c r="B20" s="25" t="s">
        <v>119</v>
      </c>
      <c r="C20" s="6"/>
      <c r="D20" s="22" t="s">
        <v>95</v>
      </c>
      <c r="E20" s="123"/>
      <c r="F20" s="124"/>
      <c r="G20" s="123"/>
      <c r="H20" s="124"/>
      <c r="I20" s="123"/>
      <c r="J20" s="124"/>
      <c r="K20" s="123"/>
      <c r="L20" s="124"/>
      <c r="M20" s="135"/>
      <c r="N20" s="136"/>
      <c r="O20" s="123"/>
      <c r="P20" s="124"/>
      <c r="Q20" s="123"/>
      <c r="R20" s="124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119</v>
      </c>
      <c r="C21" s="6"/>
      <c r="D21" s="22" t="s">
        <v>72</v>
      </c>
      <c r="E21" s="123"/>
      <c r="F21" s="124"/>
      <c r="G21" s="123"/>
      <c r="H21" s="124"/>
      <c r="I21" s="123">
        <v>0.5</v>
      </c>
      <c r="J21" s="124"/>
      <c r="K21" s="123"/>
      <c r="L21" s="124"/>
      <c r="M21" s="135"/>
      <c r="N21" s="136"/>
      <c r="O21" s="123"/>
      <c r="P21" s="124"/>
      <c r="Q21" s="123"/>
      <c r="R21" s="124"/>
      <c r="S21" s="58">
        <f>E21+G21+I21+K21+M21+O21+Q21</f>
        <v>0.5</v>
      </c>
      <c r="T21" s="58">
        <f>SUM(S21-U21-V21)</f>
        <v>0.5</v>
      </c>
      <c r="U21" s="60"/>
      <c r="V21" s="60"/>
    </row>
    <row r="22" spans="1:22" x14ac:dyDescent="0.25">
      <c r="A22" s="6"/>
      <c r="B22" s="25"/>
      <c r="C22" s="6"/>
      <c r="D22" s="22"/>
      <c r="E22" s="123"/>
      <c r="F22" s="124"/>
      <c r="G22" s="123"/>
      <c r="H22" s="124"/>
      <c r="I22" s="123"/>
      <c r="J22" s="124"/>
      <c r="K22" s="123"/>
      <c r="L22" s="124"/>
      <c r="M22" s="135"/>
      <c r="N22" s="136"/>
      <c r="O22" s="123"/>
      <c r="P22" s="124"/>
      <c r="Q22" s="123"/>
      <c r="R22" s="124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123"/>
      <c r="F23" s="124"/>
      <c r="G23" s="123"/>
      <c r="H23" s="124"/>
      <c r="I23" s="123"/>
      <c r="J23" s="124"/>
      <c r="K23" s="123"/>
      <c r="L23" s="124"/>
      <c r="M23" s="135">
        <v>8</v>
      </c>
      <c r="N23" s="136"/>
      <c r="O23" s="123"/>
      <c r="P23" s="124"/>
      <c r="Q23" s="123"/>
      <c r="R23" s="124"/>
      <c r="S23" s="58">
        <f t="shared" si="1"/>
        <v>8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8">
        <f t="shared" si="1"/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128">
        <f>SUM(E4:E24)</f>
        <v>8</v>
      </c>
      <c r="F25" s="129"/>
      <c r="G25" s="128">
        <f>SUM(G4:G24)</f>
        <v>8</v>
      </c>
      <c r="H25" s="129"/>
      <c r="I25" s="128">
        <f>SUM(I4:I24)</f>
        <v>8</v>
      </c>
      <c r="J25" s="129"/>
      <c r="K25" s="128">
        <f>SUM(K4:K24)</f>
        <v>8</v>
      </c>
      <c r="L25" s="129"/>
      <c r="M25" s="128">
        <f>SUM(M4:M24)</f>
        <v>8</v>
      </c>
      <c r="N25" s="129"/>
      <c r="O25" s="128">
        <f>SUM(O4:O24)</f>
        <v>0</v>
      </c>
      <c r="P25" s="129"/>
      <c r="Q25" s="128">
        <f>SUM(Q4:Q24)</f>
        <v>0</v>
      </c>
      <c r="R25" s="129"/>
      <c r="S25" s="58">
        <f t="shared" si="1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32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32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>
        <v>0.5</v>
      </c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8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  <row r="43" spans="1:9" x14ac:dyDescent="0.25">
      <c r="G43" s="3" t="s">
        <v>59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9:F9"/>
    <mergeCell ref="G9:H9"/>
    <mergeCell ref="I9:J9"/>
    <mergeCell ref="K9:L9"/>
    <mergeCell ref="M9:N9"/>
    <mergeCell ref="O9:P9"/>
    <mergeCell ref="Q9:R9"/>
    <mergeCell ref="O15:P15"/>
    <mergeCell ref="Q15:R15"/>
    <mergeCell ref="E14:F14"/>
    <mergeCell ref="G14:H14"/>
    <mergeCell ref="I14:J14"/>
    <mergeCell ref="K14:L14"/>
    <mergeCell ref="M14:N14"/>
    <mergeCell ref="O14:P14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E19:F19"/>
    <mergeCell ref="G19:H19"/>
    <mergeCell ref="I19:J19"/>
    <mergeCell ref="K19:L19"/>
    <mergeCell ref="M19:N19"/>
    <mergeCell ref="O19:P19"/>
    <mergeCell ref="E12:F12"/>
    <mergeCell ref="G12:H12"/>
    <mergeCell ref="I12:J12"/>
    <mergeCell ref="K12:L12"/>
    <mergeCell ref="M12:N12"/>
    <mergeCell ref="O12:P12"/>
    <mergeCell ref="Q19:R19"/>
    <mergeCell ref="E16:F16"/>
    <mergeCell ref="G16:H16"/>
    <mergeCell ref="I16:J16"/>
    <mergeCell ref="K16:L16"/>
    <mergeCell ref="M16:N16"/>
    <mergeCell ref="O16:P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2:R12"/>
    <mergeCell ref="E13:F13"/>
    <mergeCell ref="G13:H13"/>
    <mergeCell ref="I13:J13"/>
    <mergeCell ref="K13:L13"/>
    <mergeCell ref="M13:N13"/>
    <mergeCell ref="O13:P13"/>
    <mergeCell ref="Q13:R13"/>
    <mergeCell ref="Q16:R16"/>
    <mergeCell ref="Q14:R14"/>
    <mergeCell ref="E15:F15"/>
    <mergeCell ref="G15:H15"/>
    <mergeCell ref="I15:J15"/>
    <mergeCell ref="K15:L15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51</v>
      </c>
      <c r="B1" s="49"/>
      <c r="C1" s="49"/>
    </row>
    <row r="2" spans="1:22" s="54" customFormat="1" x14ac:dyDescent="0.25">
      <c r="A2" s="5" t="s">
        <v>70</v>
      </c>
      <c r="B2" s="110"/>
      <c r="C2" s="110" t="str">
        <f>'#'!C2</f>
        <v>03.07.22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7072</v>
      </c>
      <c r="B4" s="6" t="s">
        <v>121</v>
      </c>
      <c r="C4" s="6">
        <v>1</v>
      </c>
      <c r="D4" s="22" t="s">
        <v>99</v>
      </c>
      <c r="E4" s="126">
        <v>8</v>
      </c>
      <c r="F4" s="126"/>
      <c r="G4" s="126">
        <v>8</v>
      </c>
      <c r="H4" s="126"/>
      <c r="I4" s="126">
        <v>8</v>
      </c>
      <c r="J4" s="126"/>
      <c r="K4" s="123">
        <v>8</v>
      </c>
      <c r="L4" s="124"/>
      <c r="M4" s="123"/>
      <c r="N4" s="124"/>
      <c r="O4" s="123"/>
      <c r="P4" s="124"/>
      <c r="Q4" s="123"/>
      <c r="R4" s="124"/>
      <c r="S4" s="58">
        <f>E4+G4+I4+K4+M4+O4+Q4</f>
        <v>32</v>
      </c>
      <c r="T4" s="58">
        <f t="shared" ref="T4:T12" si="0">SUM(S4-U4-V4)</f>
        <v>32</v>
      </c>
      <c r="U4" s="60"/>
      <c r="V4" s="60"/>
    </row>
    <row r="5" spans="1:22" x14ac:dyDescent="0.25">
      <c r="A5" s="6"/>
      <c r="B5" s="6"/>
      <c r="C5" s="6"/>
      <c r="D5" s="22"/>
      <c r="E5" s="126"/>
      <c r="F5" s="126"/>
      <c r="G5" s="126"/>
      <c r="H5" s="126"/>
      <c r="I5" s="126"/>
      <c r="J5" s="126"/>
      <c r="K5" s="123"/>
      <c r="L5" s="124"/>
      <c r="M5" s="123"/>
      <c r="N5" s="124"/>
      <c r="O5" s="123"/>
      <c r="P5" s="124"/>
      <c r="Q5" s="123"/>
      <c r="R5" s="124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6"/>
      <c r="F6" s="126"/>
      <c r="G6" s="126"/>
      <c r="H6" s="126"/>
      <c r="I6" s="126"/>
      <c r="J6" s="126"/>
      <c r="K6" s="123"/>
      <c r="L6" s="124"/>
      <c r="M6" s="123"/>
      <c r="N6" s="124"/>
      <c r="O6" s="123"/>
      <c r="P6" s="124"/>
      <c r="Q6" s="123"/>
      <c r="R6" s="124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6"/>
      <c r="F7" s="126"/>
      <c r="G7" s="126"/>
      <c r="H7" s="126"/>
      <c r="I7" s="126"/>
      <c r="J7" s="126"/>
      <c r="K7" s="123"/>
      <c r="L7" s="124"/>
      <c r="M7" s="123"/>
      <c r="N7" s="124"/>
      <c r="O7" s="123"/>
      <c r="P7" s="124"/>
      <c r="Q7" s="123"/>
      <c r="R7" s="124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6"/>
      <c r="J8" s="126"/>
      <c r="K8" s="123"/>
      <c r="L8" s="124"/>
      <c r="M8" s="123"/>
      <c r="N8" s="124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6"/>
      <c r="J9" s="126"/>
      <c r="K9" s="123"/>
      <c r="L9" s="124"/>
      <c r="M9" s="123"/>
      <c r="N9" s="124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30"/>
      <c r="L10" s="124"/>
      <c r="M10" s="123"/>
      <c r="N10" s="124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25"/>
      <c r="C13" s="6"/>
      <c r="D13" s="10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 t="s">
        <v>86</v>
      </c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3"/>
      <c r="F16" s="124"/>
      <c r="G16" s="123"/>
      <c r="H16" s="124"/>
      <c r="I16" s="126"/>
      <c r="J16" s="126"/>
      <c r="K16" s="126"/>
      <c r="L16" s="126"/>
      <c r="M16" s="126"/>
      <c r="N16" s="126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119</v>
      </c>
      <c r="C17" s="6"/>
      <c r="D17" s="22" t="s">
        <v>91</v>
      </c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119</v>
      </c>
      <c r="C18" s="6"/>
      <c r="D18" s="22" t="s">
        <v>74</v>
      </c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8">
        <f>SUM(E4:E21)</f>
        <v>8</v>
      </c>
      <c r="F22" s="129"/>
      <c r="G22" s="128">
        <f>SUM(G4:G21)</f>
        <v>8</v>
      </c>
      <c r="H22" s="129"/>
      <c r="I22" s="128">
        <f>SUM(I4:I21)</f>
        <v>8</v>
      </c>
      <c r="J22" s="129"/>
      <c r="K22" s="128">
        <f>SUM(K4:K21)</f>
        <v>8</v>
      </c>
      <c r="L22" s="129"/>
      <c r="M22" s="128">
        <f>SUM(M4:M21)</f>
        <v>0</v>
      </c>
      <c r="N22" s="129"/>
      <c r="O22" s="128">
        <f>SUM(O4:O21)</f>
        <v>0</v>
      </c>
      <c r="P22" s="129"/>
      <c r="Q22" s="128">
        <f>SUM(Q4:Q21)</f>
        <v>0</v>
      </c>
      <c r="R22" s="129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59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7" zoomScaleNormal="87" workbookViewId="0">
      <selection activeCell="J30" sqref="J3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77</v>
      </c>
      <c r="B1" s="2"/>
      <c r="C1" s="2"/>
    </row>
    <row r="2" spans="1:22" s="9" customFormat="1" x14ac:dyDescent="0.25">
      <c r="A2" s="5" t="s">
        <v>70</v>
      </c>
      <c r="B2" s="110"/>
      <c r="C2" s="110" t="str">
        <f>'#'!C2</f>
        <v>03.07.22</v>
      </c>
      <c r="D2" s="110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119</v>
      </c>
      <c r="C4" s="6"/>
      <c r="D4" s="22" t="s">
        <v>93</v>
      </c>
      <c r="E4" s="130"/>
      <c r="F4" s="132"/>
      <c r="G4" s="130">
        <v>1.5</v>
      </c>
      <c r="H4" s="132"/>
      <c r="I4" s="130">
        <v>1.5</v>
      </c>
      <c r="J4" s="132"/>
      <c r="K4" s="130">
        <v>1.5</v>
      </c>
      <c r="L4" s="132"/>
      <c r="M4" s="130"/>
      <c r="N4" s="132"/>
      <c r="O4" s="130"/>
      <c r="P4" s="132"/>
      <c r="Q4" s="130"/>
      <c r="R4" s="132"/>
      <c r="S4" s="12">
        <f>E4+G4+I4+K4+M4+O4+Q4</f>
        <v>4.5</v>
      </c>
      <c r="T4" s="12">
        <f t="shared" ref="T4:T21" si="0">SUM(S4-U4-V4)</f>
        <v>4.5</v>
      </c>
      <c r="U4" s="14"/>
      <c r="V4" s="14"/>
    </row>
    <row r="5" spans="1:22" x14ac:dyDescent="0.25">
      <c r="A5" s="6">
        <v>3600</v>
      </c>
      <c r="B5" s="6" t="s">
        <v>119</v>
      </c>
      <c r="C5" s="6"/>
      <c r="D5" s="22" t="s">
        <v>83</v>
      </c>
      <c r="E5" s="130"/>
      <c r="F5" s="132"/>
      <c r="G5" s="130"/>
      <c r="H5" s="132"/>
      <c r="I5" s="130"/>
      <c r="J5" s="132"/>
      <c r="K5" s="130"/>
      <c r="L5" s="132"/>
      <c r="M5" s="130"/>
      <c r="N5" s="132"/>
      <c r="O5" s="130"/>
      <c r="P5" s="132"/>
      <c r="Q5" s="130"/>
      <c r="R5" s="132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 t="s">
        <v>119</v>
      </c>
      <c r="C6" s="6">
        <v>32</v>
      </c>
      <c r="D6" s="22" t="s">
        <v>101</v>
      </c>
      <c r="E6" s="130"/>
      <c r="F6" s="132"/>
      <c r="G6" s="130">
        <v>3.5</v>
      </c>
      <c r="H6" s="132"/>
      <c r="I6" s="130">
        <v>6</v>
      </c>
      <c r="J6" s="132"/>
      <c r="K6" s="130">
        <v>5.5</v>
      </c>
      <c r="L6" s="132"/>
      <c r="M6" s="130"/>
      <c r="N6" s="132"/>
      <c r="O6" s="130"/>
      <c r="P6" s="132"/>
      <c r="Q6" s="130"/>
      <c r="R6" s="132"/>
      <c r="S6" s="12">
        <f t="shared" si="1"/>
        <v>15</v>
      </c>
      <c r="T6" s="12">
        <f t="shared" si="0"/>
        <v>15</v>
      </c>
      <c r="U6" s="14"/>
      <c r="V6" s="14"/>
    </row>
    <row r="7" spans="1:22" x14ac:dyDescent="0.25">
      <c r="A7" s="6">
        <v>3600</v>
      </c>
      <c r="B7" s="6" t="s">
        <v>119</v>
      </c>
      <c r="C7" s="6">
        <v>1</v>
      </c>
      <c r="D7" s="22" t="s">
        <v>107</v>
      </c>
      <c r="E7" s="130"/>
      <c r="F7" s="132"/>
      <c r="G7" s="130">
        <v>3</v>
      </c>
      <c r="H7" s="132"/>
      <c r="I7" s="130">
        <v>0.5</v>
      </c>
      <c r="J7" s="132"/>
      <c r="K7" s="130"/>
      <c r="L7" s="132"/>
      <c r="M7" s="130"/>
      <c r="N7" s="132"/>
      <c r="O7" s="130"/>
      <c r="P7" s="132"/>
      <c r="Q7" s="130"/>
      <c r="R7" s="132"/>
      <c r="S7" s="12">
        <f t="shared" si="1"/>
        <v>3.5</v>
      </c>
      <c r="T7" s="12">
        <f t="shared" si="0"/>
        <v>3.5</v>
      </c>
      <c r="U7" s="14"/>
      <c r="V7" s="14"/>
    </row>
    <row r="8" spans="1:22" x14ac:dyDescent="0.25">
      <c r="A8" s="6">
        <v>3600</v>
      </c>
      <c r="B8" s="6" t="s">
        <v>119</v>
      </c>
      <c r="C8" s="6">
        <v>31</v>
      </c>
      <c r="D8" s="22" t="s">
        <v>100</v>
      </c>
      <c r="E8" s="130"/>
      <c r="F8" s="132"/>
      <c r="G8" s="130"/>
      <c r="H8" s="132"/>
      <c r="I8" s="130"/>
      <c r="J8" s="132"/>
      <c r="K8" s="130">
        <v>0.5</v>
      </c>
      <c r="L8" s="132"/>
      <c r="M8" s="130"/>
      <c r="N8" s="132"/>
      <c r="O8" s="130"/>
      <c r="P8" s="132"/>
      <c r="Q8" s="130"/>
      <c r="R8" s="132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25">
      <c r="A9" s="6">
        <v>3600</v>
      </c>
      <c r="B9" s="6" t="s">
        <v>119</v>
      </c>
      <c r="C9" s="6">
        <v>32</v>
      </c>
      <c r="D9" s="22" t="s">
        <v>100</v>
      </c>
      <c r="E9" s="130"/>
      <c r="F9" s="132"/>
      <c r="G9" s="130"/>
      <c r="H9" s="132"/>
      <c r="I9" s="130"/>
      <c r="J9" s="132"/>
      <c r="K9" s="130">
        <v>0.5</v>
      </c>
      <c r="L9" s="132"/>
      <c r="M9" s="130"/>
      <c r="N9" s="132"/>
      <c r="O9" s="130"/>
      <c r="P9" s="132"/>
      <c r="Q9" s="130"/>
      <c r="R9" s="132"/>
      <c r="S9" s="12">
        <f t="shared" si="1"/>
        <v>0.5</v>
      </c>
      <c r="T9" s="12">
        <f t="shared" si="0"/>
        <v>0.5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0"/>
      <c r="L10" s="132"/>
      <c r="M10" s="130"/>
      <c r="N10" s="132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3600</v>
      </c>
      <c r="B13" s="6" t="s">
        <v>119</v>
      </c>
      <c r="C13" s="6"/>
      <c r="D13" s="22" t="s">
        <v>94</v>
      </c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119</v>
      </c>
      <c r="C15" s="6"/>
      <c r="D15" s="22" t="s">
        <v>82</v>
      </c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2"/>
      <c r="G16" s="130"/>
      <c r="H16" s="132"/>
      <c r="I16" s="130"/>
      <c r="J16" s="132"/>
      <c r="K16" s="130"/>
      <c r="L16" s="132"/>
      <c r="M16" s="130"/>
      <c r="N16" s="132"/>
      <c r="O16" s="130"/>
      <c r="P16" s="132"/>
      <c r="Q16" s="130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90</v>
      </c>
      <c r="E17" s="130">
        <v>8</v>
      </c>
      <c r="F17" s="132"/>
      <c r="G17" s="130"/>
      <c r="H17" s="132"/>
      <c r="I17" s="130"/>
      <c r="J17" s="132"/>
      <c r="K17" s="130"/>
      <c r="L17" s="132"/>
      <c r="M17" s="130"/>
      <c r="N17" s="132"/>
      <c r="O17" s="130"/>
      <c r="P17" s="132"/>
      <c r="Q17" s="130"/>
      <c r="R17" s="132"/>
      <c r="S17" s="12">
        <f t="shared" ref="S17" si="4">E17+G17+I17+K17+M17+O17+Q17</f>
        <v>8</v>
      </c>
      <c r="T17" s="12">
        <f t="shared" ref="T17" si="5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2"/>
      <c r="G18" s="130"/>
      <c r="H18" s="132"/>
      <c r="I18" s="130"/>
      <c r="J18" s="132"/>
      <c r="K18" s="130"/>
      <c r="L18" s="132"/>
      <c r="M18" s="130"/>
      <c r="N18" s="132"/>
      <c r="O18" s="130"/>
      <c r="P18" s="132"/>
      <c r="Q18" s="130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0"/>
      <c r="F19" s="132"/>
      <c r="G19" s="130"/>
      <c r="H19" s="132"/>
      <c r="I19" s="130"/>
      <c r="J19" s="132"/>
      <c r="K19" s="130"/>
      <c r="L19" s="132"/>
      <c r="M19" s="130"/>
      <c r="N19" s="132"/>
      <c r="O19" s="130"/>
      <c r="P19" s="132"/>
      <c r="Q19" s="130"/>
      <c r="R19" s="132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30"/>
      <c r="F20" s="132"/>
      <c r="G20" s="130"/>
      <c r="H20" s="132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0"/>
      <c r="F22" s="132"/>
      <c r="G22" s="130"/>
      <c r="H22" s="132"/>
      <c r="I22" s="130"/>
      <c r="J22" s="132"/>
      <c r="K22" s="130"/>
      <c r="L22" s="132"/>
      <c r="M22" s="130"/>
      <c r="N22" s="132"/>
      <c r="O22" s="130"/>
      <c r="P22" s="132"/>
      <c r="Q22" s="130"/>
      <c r="R22" s="132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0"/>
      <c r="F23" s="132"/>
      <c r="G23" s="130"/>
      <c r="H23" s="132"/>
      <c r="I23" s="130"/>
      <c r="J23" s="132"/>
      <c r="K23" s="130"/>
      <c r="L23" s="132"/>
      <c r="M23" s="130"/>
      <c r="N23" s="132"/>
      <c r="O23" s="130"/>
      <c r="P23" s="132"/>
      <c r="Q23" s="130"/>
      <c r="R23" s="132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3">
        <f>SUM(E4:E23)</f>
        <v>8</v>
      </c>
      <c r="F24" s="134"/>
      <c r="G24" s="133">
        <f>SUM(G4:G23)</f>
        <v>8</v>
      </c>
      <c r="H24" s="134"/>
      <c r="I24" s="133">
        <f>SUM(I4:I23)</f>
        <v>8</v>
      </c>
      <c r="J24" s="134"/>
      <c r="K24" s="133">
        <f>SUM(K4:K23)</f>
        <v>8</v>
      </c>
      <c r="L24" s="134"/>
      <c r="M24" s="133">
        <f>SUM(M4:M23)</f>
        <v>0</v>
      </c>
      <c r="N24" s="134"/>
      <c r="O24" s="133">
        <f>SUM(O4:O23)</f>
        <v>0</v>
      </c>
      <c r="P24" s="134"/>
      <c r="Q24" s="133">
        <f>SUM(Q4:Q23)</f>
        <v>0</v>
      </c>
      <c r="R24" s="134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32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57</v>
      </c>
      <c r="B1" s="2"/>
      <c r="C1" s="2"/>
    </row>
    <row r="2" spans="1:22" s="9" customFormat="1" x14ac:dyDescent="0.25">
      <c r="A2" s="5" t="s">
        <v>70</v>
      </c>
      <c r="B2" s="110"/>
      <c r="C2" s="110" t="str">
        <f>'#'!C2</f>
        <v>03.07.22</v>
      </c>
      <c r="D2" s="110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113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122</v>
      </c>
      <c r="C4" s="6">
        <v>23</v>
      </c>
      <c r="D4" s="22" t="s">
        <v>98</v>
      </c>
      <c r="E4" s="130">
        <v>5.5</v>
      </c>
      <c r="F4" s="132"/>
      <c r="G4" s="130">
        <v>8</v>
      </c>
      <c r="H4" s="132"/>
      <c r="I4" s="130">
        <v>7.5</v>
      </c>
      <c r="J4" s="132"/>
      <c r="K4" s="130">
        <v>8</v>
      </c>
      <c r="L4" s="132"/>
      <c r="M4" s="130"/>
      <c r="N4" s="132"/>
      <c r="O4" s="130"/>
      <c r="P4" s="132"/>
      <c r="Q4" s="130"/>
      <c r="R4" s="132"/>
      <c r="S4" s="12">
        <f>E4+G4+I4+K4+M4+O4+Q4</f>
        <v>29</v>
      </c>
      <c r="T4" s="12">
        <f t="shared" ref="T4:T19" si="0">SUM(S4-U4-V4)</f>
        <v>29</v>
      </c>
      <c r="U4" s="14"/>
      <c r="V4" s="14"/>
    </row>
    <row r="5" spans="1:22" x14ac:dyDescent="0.25">
      <c r="A5" s="6">
        <v>6959</v>
      </c>
      <c r="B5" s="6" t="s">
        <v>120</v>
      </c>
      <c r="C5" s="6">
        <v>8</v>
      </c>
      <c r="D5" s="22" t="s">
        <v>100</v>
      </c>
      <c r="E5" s="130">
        <v>2</v>
      </c>
      <c r="F5" s="132"/>
      <c r="G5" s="130"/>
      <c r="H5" s="132"/>
      <c r="I5" s="130"/>
      <c r="J5" s="132"/>
      <c r="K5" s="130"/>
      <c r="L5" s="132"/>
      <c r="M5" s="130"/>
      <c r="N5" s="132"/>
      <c r="O5" s="130"/>
      <c r="P5" s="132"/>
      <c r="Q5" s="130"/>
      <c r="R5" s="132"/>
      <c r="S5" s="12">
        <f t="shared" ref="S5:S22" si="1">E5+G5+I5+K5+M5+O5+Q5</f>
        <v>2</v>
      </c>
      <c r="T5" s="12">
        <f t="shared" si="0"/>
        <v>2</v>
      </c>
      <c r="U5" s="14"/>
      <c r="V5" s="14"/>
    </row>
    <row r="6" spans="1:22" x14ac:dyDescent="0.25">
      <c r="A6" s="6"/>
      <c r="B6" s="6"/>
      <c r="C6" s="6"/>
      <c r="D6" s="22"/>
      <c r="E6" s="123"/>
      <c r="F6" s="124"/>
      <c r="G6" s="130"/>
      <c r="H6" s="132"/>
      <c r="I6" s="130"/>
      <c r="J6" s="132"/>
      <c r="K6" s="130"/>
      <c r="L6" s="132"/>
      <c r="M6" s="130"/>
      <c r="N6" s="132"/>
      <c r="O6" s="130"/>
      <c r="P6" s="132"/>
      <c r="Q6" s="130"/>
      <c r="R6" s="132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2"/>
      <c r="G7" s="130"/>
      <c r="H7" s="132"/>
      <c r="I7" s="130"/>
      <c r="J7" s="132"/>
      <c r="K7" s="130"/>
      <c r="L7" s="132"/>
      <c r="M7" s="130"/>
      <c r="N7" s="132"/>
      <c r="O7" s="130"/>
      <c r="P7" s="132"/>
      <c r="Q7" s="130"/>
      <c r="R7" s="132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2"/>
      <c r="G8" s="130"/>
      <c r="H8" s="132"/>
      <c r="I8" s="130"/>
      <c r="J8" s="132"/>
      <c r="K8" s="130"/>
      <c r="L8" s="132"/>
      <c r="M8" s="130"/>
      <c r="N8" s="132"/>
      <c r="O8" s="130"/>
      <c r="P8" s="132"/>
      <c r="Q8" s="130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0"/>
      <c r="L9" s="132"/>
      <c r="M9" s="130"/>
      <c r="N9" s="132"/>
      <c r="O9" s="130"/>
      <c r="P9" s="132"/>
      <c r="Q9" s="130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0"/>
      <c r="L10" s="132"/>
      <c r="M10" s="130"/>
      <c r="N10" s="132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30"/>
      <c r="P16" s="132"/>
      <c r="Q16" s="130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119</v>
      </c>
      <c r="C17" s="6"/>
      <c r="D17" s="22" t="s">
        <v>89</v>
      </c>
      <c r="E17" s="130">
        <v>0.5</v>
      </c>
      <c r="F17" s="132"/>
      <c r="G17" s="130"/>
      <c r="H17" s="132"/>
      <c r="I17" s="130">
        <v>0.5</v>
      </c>
      <c r="J17" s="132"/>
      <c r="K17" s="130"/>
      <c r="L17" s="132"/>
      <c r="M17" s="130"/>
      <c r="N17" s="132"/>
      <c r="O17" s="130"/>
      <c r="P17" s="132"/>
      <c r="Q17" s="130"/>
      <c r="R17" s="132"/>
      <c r="S17" s="12">
        <f>E17+G17+I17+K17+M17+O17+Q17</f>
        <v>1</v>
      </c>
      <c r="T17" s="12">
        <f>SUM(S17-U17-V17)</f>
        <v>1</v>
      </c>
      <c r="U17" s="14"/>
      <c r="V17" s="14"/>
    </row>
    <row r="18" spans="1:22" x14ac:dyDescent="0.25">
      <c r="A18" s="6">
        <v>3600</v>
      </c>
      <c r="B18" s="25" t="s">
        <v>119</v>
      </c>
      <c r="C18" s="6"/>
      <c r="D18" s="22" t="s">
        <v>75</v>
      </c>
      <c r="E18" s="130"/>
      <c r="F18" s="132"/>
      <c r="G18" s="130"/>
      <c r="H18" s="132"/>
      <c r="I18" s="130"/>
      <c r="J18" s="132"/>
      <c r="K18" s="130"/>
      <c r="L18" s="132"/>
      <c r="M18" s="130"/>
      <c r="N18" s="132"/>
      <c r="O18" s="130"/>
      <c r="P18" s="132"/>
      <c r="Q18" s="130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0"/>
      <c r="F19" s="132"/>
      <c r="G19" s="130"/>
      <c r="H19" s="132"/>
      <c r="I19" s="130"/>
      <c r="J19" s="132"/>
      <c r="K19" s="130"/>
      <c r="L19" s="132"/>
      <c r="M19" s="130"/>
      <c r="N19" s="132"/>
      <c r="O19" s="130"/>
      <c r="P19" s="132"/>
      <c r="Q19" s="130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8"/>
      <c r="F20" s="139"/>
      <c r="G20" s="138"/>
      <c r="H20" s="139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3">
        <f>SUM(E4:E21)</f>
        <v>8</v>
      </c>
      <c r="F22" s="134"/>
      <c r="G22" s="133">
        <f>SUM(G4:G21)</f>
        <v>8</v>
      </c>
      <c r="H22" s="134"/>
      <c r="I22" s="133">
        <f>SUM(I4:I21)</f>
        <v>8</v>
      </c>
      <c r="J22" s="134"/>
      <c r="K22" s="133">
        <f>SUM(K4:K21)</f>
        <v>8</v>
      </c>
      <c r="L22" s="134"/>
      <c r="M22" s="133">
        <f>SUM(M4:M21)</f>
        <v>0</v>
      </c>
      <c r="N22" s="134"/>
      <c r="O22" s="133">
        <f>SUM(O4:O21)</f>
        <v>0</v>
      </c>
      <c r="P22" s="134"/>
      <c r="Q22" s="133">
        <f>SUM(Q4:Q21)</f>
        <v>0</v>
      </c>
      <c r="R22" s="134"/>
      <c r="S22" s="12">
        <f t="shared" si="1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8:L8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#</vt:lpstr>
      <vt:lpstr>Chimes</vt:lpstr>
      <vt:lpstr>Czege</vt:lpstr>
      <vt:lpstr>Doran</vt:lpstr>
      <vt:lpstr>Hammond</vt:lpstr>
      <vt:lpstr>Harland</vt:lpstr>
      <vt:lpstr>Jones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.</vt:lpstr>
      <vt:lpstr>'#'!Print_Area</vt:lpstr>
      <vt:lpstr>'.'!Print_Area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2022-11-14T10:48:42Z</dcterms:modified>
</cp:coreProperties>
</file>