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364F49BB-3490-4DD3-86A4-975426377AC8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E12" i="1"/>
  <c r="D12" i="1"/>
  <c r="C12" i="1"/>
  <c r="C2" i="1"/>
  <c r="C32" i="57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S21" i="57"/>
  <c r="C3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F6" i="1"/>
  <c r="H6" i="1"/>
  <c r="I6" i="1"/>
  <c r="K6" i="1"/>
  <c r="F11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<sst xmlns="http://schemas.openxmlformats.org/spreadsheetml/2006/main" count="556" uniqueCount="104">
  <si>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</si>
  <si>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</si>
  <si>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</si>
  <si>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</si>
  <si>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</si>
  <si>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</si>
  <si>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</si>
  <si>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</si>
  <si>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</si>
  <si>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</si>
  <si>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</si>
  <si>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</si>
  <si>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</si>
  <si>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</si>
  <si>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</si>
  <si>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</si>
  <si>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</si>
  <si>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</si>
  <si>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</si>
  <si>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</si>
  <si>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</si>
  <si>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</si>
  <si>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</si>
  <si>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</si>
  <si>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</si>
  <si>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</si>
  <si>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</si>
  <si>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</si>
  <si>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</si>
  <si>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</si>
  <si>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</si>
  <si>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</si>
  <si>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</si>
  <si>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</si>
  <si>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</si>
  <si>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</si>
  <si>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</si>
  <si>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</si>
  <si>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</si>
  <si>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</si>
  <si>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</si>
  <si>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</si>
  <si>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</si>
  <si>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</si>
  <si>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</si>
  <si>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</si>
  <si>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</si>
  <si>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</si>
  <si>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</si>
  <si>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</si>
  <si>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</si>
  <si>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</si>
  <si>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</si>
  <si>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</si>
  <si>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</si>
  <si>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</si>
  <si>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</si>
  <si>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</si>
  <si>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</si>
  <si>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</si>
  <si>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</si>
  <si>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</si>
  <si>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</si>
  <si>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</si>
  <si>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</si>
  <si>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</si>
  <si>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</si>
  <si>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</si>
  <si>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</si>
  <si>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</si>
  <si>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</si>
  <si>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</si>
  <si>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</si>
  <si>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</si>
  <si>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</si>
  <si>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</si>
  <si>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</si>
  <si>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units</t>
  </si>
  <si>
    <t>tea / tidy works</t>
  </si>
  <si>
    <t>wrap unit 7105</t>
  </si>
  <si>
    <t>04.12.22</t>
  </si>
  <si>
    <t>porch</t>
  </si>
  <si>
    <t>units cl 7101</t>
  </si>
  <si>
    <t>wall panels</t>
  </si>
  <si>
    <t xml:space="preserve">hospital appointment </t>
  </si>
  <si>
    <t>tidy mill / shredder</t>
  </si>
  <si>
    <t>doors &amp; frames</t>
  </si>
  <si>
    <t>pick up tailor made  7101</t>
  </si>
  <si>
    <t>7.00-9.00</t>
  </si>
  <si>
    <t>15.0-17.00</t>
  </si>
  <si>
    <t>hospital appointment</t>
  </si>
  <si>
    <t>samples</t>
  </si>
  <si>
    <t>college</t>
  </si>
  <si>
    <t>load van</t>
  </si>
  <si>
    <t>7.00-10.30</t>
  </si>
  <si>
    <t>12.30-17.00</t>
  </si>
  <si>
    <t>hodpital appointments</t>
  </si>
  <si>
    <t>FOLD01</t>
  </si>
  <si>
    <t>WHIT05</t>
  </si>
  <si>
    <t>OFFI01</t>
  </si>
  <si>
    <t>HODD01</t>
  </si>
  <si>
    <t>CAPI01</t>
  </si>
  <si>
    <t>HODD02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</si>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</sst>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F23" sqref="F23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04.12.22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32</v>
      </c>
      <c r="C6" s="100">
        <f>SUM(Chimes!C33)</f>
        <v>0</v>
      </c>
      <c r="D6" s="100">
        <f>SUM(Chimes!C34)</f>
        <v>0</v>
      </c>
      <c r="E6" s="100">
        <f>SUM(Chimes!C35)</f>
        <v>8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38.5</v>
      </c>
      <c r="C7" s="100">
        <f>SUM(Czege!C28)</f>
        <v>6.5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45</v>
      </c>
      <c r="H7" s="104">
        <f>SUM(Czege!C33)</f>
        <v>0</v>
      </c>
      <c r="I7" s="104">
        <f>SUM(Czege!C34)</f>
        <v>0</v>
      </c>
      <c r="K7" s="103">
        <f>SUM(Czege!I28)</f>
        <v>0.5</v>
      </c>
    </row>
    <row r="8" spans="1:11" ht="17.25" customHeight="1" x14ac:dyDescent="0.25">
      <c r="A8" s="99" t="s">
        <v>7</v>
      </c>
      <c r="B8" s="100">
        <f>SUM(Doran!C31)</f>
        <v>32</v>
      </c>
      <c r="C8" s="100">
        <f>SUM(Doran!C32)</f>
        <v>0</v>
      </c>
      <c r="D8" s="100">
        <f>SUM(Doran!C33)</f>
        <v>0</v>
      </c>
      <c r="E8" s="100">
        <f>SUM(Doran!C34)</f>
        <v>8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32</v>
      </c>
      <c r="C9" s="100">
        <f>SUM(Hammond!C32)</f>
        <v>9</v>
      </c>
      <c r="D9" s="100">
        <f>SUM(Hammond!C33)</f>
        <v>0</v>
      </c>
      <c r="E9" s="100">
        <f>SUM(Hammond!C34)</f>
        <v>8</v>
      </c>
      <c r="F9" s="100">
        <f>SUM(Hammond!C35)</f>
        <v>0</v>
      </c>
      <c r="G9" s="101">
        <f t="shared" ref="G9:G14" si="1">B9+C9+D9+E9+F9</f>
        <v>49</v>
      </c>
      <c r="H9" s="104">
        <f>SUM(Hammond!C37)</f>
        <v>0</v>
      </c>
      <c r="I9" s="104">
        <f>SUM(Hammond!C38)</f>
        <v>0</v>
      </c>
      <c r="K9" s="103">
        <f>SUM(Hammond!I32)</f>
        <v>0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39.75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39.75</v>
      </c>
      <c r="H11" s="104">
        <f>SUM(Jones!C34)</f>
        <v>0</v>
      </c>
      <c r="I11" s="104">
        <f>SUM(Jones!C35)</f>
        <v>0</v>
      </c>
      <c r="K11" s="103">
        <f>SUM(Jones!I29)</f>
        <v>0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32</v>
      </c>
    </row>
    <row r="13" spans="1:11" x14ac:dyDescent="0.25">
      <c r="A13" s="99" t="s">
        <v>9</v>
      </c>
      <c r="B13" s="100">
        <f>SUM(McSharry!C27)</f>
        <v>8</v>
      </c>
      <c r="C13" s="100">
        <f>SUM(McSharry!C28)</f>
        <v>1.5</v>
      </c>
      <c r="D13" s="100">
        <f>SUM(McSharry!C29)</f>
        <v>0</v>
      </c>
      <c r="E13" s="100">
        <f>SUM(McSharry!C30)</f>
        <v>32</v>
      </c>
      <c r="F13" s="100">
        <f>SUM(McSharry!C31)</f>
        <v>0</v>
      </c>
      <c r="G13" s="101">
        <f t="shared" si="1"/>
        <v>41.5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8.5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1"/>
        <v>48.5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1</v>
      </c>
    </row>
    <row r="16" spans="1:11" x14ac:dyDescent="0.25">
      <c r="A16" s="99" t="s">
        <v>47</v>
      </c>
      <c r="B16" s="100">
        <f>SUM(N.Winterburn!C29)</f>
        <v>39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39</v>
      </c>
      <c r="H16" s="104">
        <f>SUM(N.Winterburn!C35)</f>
        <v>0</v>
      </c>
      <c r="I16" s="104">
        <f>SUM(N.Winterburn!C36)</f>
        <v>0</v>
      </c>
      <c r="K16" s="103">
        <f>SUM(N.Winterburn!I30)</f>
        <v>4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7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47</v>
      </c>
      <c r="H17" s="104">
        <f>SUM(T.Winterburn!C34)</f>
        <v>0</v>
      </c>
      <c r="I17" s="104">
        <f>SUM(T.Winterburn!C35)</f>
        <v>0</v>
      </c>
      <c r="K17" s="103">
        <f>SUM(T.Winterburn!I29)</f>
        <v>4</v>
      </c>
    </row>
    <row r="18" spans="1:11" x14ac:dyDescent="0.25">
      <c r="A18" s="99" t="s">
        <v>12</v>
      </c>
      <c r="B18" s="100">
        <f>SUM(Wright!C36)</f>
        <v>30.5</v>
      </c>
      <c r="C18" s="100">
        <f>SUM(Wright!C37)</f>
        <v>12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42.5</v>
      </c>
      <c r="H18" s="104">
        <f>SUM(Wright!C42)</f>
        <v>0</v>
      </c>
      <c r="I18" s="104">
        <f>SUM(Wright!C43)</f>
        <v>0</v>
      </c>
      <c r="K18" s="103">
        <f>SUM(Wright!I37)</f>
        <v>0</v>
      </c>
    </row>
    <row r="19" spans="1:11" ht="17.25" customHeight="1" x14ac:dyDescent="0.25">
      <c r="A19" s="105" t="s">
        <v>22</v>
      </c>
      <c r="B19" s="106">
        <f t="shared" ref="B19:I19" si="2">SUM(B6:B18)</f>
        <v>435.75</v>
      </c>
      <c r="C19" s="106">
        <f t="shared" si="2"/>
        <v>44.5</v>
      </c>
      <c r="D19" s="106">
        <f t="shared" si="2"/>
        <v>0</v>
      </c>
      <c r="E19" s="106">
        <f t="shared" si="2"/>
        <v>64</v>
      </c>
      <c r="F19" s="106">
        <f t="shared" si="2"/>
        <v>0</v>
      </c>
      <c r="G19" s="106">
        <f t="shared" si="2"/>
        <v>544.25</v>
      </c>
      <c r="H19" s="107">
        <f t="shared" si="2"/>
        <v>0</v>
      </c>
      <c r="I19" s="107">
        <f t="shared" si="2"/>
        <v>0</v>
      </c>
      <c r="J19" s="94"/>
      <c r="K19" s="106">
        <f>SUM(K6:K18)</f>
        <v>42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480.25</v>
      </c>
    </row>
    <row r="23" spans="1:11" x14ac:dyDescent="0.25">
      <c r="A23" s="92" t="s">
        <v>29</v>
      </c>
      <c r="C23" s="108">
        <f>K19</f>
        <v>42</v>
      </c>
    </row>
    <row r="24" spans="1:11" x14ac:dyDescent="0.25">
      <c r="A24" s="92" t="s">
        <v>33</v>
      </c>
      <c r="C24" s="109">
        <f>C23/C22</f>
        <v>8.745445080687142E-2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04.12.22</v>
      </c>
      <c r="D2" s="32"/>
      <c r="E2" s="145" t="s">
        <v>13</v>
      </c>
      <c r="F2" s="145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27">
        <v>7</v>
      </c>
      <c r="P3" s="68">
        <v>9.3000000000000007</v>
      </c>
      <c r="Q3" s="37"/>
      <c r="R3" s="37"/>
      <c r="S3" s="38"/>
      <c r="T3" s="38"/>
      <c r="U3" s="39"/>
      <c r="V3" s="39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40"/>
      <c r="F4" s="141"/>
      <c r="G4" s="138">
        <v>9.5</v>
      </c>
      <c r="H4" s="139"/>
      <c r="I4" s="138">
        <v>9.5</v>
      </c>
      <c r="J4" s="139"/>
      <c r="K4" s="138">
        <v>9.5</v>
      </c>
      <c r="L4" s="139"/>
      <c r="M4" s="138">
        <v>9.5</v>
      </c>
      <c r="N4" s="139"/>
      <c r="O4" s="142">
        <v>2.5</v>
      </c>
      <c r="P4" s="142"/>
      <c r="Q4" s="138"/>
      <c r="R4" s="139"/>
      <c r="S4" s="38">
        <f>E4+G4+I4+K4+M4+O4+Q4</f>
        <v>40.5</v>
      </c>
      <c r="T4" s="38">
        <f>SUM(S4-U4-V4)</f>
        <v>32</v>
      </c>
      <c r="U4" s="40">
        <v>8.5</v>
      </c>
      <c r="V4" s="40"/>
    </row>
    <row r="5" spans="1:22" x14ac:dyDescent="0.25">
      <c r="A5" s="6"/>
      <c r="B5" s="6"/>
      <c r="C5" s="6"/>
      <c r="D5" s="22"/>
      <c r="E5" s="118"/>
      <c r="F5" s="119"/>
      <c r="G5" s="120"/>
      <c r="H5" s="121"/>
      <c r="I5" s="120"/>
      <c r="J5" s="121"/>
      <c r="K5" s="120"/>
      <c r="L5" s="121"/>
      <c r="M5" s="120"/>
      <c r="N5" s="121"/>
      <c r="O5" s="142"/>
      <c r="P5" s="142"/>
      <c r="Q5" s="138"/>
      <c r="R5" s="139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18"/>
      <c r="F6" s="119"/>
      <c r="G6" s="120"/>
      <c r="H6" s="121"/>
      <c r="I6" s="120"/>
      <c r="J6" s="121"/>
      <c r="K6" s="120"/>
      <c r="L6" s="121"/>
      <c r="M6" s="120"/>
      <c r="N6" s="121"/>
      <c r="O6" s="142"/>
      <c r="P6" s="142"/>
      <c r="Q6" s="138"/>
      <c r="R6" s="139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0"/>
      <c r="F7" s="141"/>
      <c r="G7" s="138"/>
      <c r="H7" s="139"/>
      <c r="I7" s="138"/>
      <c r="J7" s="139"/>
      <c r="K7" s="138"/>
      <c r="L7" s="139"/>
      <c r="M7" s="138"/>
      <c r="N7" s="139"/>
      <c r="O7" s="142"/>
      <c r="P7" s="142"/>
      <c r="Q7" s="138"/>
      <c r="R7" s="13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38"/>
      <c r="H8" s="139"/>
      <c r="I8" s="138"/>
      <c r="J8" s="139"/>
      <c r="K8" s="138"/>
      <c r="L8" s="139"/>
      <c r="M8" s="138"/>
      <c r="N8" s="139"/>
      <c r="O8" s="142"/>
      <c r="P8" s="142"/>
      <c r="Q8" s="138"/>
      <c r="R8" s="13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38"/>
      <c r="H9" s="139"/>
      <c r="I9" s="138"/>
      <c r="J9" s="139"/>
      <c r="K9" s="138"/>
      <c r="L9" s="139"/>
      <c r="M9" s="138"/>
      <c r="N9" s="139"/>
      <c r="O9" s="142"/>
      <c r="P9" s="142"/>
      <c r="Q9" s="138"/>
      <c r="R9" s="1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0"/>
      <c r="F11" s="141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3"/>
      <c r="F15" s="119"/>
      <c r="G15" s="131"/>
      <c r="H15" s="121"/>
      <c r="I15" s="131"/>
      <c r="J15" s="121"/>
      <c r="K15" s="131"/>
      <c r="L15" s="121"/>
      <c r="M15" s="131"/>
      <c r="N15" s="121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0"/>
      <c r="F18" s="141"/>
      <c r="G18" s="138"/>
      <c r="H18" s="139"/>
      <c r="I18" s="138"/>
      <c r="J18" s="139"/>
      <c r="K18" s="138"/>
      <c r="L18" s="139"/>
      <c r="M18" s="138"/>
      <c r="N18" s="139"/>
      <c r="O18" s="142"/>
      <c r="P18" s="142"/>
      <c r="Q18" s="138"/>
      <c r="R18" s="1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99</v>
      </c>
      <c r="C19" s="6"/>
      <c r="D19" s="22" t="s">
        <v>65</v>
      </c>
      <c r="E19" s="140"/>
      <c r="F19" s="141"/>
      <c r="G19" s="138"/>
      <c r="H19" s="139"/>
      <c r="I19" s="138"/>
      <c r="J19" s="139"/>
      <c r="K19" s="138"/>
      <c r="L19" s="139"/>
      <c r="M19" s="138"/>
      <c r="N19" s="139"/>
      <c r="O19" s="142"/>
      <c r="P19" s="142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38"/>
      <c r="H20" s="139"/>
      <c r="I20" s="138"/>
      <c r="J20" s="139"/>
      <c r="K20" s="138"/>
      <c r="L20" s="139"/>
      <c r="M20" s="138"/>
      <c r="N20" s="139"/>
      <c r="O20" s="142"/>
      <c r="P20" s="142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>
        <v>8</v>
      </c>
      <c r="F21" s="141"/>
      <c r="G21" s="138"/>
      <c r="H21" s="139"/>
      <c r="I21" s="138"/>
      <c r="J21" s="139"/>
      <c r="K21" s="138"/>
      <c r="L21" s="139"/>
      <c r="M21" s="138"/>
      <c r="N21" s="139"/>
      <c r="O21" s="142"/>
      <c r="P21" s="142"/>
      <c r="Q21" s="138"/>
      <c r="R21" s="139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38"/>
      <c r="N22" s="139"/>
      <c r="O22" s="142"/>
      <c r="P22" s="142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3">
        <f>SUM(E4:E22)</f>
        <v>8</v>
      </c>
      <c r="F23" s="144"/>
      <c r="G23" s="143">
        <f>SUM(G4:G22)</f>
        <v>9.5</v>
      </c>
      <c r="H23" s="144"/>
      <c r="I23" s="143">
        <f>SUM(I4:I22)</f>
        <v>9.5</v>
      </c>
      <c r="J23" s="144"/>
      <c r="K23" s="143">
        <f>SUM(K4:K22)</f>
        <v>9.5</v>
      </c>
      <c r="L23" s="144"/>
      <c r="M23" s="143">
        <f>SUM(M4:M22)</f>
        <v>9.5</v>
      </c>
      <c r="N23" s="144"/>
      <c r="O23" s="143">
        <f>SUM(O4:O22)</f>
        <v>2.5</v>
      </c>
      <c r="P23" s="144"/>
      <c r="Q23" s="143">
        <f>SUM(Q4:Q22)</f>
        <v>0</v>
      </c>
      <c r="R23" s="144"/>
      <c r="S23" s="38">
        <f>E23+G23+I23+K23+M23+O23+Q23</f>
        <v>48.5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1.5</v>
      </c>
      <c r="I25" s="40"/>
      <c r="J25" s="40">
        <f>SUM(I23)-J24</f>
        <v>1.5</v>
      </c>
      <c r="K25" s="40"/>
      <c r="L25" s="40">
        <f>SUM(K23)-L24</f>
        <v>1.5</v>
      </c>
      <c r="M25" s="40"/>
      <c r="N25" s="40">
        <f>SUM(M23)-N24</f>
        <v>1.5</v>
      </c>
      <c r="O25" s="40"/>
      <c r="P25" s="40">
        <f>SUM(O23)</f>
        <v>2.5</v>
      </c>
      <c r="Q25" s="40"/>
      <c r="R25" s="40">
        <f>SUM(Q23)</f>
        <v>0</v>
      </c>
      <c r="S25" s="40">
        <f>SUM(E25:R25)</f>
        <v>8.5</v>
      </c>
      <c r="T25" s="40"/>
      <c r="U25" s="40">
        <f>SUM(U4:U24)</f>
        <v>8.5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8.5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48.5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31">
        <v>8</v>
      </c>
      <c r="F4" s="132"/>
      <c r="G4" s="131">
        <v>8</v>
      </c>
      <c r="H4" s="132"/>
      <c r="I4" s="131">
        <v>7</v>
      </c>
      <c r="J4" s="132"/>
      <c r="K4" s="131">
        <v>8</v>
      </c>
      <c r="L4" s="132"/>
      <c r="M4" s="131">
        <v>8</v>
      </c>
      <c r="N4" s="132"/>
      <c r="O4" s="131"/>
      <c r="P4" s="132"/>
      <c r="Q4" s="131"/>
      <c r="R4" s="132"/>
      <c r="S4" s="12">
        <f t="shared" ref="S4:S10" si="0">E4+G4+I4+K4+M4+O4+Q4</f>
        <v>39</v>
      </c>
      <c r="T4" s="12">
        <f t="shared" ref="T4:T22" si="1">SUM(S4-U4-V4)</f>
        <v>39</v>
      </c>
      <c r="U4" s="14"/>
      <c r="V4" s="14"/>
    </row>
    <row r="5" spans="1:22" x14ac:dyDescent="0.25">
      <c r="A5" s="6"/>
      <c r="B5" s="6"/>
      <c r="C5" s="6"/>
      <c r="D5" s="22"/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99</v>
      </c>
      <c r="C20" s="6"/>
      <c r="D20" s="22" t="s">
        <v>87</v>
      </c>
      <c r="E20" s="131"/>
      <c r="F20" s="132"/>
      <c r="G20" s="131"/>
      <c r="H20" s="132"/>
      <c r="I20" s="131">
        <v>1</v>
      </c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3"/>
        <v>1</v>
      </c>
      <c r="T20" s="12">
        <f t="shared" si="4"/>
        <v>1</v>
      </c>
      <c r="U20" s="14"/>
      <c r="V20" s="14"/>
    </row>
    <row r="21" spans="1:22" x14ac:dyDescent="0.25">
      <c r="A21" s="6">
        <v>3600</v>
      </c>
      <c r="B21" s="25" t="s">
        <v>99</v>
      </c>
      <c r="C21" s="6"/>
      <c r="D21" s="22" t="s">
        <v>67</v>
      </c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32"/>
      <c r="G22" s="147"/>
      <c r="H22" s="132"/>
      <c r="I22" s="147"/>
      <c r="J22" s="132"/>
      <c r="K22" s="147"/>
      <c r="L22" s="132"/>
      <c r="M22" s="147"/>
      <c r="N22" s="132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9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103</v>
      </c>
      <c r="C4" s="6">
        <v>32</v>
      </c>
      <c r="D4" s="22" t="s">
        <v>83</v>
      </c>
      <c r="E4" s="131">
        <v>7</v>
      </c>
      <c r="F4" s="132"/>
      <c r="G4" s="131">
        <v>2.5</v>
      </c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9.5</v>
      </c>
      <c r="T4" s="12">
        <f>SUM(S4-U4-V4)</f>
        <v>9.5</v>
      </c>
      <c r="U4" s="14"/>
      <c r="V4" s="14"/>
    </row>
    <row r="5" spans="1:22" ht="15.75" customHeight="1" x14ac:dyDescent="0.25">
      <c r="A5" s="6">
        <v>7113</v>
      </c>
      <c r="B5" s="6" t="s">
        <v>102</v>
      </c>
      <c r="C5" s="6">
        <v>1</v>
      </c>
      <c r="D5" s="22" t="s">
        <v>77</v>
      </c>
      <c r="E5" s="131"/>
      <c r="F5" s="132"/>
      <c r="G5" s="131">
        <v>3.5</v>
      </c>
      <c r="H5" s="132"/>
      <c r="I5" s="131">
        <v>7</v>
      </c>
      <c r="J5" s="132"/>
      <c r="K5" s="131">
        <v>7</v>
      </c>
      <c r="L5" s="132"/>
      <c r="M5" s="131"/>
      <c r="N5" s="132"/>
      <c r="O5" s="131"/>
      <c r="P5" s="132"/>
      <c r="Q5" s="131"/>
      <c r="R5" s="132"/>
      <c r="S5" s="12">
        <f>E5+G5+I5+K5+M5+O5+Q5</f>
        <v>17.5</v>
      </c>
      <c r="T5" s="12">
        <f>SUM(S5-U5-V5)</f>
        <v>17.5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 t="s">
        <v>84</v>
      </c>
      <c r="E15" s="131"/>
      <c r="F15" s="132"/>
      <c r="G15" s="131"/>
      <c r="H15" s="132"/>
      <c r="I15" s="131"/>
      <c r="J15" s="132"/>
      <c r="K15" s="131"/>
      <c r="L15" s="132"/>
      <c r="M15" s="131">
        <v>8</v>
      </c>
      <c r="N15" s="132"/>
      <c r="O15" s="131"/>
      <c r="P15" s="132"/>
      <c r="Q15" s="131"/>
      <c r="R15" s="132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1"/>
      <c r="J18" s="132"/>
      <c r="K18" s="120"/>
      <c r="L18" s="121"/>
      <c r="M18" s="131"/>
      <c r="N18" s="132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99</v>
      </c>
      <c r="C20" s="6"/>
      <c r="D20" s="10" t="s">
        <v>58</v>
      </c>
      <c r="E20" s="131">
        <v>1</v>
      </c>
      <c r="F20" s="132"/>
      <c r="G20" s="131">
        <v>1</v>
      </c>
      <c r="H20" s="132"/>
      <c r="I20" s="131">
        <v>1</v>
      </c>
      <c r="J20" s="132"/>
      <c r="K20" s="131">
        <v>1</v>
      </c>
      <c r="L20" s="132"/>
      <c r="M20" s="131"/>
      <c r="N20" s="132"/>
      <c r="O20" s="131"/>
      <c r="P20" s="132"/>
      <c r="Q20" s="131"/>
      <c r="R20" s="132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7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39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39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-1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39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39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7</v>
      </c>
      <c r="L3" s="27">
        <v>16.3</v>
      </c>
      <c r="M3" s="56">
        <v>7</v>
      </c>
      <c r="N3" s="27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103</v>
      </c>
      <c r="C4" s="6">
        <v>32</v>
      </c>
      <c r="D4" s="22" t="s">
        <v>83</v>
      </c>
      <c r="E4" s="131">
        <v>7</v>
      </c>
      <c r="F4" s="132"/>
      <c r="G4" s="131"/>
      <c r="H4" s="132"/>
      <c r="I4" s="131"/>
      <c r="J4" s="132"/>
      <c r="K4" s="131"/>
      <c r="L4" s="132"/>
      <c r="M4" s="131"/>
      <c r="N4" s="132"/>
      <c r="O4" s="124">
        <v>1</v>
      </c>
      <c r="P4" s="124"/>
      <c r="Q4" s="124"/>
      <c r="R4" s="124"/>
      <c r="S4" s="12">
        <f t="shared" ref="S4:S11" si="0">E4+G4+I4+K4+M4+O4+Q4</f>
        <v>8</v>
      </c>
      <c r="T4" s="12">
        <f t="shared" ref="T4:T11" si="1">SUM(S4-U4-V4)</f>
        <v>7</v>
      </c>
      <c r="U4" s="14">
        <v>1</v>
      </c>
      <c r="V4" s="14"/>
    </row>
    <row r="5" spans="1:22" x14ac:dyDescent="0.25">
      <c r="A5" s="6">
        <v>7113</v>
      </c>
      <c r="B5" s="6" t="s">
        <v>102</v>
      </c>
      <c r="C5" s="6">
        <v>1</v>
      </c>
      <c r="D5" s="22" t="s">
        <v>77</v>
      </c>
      <c r="E5" s="131"/>
      <c r="F5" s="132"/>
      <c r="G5" s="131"/>
      <c r="H5" s="132"/>
      <c r="I5" s="131">
        <v>7</v>
      </c>
      <c r="J5" s="132"/>
      <c r="K5" s="131">
        <v>8</v>
      </c>
      <c r="L5" s="132"/>
      <c r="M5" s="131">
        <v>8</v>
      </c>
      <c r="N5" s="132"/>
      <c r="O5" s="124">
        <v>4</v>
      </c>
      <c r="P5" s="124"/>
      <c r="Q5" s="124"/>
      <c r="R5" s="124"/>
      <c r="S5" s="12">
        <f t="shared" si="0"/>
        <v>27</v>
      </c>
      <c r="T5" s="12">
        <f t="shared" si="1"/>
        <v>21</v>
      </c>
      <c r="U5" s="14">
        <v>6</v>
      </c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 t="s">
        <v>84</v>
      </c>
      <c r="E13" s="131"/>
      <c r="F13" s="132"/>
      <c r="G13" s="131">
        <v>8</v>
      </c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25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1"/>
      <c r="P18" s="132"/>
      <c r="Q18" s="13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99</v>
      </c>
      <c r="C19" s="6"/>
      <c r="D19" s="10" t="s">
        <v>58</v>
      </c>
      <c r="E19" s="120">
        <v>1</v>
      </c>
      <c r="F19" s="121"/>
      <c r="G19" s="120"/>
      <c r="H19" s="121"/>
      <c r="I19" s="120">
        <v>1</v>
      </c>
      <c r="J19" s="121"/>
      <c r="K19" s="120">
        <v>1</v>
      </c>
      <c r="L19" s="121"/>
      <c r="M19" s="120">
        <v>1</v>
      </c>
      <c r="N19" s="121"/>
      <c r="O19" s="131"/>
      <c r="P19" s="132"/>
      <c r="Q19" s="131"/>
      <c r="R19" s="132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9</v>
      </c>
      <c r="L23" s="136"/>
      <c r="M23" s="135">
        <f>SUM(M4:M22)</f>
        <v>9</v>
      </c>
      <c r="N23" s="136"/>
      <c r="O23" s="135">
        <f>SUM(O4:O22)</f>
        <v>5</v>
      </c>
      <c r="P23" s="136"/>
      <c r="Q23" s="135">
        <f>SUM(Q4:Q22)</f>
        <v>0</v>
      </c>
      <c r="R23" s="136"/>
      <c r="S23" s="12">
        <f>SUM(S4:S22)</f>
        <v>47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1</v>
      </c>
      <c r="M25" s="14"/>
      <c r="N25" s="14">
        <f>SUM(M23)-N24</f>
        <v>1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7</v>
      </c>
      <c r="T25" s="14"/>
      <c r="U25" s="14">
        <f>SUM(U4:U24)</f>
        <v>7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7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47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04.12.22</v>
      </c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30" t="s">
        <v>17</v>
      </c>
      <c r="N2" s="150"/>
      <c r="O2" s="150" t="s">
        <v>18</v>
      </c>
      <c r="P2" s="150"/>
      <c r="Q2" s="150" t="s">
        <v>19</v>
      </c>
      <c r="R2" s="15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12</v>
      </c>
      <c r="G3" s="56">
        <v>7</v>
      </c>
      <c r="H3" s="27">
        <v>17</v>
      </c>
      <c r="I3" s="117" t="s">
        <v>88</v>
      </c>
      <c r="J3" s="117" t="s">
        <v>89</v>
      </c>
      <c r="K3" s="27">
        <v>7</v>
      </c>
      <c r="L3" s="27">
        <v>17</v>
      </c>
      <c r="M3" s="117" t="s">
        <v>94</v>
      </c>
      <c r="N3" s="117" t="s">
        <v>95</v>
      </c>
      <c r="O3" s="77">
        <v>7</v>
      </c>
      <c r="P3" s="77">
        <v>12</v>
      </c>
      <c r="Q3" s="78"/>
      <c r="R3" s="78"/>
      <c r="S3" s="79"/>
      <c r="T3" s="79"/>
      <c r="U3" s="80"/>
      <c r="V3" s="80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31">
        <v>2</v>
      </c>
      <c r="F4" s="132"/>
      <c r="G4" s="131">
        <v>1.5</v>
      </c>
      <c r="H4" s="132"/>
      <c r="I4" s="131">
        <v>3.75</v>
      </c>
      <c r="J4" s="132"/>
      <c r="K4" s="131">
        <v>1</v>
      </c>
      <c r="L4" s="132"/>
      <c r="M4" s="131">
        <v>2.25</v>
      </c>
      <c r="N4" s="132"/>
      <c r="O4" s="148">
        <v>3.75</v>
      </c>
      <c r="P4" s="149"/>
      <c r="Q4" s="148"/>
      <c r="R4" s="149"/>
      <c r="S4" s="79">
        <f t="shared" ref="S4:S28" si="0">E4+G4+I4+K4+M4+O4+Q4</f>
        <v>14.25</v>
      </c>
      <c r="T4" s="79">
        <f t="shared" ref="T4:T28" si="1">SUM(S4-U4-V4)</f>
        <v>2.5</v>
      </c>
      <c r="U4" s="83">
        <v>11.75</v>
      </c>
      <c r="V4" s="83"/>
    </row>
    <row r="5" spans="1:22" x14ac:dyDescent="0.25">
      <c r="A5" s="6">
        <v>7113</v>
      </c>
      <c r="B5" s="6" t="s">
        <v>102</v>
      </c>
      <c r="C5" s="6">
        <v>1</v>
      </c>
      <c r="D5" s="22" t="s">
        <v>77</v>
      </c>
      <c r="E5" s="131"/>
      <c r="F5" s="132"/>
      <c r="G5" s="131">
        <v>7.75</v>
      </c>
      <c r="H5" s="132"/>
      <c r="I5" s="131"/>
      <c r="J5" s="132"/>
      <c r="K5" s="131">
        <v>7</v>
      </c>
      <c r="L5" s="132"/>
      <c r="M5" s="131">
        <v>4</v>
      </c>
      <c r="N5" s="132"/>
      <c r="O5" s="148">
        <v>1</v>
      </c>
      <c r="P5" s="149"/>
      <c r="Q5" s="148"/>
      <c r="R5" s="149"/>
      <c r="S5" s="79">
        <f t="shared" si="0"/>
        <v>19.75</v>
      </c>
      <c r="T5" s="79">
        <f t="shared" si="1"/>
        <v>19.75</v>
      </c>
      <c r="U5" s="83"/>
      <c r="V5" s="83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48"/>
      <c r="P6" s="149"/>
      <c r="Q6" s="148"/>
      <c r="R6" s="149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48"/>
      <c r="P7" s="149"/>
      <c r="Q7" s="148"/>
      <c r="R7" s="149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48"/>
      <c r="P8" s="149"/>
      <c r="Q8" s="148"/>
      <c r="R8" s="14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48"/>
      <c r="P9" s="149"/>
      <c r="Q9" s="148"/>
      <c r="R9" s="14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48"/>
      <c r="P10" s="149"/>
      <c r="Q10" s="148"/>
      <c r="R10" s="14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48"/>
      <c r="P11" s="149"/>
      <c r="Q11" s="148"/>
      <c r="R11" s="14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48"/>
      <c r="P12" s="149"/>
      <c r="Q12" s="148"/>
      <c r="R12" s="14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48"/>
      <c r="P13" s="149"/>
      <c r="Q13" s="148"/>
      <c r="R13" s="14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48"/>
      <c r="P14" s="149"/>
      <c r="Q14" s="148"/>
      <c r="R14" s="14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48"/>
      <c r="P15" s="149"/>
      <c r="Q15" s="148"/>
      <c r="R15" s="14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48"/>
      <c r="P16" s="149"/>
      <c r="Q16" s="148"/>
      <c r="R16" s="149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48"/>
      <c r="P17" s="149"/>
      <c r="Q17" s="148"/>
      <c r="R17" s="149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 t="s">
        <v>96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48"/>
      <c r="P18" s="149"/>
      <c r="Q18" s="148"/>
      <c r="R18" s="14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48"/>
      <c r="P19" s="149"/>
      <c r="Q19" s="148"/>
      <c r="R19" s="149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48"/>
      <c r="P20" s="149"/>
      <c r="Q20" s="148"/>
      <c r="R20" s="149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99</v>
      </c>
      <c r="C21" s="6"/>
      <c r="D21" s="22" t="s">
        <v>65</v>
      </c>
      <c r="E21" s="131">
        <v>0.5</v>
      </c>
      <c r="F21" s="132"/>
      <c r="G21" s="131">
        <v>0.5</v>
      </c>
      <c r="H21" s="132"/>
      <c r="I21" s="131">
        <v>0.5</v>
      </c>
      <c r="J21" s="132"/>
      <c r="K21" s="131">
        <v>0.5</v>
      </c>
      <c r="L21" s="132"/>
      <c r="M21" s="131">
        <v>0.5</v>
      </c>
      <c r="N21" s="132"/>
      <c r="O21" s="148"/>
      <c r="P21" s="149"/>
      <c r="Q21" s="148"/>
      <c r="R21" s="149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6" t="s">
        <v>99</v>
      </c>
      <c r="C22" s="6"/>
      <c r="D22" s="22" t="s">
        <v>68</v>
      </c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48"/>
      <c r="P22" s="149"/>
      <c r="Q22" s="148"/>
      <c r="R22" s="14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99</v>
      </c>
      <c r="C23" s="6"/>
      <c r="D23" s="22" t="s">
        <v>69</v>
      </c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48"/>
      <c r="P23" s="149"/>
      <c r="Q23" s="148"/>
      <c r="R23" s="14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99</v>
      </c>
      <c r="C24" s="6"/>
      <c r="D24" s="22" t="s">
        <v>59</v>
      </c>
      <c r="E24" s="131">
        <v>0.25</v>
      </c>
      <c r="F24" s="132"/>
      <c r="G24" s="131"/>
      <c r="H24" s="132"/>
      <c r="I24" s="131"/>
      <c r="J24" s="132"/>
      <c r="K24" s="131"/>
      <c r="L24" s="132"/>
      <c r="M24" s="131"/>
      <c r="N24" s="132"/>
      <c r="O24" s="148"/>
      <c r="P24" s="149"/>
      <c r="Q24" s="148"/>
      <c r="R24" s="149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99</v>
      </c>
      <c r="C25" s="81"/>
      <c r="D25" s="22" t="s">
        <v>62</v>
      </c>
      <c r="E25" s="131">
        <v>1.75</v>
      </c>
      <c r="F25" s="132"/>
      <c r="G25" s="131"/>
      <c r="H25" s="132"/>
      <c r="I25" s="131"/>
      <c r="J25" s="132"/>
      <c r="K25" s="131">
        <v>1.25</v>
      </c>
      <c r="L25" s="132"/>
      <c r="M25" s="131">
        <v>1</v>
      </c>
      <c r="N25" s="132"/>
      <c r="O25" s="148"/>
      <c r="P25" s="149"/>
      <c r="Q25" s="148"/>
      <c r="R25" s="149"/>
      <c r="S25" s="79">
        <f>E25+G25+I25+K25+M25+O25+Q25</f>
        <v>4</v>
      </c>
      <c r="T25" s="79">
        <f t="shared" si="1"/>
        <v>4</v>
      </c>
      <c r="U25" s="83"/>
      <c r="V25" s="83"/>
    </row>
    <row r="26" spans="1:22" ht="15.75" customHeight="1" x14ac:dyDescent="0.25">
      <c r="A26" s="81">
        <v>3600</v>
      </c>
      <c r="B26" s="25" t="s">
        <v>99</v>
      </c>
      <c r="C26" s="81"/>
      <c r="D26" s="3" t="s">
        <v>61</v>
      </c>
      <c r="E26" s="131"/>
      <c r="F26" s="132"/>
      <c r="G26" s="131"/>
      <c r="H26" s="132"/>
      <c r="I26" s="131"/>
      <c r="J26" s="132"/>
      <c r="K26" s="131"/>
      <c r="L26" s="132"/>
      <c r="M26" s="131"/>
      <c r="N26" s="132"/>
      <c r="O26" s="148"/>
      <c r="P26" s="149"/>
      <c r="Q26" s="148"/>
      <c r="R26" s="149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99</v>
      </c>
      <c r="C27" s="81"/>
      <c r="D27" s="82" t="s">
        <v>60</v>
      </c>
      <c r="E27" s="131">
        <v>0.5</v>
      </c>
      <c r="F27" s="132"/>
      <c r="G27" s="131">
        <v>0.25</v>
      </c>
      <c r="H27" s="132"/>
      <c r="I27" s="131">
        <v>0.25</v>
      </c>
      <c r="J27" s="132"/>
      <c r="K27" s="131">
        <v>0.25</v>
      </c>
      <c r="L27" s="132"/>
      <c r="M27" s="131">
        <v>0.25</v>
      </c>
      <c r="N27" s="132"/>
      <c r="O27" s="148">
        <v>0.25</v>
      </c>
      <c r="P27" s="149"/>
      <c r="Q27" s="148"/>
      <c r="R27" s="149"/>
      <c r="S27" s="79">
        <f t="shared" si="0"/>
        <v>1.75</v>
      </c>
      <c r="T27" s="79">
        <f t="shared" si="1"/>
        <v>1.5</v>
      </c>
      <c r="U27" s="83">
        <v>0.25</v>
      </c>
      <c r="V27" s="83"/>
    </row>
    <row r="28" spans="1:22" x14ac:dyDescent="0.25">
      <c r="A28" s="6"/>
      <c r="B28" s="6"/>
      <c r="C28" s="6"/>
      <c r="D28" s="10"/>
      <c r="E28" s="131"/>
      <c r="F28" s="132"/>
      <c r="G28" s="131"/>
      <c r="H28" s="132"/>
      <c r="I28" s="131"/>
      <c r="J28" s="132"/>
      <c r="K28" s="131"/>
      <c r="L28" s="132"/>
      <c r="M28" s="131"/>
      <c r="N28" s="132"/>
      <c r="O28" s="148"/>
      <c r="P28" s="149"/>
      <c r="Q28" s="148"/>
      <c r="R28" s="14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1"/>
      <c r="F29" s="132"/>
      <c r="G29" s="131"/>
      <c r="H29" s="132"/>
      <c r="I29" s="131"/>
      <c r="J29" s="132"/>
      <c r="K29" s="131"/>
      <c r="L29" s="132"/>
      <c r="M29" s="131"/>
      <c r="N29" s="132"/>
      <c r="O29" s="148"/>
      <c r="P29" s="149"/>
      <c r="Q29" s="148"/>
      <c r="R29" s="149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2"/>
      <c r="G30" s="131"/>
      <c r="H30" s="132"/>
      <c r="I30" s="131"/>
      <c r="J30" s="132"/>
      <c r="K30" s="131"/>
      <c r="L30" s="132"/>
      <c r="M30" s="131"/>
      <c r="N30" s="132"/>
      <c r="O30" s="148"/>
      <c r="P30" s="149"/>
      <c r="Q30" s="148"/>
      <c r="R30" s="149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1">
        <f>SUM(E4:E30)</f>
        <v>5</v>
      </c>
      <c r="F31" s="152"/>
      <c r="G31" s="151">
        <f>SUM(G4:G30)</f>
        <v>10</v>
      </c>
      <c r="H31" s="152"/>
      <c r="I31" s="151">
        <f>SUM(I4:I30)</f>
        <v>4.5</v>
      </c>
      <c r="J31" s="152"/>
      <c r="K31" s="151">
        <f>SUM(K4:K30)</f>
        <v>10</v>
      </c>
      <c r="L31" s="152"/>
      <c r="M31" s="151">
        <f t="shared" ref="M31" si="9">SUM(M4:M30)</f>
        <v>8</v>
      </c>
      <c r="N31" s="152"/>
      <c r="O31" s="151">
        <f>SUM(O4:O30)</f>
        <v>5</v>
      </c>
      <c r="P31" s="152"/>
      <c r="Q31" s="151">
        <f>SUM(Q4:Q30)</f>
        <v>0</v>
      </c>
      <c r="R31" s="152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30.5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-3</v>
      </c>
      <c r="G33" s="83"/>
      <c r="H33" s="83">
        <f>SUM(G31)-H32</f>
        <v>2</v>
      </c>
      <c r="I33" s="83"/>
      <c r="J33" s="83">
        <f>SUM(I31)-J32</f>
        <v>-3.5</v>
      </c>
      <c r="K33" s="83"/>
      <c r="L33" s="83">
        <f>SUM(K31)-L32</f>
        <v>2</v>
      </c>
      <c r="M33" s="83"/>
      <c r="N33" s="83">
        <f>SUM(M31)-N32</f>
        <v>0</v>
      </c>
      <c r="O33" s="83"/>
      <c r="P33" s="83">
        <f>SUM(O31)</f>
        <v>5</v>
      </c>
      <c r="Q33" s="83"/>
      <c r="R33" s="83">
        <f>SUM(Q31)</f>
        <v>0</v>
      </c>
      <c r="S33" s="83"/>
      <c r="T33" s="83"/>
      <c r="U33" s="83">
        <f>SUM(U4:U32)</f>
        <v>12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30.5</v>
      </c>
      <c r="I36" s="69">
        <v>3600</v>
      </c>
    </row>
    <row r="37" spans="1:22" x14ac:dyDescent="0.25">
      <c r="A37" s="71" t="s">
        <v>24</v>
      </c>
      <c r="C37" s="86">
        <f>U33</f>
        <v>12</v>
      </c>
      <c r="D37" s="86"/>
      <c r="I37" s="87"/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80</v>
      </c>
      <c r="D2" s="110"/>
      <c r="E2" s="127" t="s">
        <v>13</v>
      </c>
      <c r="F2" s="127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7085</v>
      </c>
      <c r="B4" s="6" t="s">
        <v>97</v>
      </c>
      <c r="C4" s="6">
        <v>1</v>
      </c>
      <c r="D4" s="22" t="s">
        <v>81</v>
      </c>
      <c r="E4" s="123"/>
      <c r="F4" s="123"/>
      <c r="G4" s="125">
        <v>7.5</v>
      </c>
      <c r="H4" s="125"/>
      <c r="I4" s="125"/>
      <c r="J4" s="125"/>
      <c r="K4" s="125"/>
      <c r="L4" s="125"/>
      <c r="M4" s="125"/>
      <c r="N4" s="125"/>
      <c r="O4" s="120"/>
      <c r="P4" s="121"/>
      <c r="Q4" s="120"/>
      <c r="R4" s="121"/>
      <c r="S4" s="58">
        <f t="shared" ref="S4:S25" si="0">E4+G4+I4+K4+M4+O4+Q4</f>
        <v>7.5</v>
      </c>
      <c r="T4" s="58">
        <f t="shared" ref="T4:T11" si="1">SUM(S4-U4-V4)</f>
        <v>7.5</v>
      </c>
      <c r="U4" s="60"/>
      <c r="V4" s="60"/>
    </row>
    <row r="5" spans="1:22" x14ac:dyDescent="0.25">
      <c r="A5" s="6">
        <v>7045</v>
      </c>
      <c r="B5" s="6" t="s">
        <v>98</v>
      </c>
      <c r="C5" s="6">
        <v>6</v>
      </c>
      <c r="D5" s="22" t="s">
        <v>86</v>
      </c>
      <c r="E5" s="122"/>
      <c r="F5" s="123"/>
      <c r="G5" s="124">
        <v>0.5</v>
      </c>
      <c r="H5" s="125"/>
      <c r="I5" s="124">
        <v>3</v>
      </c>
      <c r="J5" s="125"/>
      <c r="K5" s="124">
        <v>3.5</v>
      </c>
      <c r="L5" s="125"/>
      <c r="M5" s="124">
        <v>2.5</v>
      </c>
      <c r="N5" s="125"/>
      <c r="O5" s="120"/>
      <c r="P5" s="121"/>
      <c r="Q5" s="120"/>
      <c r="R5" s="121"/>
      <c r="S5" s="58">
        <f t="shared" si="0"/>
        <v>9.5</v>
      </c>
      <c r="T5" s="58">
        <f t="shared" si="1"/>
        <v>9.5</v>
      </c>
      <c r="U5" s="60"/>
      <c r="V5" s="60"/>
    </row>
    <row r="6" spans="1:22" x14ac:dyDescent="0.25">
      <c r="A6" s="6">
        <v>7045</v>
      </c>
      <c r="B6" s="6" t="s">
        <v>98</v>
      </c>
      <c r="C6" s="6">
        <v>4</v>
      </c>
      <c r="D6" s="22" t="s">
        <v>86</v>
      </c>
      <c r="E6" s="123"/>
      <c r="F6" s="123"/>
      <c r="G6" s="125"/>
      <c r="H6" s="125"/>
      <c r="I6" s="125">
        <v>2.5</v>
      </c>
      <c r="J6" s="125"/>
      <c r="K6" s="125">
        <v>3</v>
      </c>
      <c r="L6" s="125"/>
      <c r="M6" s="125">
        <v>2.5</v>
      </c>
      <c r="N6" s="125"/>
      <c r="O6" s="120"/>
      <c r="P6" s="121"/>
      <c r="Q6" s="120"/>
      <c r="R6" s="121"/>
      <c r="S6" s="58">
        <f t="shared" si="0"/>
        <v>8</v>
      </c>
      <c r="T6" s="58">
        <f t="shared" si="1"/>
        <v>8</v>
      </c>
      <c r="U6" s="60"/>
      <c r="V6" s="60"/>
    </row>
    <row r="7" spans="1:22" x14ac:dyDescent="0.25">
      <c r="A7" s="6">
        <v>7045</v>
      </c>
      <c r="B7" s="6" t="s">
        <v>98</v>
      </c>
      <c r="C7" s="6">
        <v>5</v>
      </c>
      <c r="D7" s="22" t="s">
        <v>86</v>
      </c>
      <c r="E7" s="118"/>
      <c r="F7" s="119"/>
      <c r="G7" s="120"/>
      <c r="H7" s="121"/>
      <c r="I7" s="120">
        <v>2.5</v>
      </c>
      <c r="J7" s="121"/>
      <c r="K7" s="120"/>
      <c r="L7" s="121"/>
      <c r="M7" s="120">
        <v>3</v>
      </c>
      <c r="N7" s="121"/>
      <c r="O7" s="120"/>
      <c r="P7" s="121"/>
      <c r="Q7" s="120"/>
      <c r="R7" s="121"/>
      <c r="S7" s="58">
        <f>E7+G7+I7+K7+M7+O7+Q7</f>
        <v>5.5</v>
      </c>
      <c r="T7" s="58">
        <f t="shared" si="1"/>
        <v>5.5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 t="s">
        <v>90</v>
      </c>
      <c r="E19" s="118"/>
      <c r="F19" s="119"/>
      <c r="G19" s="120"/>
      <c r="H19" s="121"/>
      <c r="I19" s="120"/>
      <c r="J19" s="121"/>
      <c r="K19" s="120">
        <v>1.5</v>
      </c>
      <c r="L19" s="121"/>
      <c r="M19" s="120"/>
      <c r="N19" s="121"/>
      <c r="O19" s="120"/>
      <c r="P19" s="121"/>
      <c r="Q19" s="120"/>
      <c r="R19" s="121"/>
      <c r="S19" s="58">
        <f t="shared" si="0"/>
        <v>1.5</v>
      </c>
      <c r="T19" s="58">
        <f t="shared" si="3"/>
        <v>1.5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8"/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99</v>
      </c>
      <c r="C22" s="6"/>
      <c r="D22" s="22" t="s">
        <v>67</v>
      </c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2"/>
      <c r="F23" s="122"/>
      <c r="G23" s="124"/>
      <c r="H23" s="124"/>
      <c r="I23" s="124"/>
      <c r="J23" s="124"/>
      <c r="K23" s="124"/>
      <c r="L23" s="124"/>
      <c r="M23" s="124"/>
      <c r="N23" s="124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8">
        <v>8</v>
      </c>
      <c r="F25" s="119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0"/>
      <c r="F26" s="121"/>
      <c r="G26" s="120"/>
      <c r="H26" s="121"/>
      <c r="I26" s="120"/>
      <c r="J26" s="121"/>
      <c r="K26" s="120"/>
      <c r="L26" s="121"/>
      <c r="M26" s="120"/>
      <c r="N26" s="121"/>
      <c r="O26" s="120"/>
      <c r="P26" s="121"/>
      <c r="Q26" s="120"/>
      <c r="R26" s="121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04.12.22</v>
      </c>
      <c r="D2" s="110"/>
      <c r="E2" s="130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9.3000000000000007</v>
      </c>
      <c r="N3" s="27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20">
        <v>9.5</v>
      </c>
      <c r="F4" s="121"/>
      <c r="G4" s="120">
        <v>9.5</v>
      </c>
      <c r="H4" s="121"/>
      <c r="I4" s="120">
        <v>9</v>
      </c>
      <c r="J4" s="121"/>
      <c r="K4" s="120">
        <v>9.5</v>
      </c>
      <c r="L4" s="121"/>
      <c r="M4" s="120">
        <v>7</v>
      </c>
      <c r="N4" s="121"/>
      <c r="O4" s="120"/>
      <c r="P4" s="121"/>
      <c r="Q4" s="120"/>
      <c r="R4" s="121"/>
      <c r="S4" s="58">
        <f>E4+G4+I4+K4+M4+O4+Q4</f>
        <v>44.5</v>
      </c>
      <c r="T4" s="58">
        <f t="shared" ref="T4:T12" si="0">SUM(S4-U4-V4)</f>
        <v>38</v>
      </c>
      <c r="U4" s="60">
        <v>6.5</v>
      </c>
      <c r="V4" s="60"/>
    </row>
    <row r="5" spans="1:22" x14ac:dyDescent="0.25">
      <c r="A5" s="6"/>
      <c r="B5" s="6"/>
      <c r="C5" s="6"/>
      <c r="D5" s="22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99</v>
      </c>
      <c r="C18" s="6"/>
      <c r="D18" s="22" t="s">
        <v>65</v>
      </c>
      <c r="E18" s="120"/>
      <c r="F18" s="121"/>
      <c r="G18" s="120"/>
      <c r="H18" s="121"/>
      <c r="I18" s="120">
        <v>0.5</v>
      </c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9.5</v>
      </c>
      <c r="F22" s="129"/>
      <c r="G22" s="128">
        <f>SUM(G4:G21)</f>
        <v>9.5</v>
      </c>
      <c r="H22" s="129"/>
      <c r="I22" s="128">
        <f>SUM(I4:I21)</f>
        <v>9.5</v>
      </c>
      <c r="J22" s="129"/>
      <c r="K22" s="128">
        <f>SUM(K4:K21)</f>
        <v>9.5</v>
      </c>
      <c r="L22" s="129"/>
      <c r="M22" s="128">
        <f>SUM(M4:M21)</f>
        <v>7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38.5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1.5</v>
      </c>
      <c r="G24" s="60"/>
      <c r="H24" s="60">
        <f>SUM(G22)-H23</f>
        <v>1.5</v>
      </c>
      <c r="I24" s="60"/>
      <c r="J24" s="60">
        <f>SUM(I22)-J23</f>
        <v>1.5</v>
      </c>
      <c r="K24" s="60"/>
      <c r="L24" s="60">
        <f>SUM(K22)-L23</f>
        <v>1.5</v>
      </c>
      <c r="M24" s="60"/>
      <c r="N24" s="60">
        <f>SUM(M22)-N23</f>
        <v>-1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5</v>
      </c>
      <c r="T24" s="60"/>
      <c r="U24" s="60">
        <f>SUM(U4:U23)</f>
        <v>6.5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38.5</v>
      </c>
      <c r="I27" s="48">
        <v>3600</v>
      </c>
    </row>
    <row r="28" spans="1:22" x14ac:dyDescent="0.25">
      <c r="A28" s="50" t="s">
        <v>24</v>
      </c>
      <c r="C28" s="63">
        <f>U24</f>
        <v>6.5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45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04.12.22</v>
      </c>
      <c r="D2" s="6"/>
      <c r="E2" s="130" t="s">
        <v>13</v>
      </c>
      <c r="F2" s="130"/>
      <c r="G2" s="130" t="s">
        <v>14</v>
      </c>
      <c r="H2" s="130"/>
      <c r="I2" s="137" t="s">
        <v>15</v>
      </c>
      <c r="J2" s="137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5">
        <v>8</v>
      </c>
      <c r="J3" s="116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7085</v>
      </c>
      <c r="B4" s="6" t="s">
        <v>97</v>
      </c>
      <c r="C4" s="6">
        <v>1</v>
      </c>
      <c r="D4" s="22" t="s">
        <v>81</v>
      </c>
      <c r="E4" s="124">
        <v>8</v>
      </c>
      <c r="F4" s="124"/>
      <c r="G4" s="124">
        <v>8</v>
      </c>
      <c r="H4" s="124"/>
      <c r="I4" s="122"/>
      <c r="J4" s="122"/>
      <c r="K4" s="124"/>
      <c r="L4" s="124"/>
      <c r="M4" s="124">
        <v>4</v>
      </c>
      <c r="N4" s="124"/>
      <c r="O4" s="131"/>
      <c r="P4" s="132"/>
      <c r="Q4" s="131"/>
      <c r="R4" s="132"/>
      <c r="S4" s="12">
        <f>E4+G4+I4+K4+M4+O4+Q4</f>
        <v>20</v>
      </c>
      <c r="T4" s="12">
        <f t="shared" ref="T4:T18" si="0">SUM(S4-U4-V4)</f>
        <v>20</v>
      </c>
      <c r="U4" s="14"/>
      <c r="V4" s="14"/>
    </row>
    <row r="5" spans="1:22" x14ac:dyDescent="0.25">
      <c r="A5" s="6">
        <v>7045</v>
      </c>
      <c r="B5" s="6" t="s">
        <v>98</v>
      </c>
      <c r="C5" s="6">
        <v>4</v>
      </c>
      <c r="D5" s="22" t="s">
        <v>86</v>
      </c>
      <c r="E5" s="124"/>
      <c r="F5" s="124"/>
      <c r="G5" s="124"/>
      <c r="H5" s="124"/>
      <c r="I5" s="122"/>
      <c r="J5" s="122"/>
      <c r="K5" s="124">
        <v>3</v>
      </c>
      <c r="L5" s="124"/>
      <c r="M5" s="124">
        <v>2</v>
      </c>
      <c r="N5" s="124"/>
      <c r="O5" s="131"/>
      <c r="P5" s="132"/>
      <c r="Q5" s="131"/>
      <c r="R5" s="132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7045</v>
      </c>
      <c r="B6" s="6" t="s">
        <v>98</v>
      </c>
      <c r="C6" s="6">
        <v>5</v>
      </c>
      <c r="D6" s="22" t="s">
        <v>86</v>
      </c>
      <c r="E6" s="124"/>
      <c r="F6" s="124"/>
      <c r="G6" s="124"/>
      <c r="H6" s="124"/>
      <c r="I6" s="122"/>
      <c r="J6" s="122"/>
      <c r="K6" s="124">
        <v>3</v>
      </c>
      <c r="L6" s="124"/>
      <c r="M6" s="124">
        <v>2</v>
      </c>
      <c r="N6" s="124"/>
      <c r="O6" s="131"/>
      <c r="P6" s="132"/>
      <c r="Q6" s="131"/>
      <c r="R6" s="132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7045</v>
      </c>
      <c r="B7" s="6" t="s">
        <v>98</v>
      </c>
      <c r="C7" s="6">
        <v>6</v>
      </c>
      <c r="D7" s="22" t="s">
        <v>86</v>
      </c>
      <c r="E7" s="124"/>
      <c r="F7" s="124"/>
      <c r="G7" s="124"/>
      <c r="H7" s="124"/>
      <c r="I7" s="122"/>
      <c r="J7" s="122"/>
      <c r="K7" s="124">
        <v>2</v>
      </c>
      <c r="L7" s="124"/>
      <c r="M7" s="124"/>
      <c r="N7" s="124"/>
      <c r="O7" s="131"/>
      <c r="P7" s="132"/>
      <c r="Q7" s="131"/>
      <c r="R7" s="132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4"/>
      <c r="H8" s="124"/>
      <c r="I8" s="122"/>
      <c r="J8" s="122"/>
      <c r="K8" s="124"/>
      <c r="L8" s="124"/>
      <c r="M8" s="124"/>
      <c r="N8" s="124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2"/>
      <c r="J9" s="122"/>
      <c r="K9" s="124"/>
      <c r="L9" s="124"/>
      <c r="M9" s="124"/>
      <c r="N9" s="124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2"/>
      <c r="J10" s="122"/>
      <c r="K10" s="124"/>
      <c r="L10" s="124"/>
      <c r="M10" s="124"/>
      <c r="N10" s="124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2"/>
      <c r="J11" s="122"/>
      <c r="K11" s="124"/>
      <c r="L11" s="124"/>
      <c r="M11" s="124"/>
      <c r="N11" s="124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2"/>
      <c r="J12" s="122"/>
      <c r="K12" s="124"/>
      <c r="L12" s="124"/>
      <c r="M12" s="124"/>
      <c r="N12" s="124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2"/>
      <c r="J13" s="122"/>
      <c r="K13" s="124"/>
      <c r="L13" s="124"/>
      <c r="M13" s="124"/>
      <c r="N13" s="124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2"/>
      <c r="J14" s="122"/>
      <c r="K14" s="124"/>
      <c r="L14" s="124"/>
      <c r="M14" s="124"/>
      <c r="N14" s="124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2"/>
      <c r="J15" s="122"/>
      <c r="K15" s="124"/>
      <c r="L15" s="124"/>
      <c r="M15" s="124"/>
      <c r="N15" s="124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2"/>
      <c r="J16" s="122"/>
      <c r="K16" s="124"/>
      <c r="L16" s="124"/>
      <c r="M16" s="124"/>
      <c r="N16" s="124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2"/>
      <c r="J17" s="122"/>
      <c r="K17" s="124"/>
      <c r="L17" s="124"/>
      <c r="M17" s="124"/>
      <c r="N17" s="124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2"/>
      <c r="J18" s="122"/>
      <c r="K18" s="124"/>
      <c r="L18" s="124"/>
      <c r="M18" s="124"/>
      <c r="N18" s="124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101</v>
      </c>
      <c r="C19" s="6"/>
      <c r="D19" s="22" t="s">
        <v>70</v>
      </c>
      <c r="E19" s="124"/>
      <c r="F19" s="124"/>
      <c r="G19" s="124"/>
      <c r="H19" s="124"/>
      <c r="I19" s="122"/>
      <c r="J19" s="122"/>
      <c r="K19" s="124"/>
      <c r="L19" s="124"/>
      <c r="M19" s="124"/>
      <c r="N19" s="124"/>
      <c r="O19" s="131"/>
      <c r="P19" s="132"/>
      <c r="Q19" s="131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4"/>
      <c r="H20" s="124"/>
      <c r="I20" s="122"/>
      <c r="J20" s="122"/>
      <c r="K20" s="124"/>
      <c r="L20" s="124"/>
      <c r="M20" s="124"/>
      <c r="N20" s="124"/>
      <c r="O20" s="131"/>
      <c r="P20" s="132"/>
      <c r="Q20" s="131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4"/>
      <c r="F21" s="124"/>
      <c r="G21" s="124"/>
      <c r="H21" s="124"/>
      <c r="I21" s="122"/>
      <c r="J21" s="122"/>
      <c r="K21" s="124"/>
      <c r="L21" s="124"/>
      <c r="M21" s="124"/>
      <c r="N21" s="124"/>
      <c r="O21" s="131"/>
      <c r="P21" s="132"/>
      <c r="Q21" s="131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99</v>
      </c>
      <c r="C22" s="6"/>
      <c r="D22" s="22" t="s">
        <v>66</v>
      </c>
      <c r="E22" s="124"/>
      <c r="F22" s="124"/>
      <c r="G22" s="124"/>
      <c r="H22" s="124"/>
      <c r="I22" s="122"/>
      <c r="J22" s="122"/>
      <c r="K22" s="124"/>
      <c r="L22" s="124"/>
      <c r="M22" s="124"/>
      <c r="N22" s="124"/>
      <c r="O22" s="131"/>
      <c r="P22" s="132"/>
      <c r="Q22" s="13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2"/>
      <c r="J23" s="122"/>
      <c r="K23" s="124"/>
      <c r="L23" s="124"/>
      <c r="M23" s="124"/>
      <c r="N23" s="124"/>
      <c r="O23" s="131"/>
      <c r="P23" s="132"/>
      <c r="Q23" s="131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2"/>
      <c r="G24" s="131"/>
      <c r="H24" s="132"/>
      <c r="I24" s="133">
        <v>8</v>
      </c>
      <c r="J24" s="134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04.12.22</v>
      </c>
      <c r="D2" s="110"/>
      <c r="E2" s="127" t="s">
        <v>13</v>
      </c>
      <c r="F2" s="127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7.3</v>
      </c>
      <c r="H3" s="27">
        <v>16.3</v>
      </c>
      <c r="I3" s="56">
        <v>7.3</v>
      </c>
      <c r="J3" s="27">
        <v>16.3</v>
      </c>
      <c r="K3" s="56">
        <v>7</v>
      </c>
      <c r="L3" s="27">
        <v>17</v>
      </c>
      <c r="M3" s="56">
        <v>7</v>
      </c>
      <c r="N3" s="27">
        <v>17</v>
      </c>
      <c r="O3" s="56">
        <v>7</v>
      </c>
      <c r="P3" s="56">
        <v>12</v>
      </c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23"/>
      <c r="F4" s="123"/>
      <c r="G4" s="125">
        <v>8.5</v>
      </c>
      <c r="H4" s="125"/>
      <c r="I4" s="125">
        <v>8.5</v>
      </c>
      <c r="J4" s="125"/>
      <c r="K4" s="125">
        <v>9.5</v>
      </c>
      <c r="L4" s="125"/>
      <c r="M4" s="125">
        <v>9</v>
      </c>
      <c r="N4" s="125"/>
      <c r="O4" s="120">
        <v>5</v>
      </c>
      <c r="P4" s="121"/>
      <c r="Q4" s="120"/>
      <c r="R4" s="121"/>
      <c r="S4" s="58">
        <f>E4+G4+I4+K4+M4+O4+Q4</f>
        <v>40.5</v>
      </c>
      <c r="T4" s="58">
        <f t="shared" ref="T4:T14" si="0">SUM(S4-U4-V4)</f>
        <v>31.5</v>
      </c>
      <c r="U4" s="60">
        <v>9</v>
      </c>
      <c r="V4" s="60"/>
    </row>
    <row r="5" spans="1:22" x14ac:dyDescent="0.25">
      <c r="A5" s="6">
        <v>7113</v>
      </c>
      <c r="B5" s="6" t="s">
        <v>102</v>
      </c>
      <c r="C5" s="6">
        <v>1</v>
      </c>
      <c r="D5" s="22" t="s">
        <v>93</v>
      </c>
      <c r="E5" s="123"/>
      <c r="F5" s="123"/>
      <c r="G5" s="125"/>
      <c r="H5" s="125"/>
      <c r="I5" s="125"/>
      <c r="J5" s="125"/>
      <c r="K5" s="125"/>
      <c r="L5" s="125"/>
      <c r="M5" s="125">
        <v>0.5</v>
      </c>
      <c r="N5" s="125"/>
      <c r="O5" s="120"/>
      <c r="P5" s="121"/>
      <c r="Q5" s="120"/>
      <c r="R5" s="121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5"/>
      <c r="H6" s="125"/>
      <c r="I6" s="125"/>
      <c r="J6" s="125"/>
      <c r="K6" s="125"/>
      <c r="L6" s="125"/>
      <c r="M6" s="125"/>
      <c r="N6" s="125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5"/>
      <c r="H7" s="125"/>
      <c r="I7" s="125"/>
      <c r="J7" s="125"/>
      <c r="K7" s="125"/>
      <c r="L7" s="125"/>
      <c r="M7" s="125"/>
      <c r="N7" s="125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4"/>
      <c r="H18" s="124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8"/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99</v>
      </c>
      <c r="C22" s="6"/>
      <c r="D22" s="22" t="s">
        <v>65</v>
      </c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>
        <v>8</v>
      </c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8.5</v>
      </c>
      <c r="H26" s="129"/>
      <c r="I26" s="128">
        <f>SUM(I4:I25)</f>
        <v>8.5</v>
      </c>
      <c r="J26" s="129"/>
      <c r="K26" s="128">
        <f>SUM(K4:K25)</f>
        <v>9.5</v>
      </c>
      <c r="L26" s="129"/>
      <c r="M26" s="128">
        <f>SUM(M4:M25)</f>
        <v>9.5</v>
      </c>
      <c r="N26" s="129"/>
      <c r="O26" s="128">
        <f>SUM(O4:O25)</f>
        <v>5</v>
      </c>
      <c r="P26" s="129"/>
      <c r="Q26" s="128">
        <f>SUM(Q4:Q25)</f>
        <v>0</v>
      </c>
      <c r="R26" s="129"/>
      <c r="S26" s="58">
        <f t="shared" si="1"/>
        <v>49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0.5</v>
      </c>
      <c r="I28" s="60"/>
      <c r="J28" s="60">
        <f>SUM(I26)-J27</f>
        <v>0.5</v>
      </c>
      <c r="K28" s="60"/>
      <c r="L28" s="60">
        <f>SUM(K26)-L27</f>
        <v>1.5</v>
      </c>
      <c r="M28" s="60"/>
      <c r="N28" s="60">
        <f>SUM(M26)-N27</f>
        <v>1.5</v>
      </c>
      <c r="O28" s="60"/>
      <c r="P28" s="60">
        <f>SUM(O26)</f>
        <v>5</v>
      </c>
      <c r="Q28" s="60"/>
      <c r="R28" s="60">
        <f>SUM(Q26)</f>
        <v>0</v>
      </c>
      <c r="S28" s="60">
        <f>SUM(E28:R28)</f>
        <v>9</v>
      </c>
      <c r="T28" s="60"/>
      <c r="U28" s="60">
        <f>SUM(U4:U27)</f>
        <v>9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9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49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04.12.22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25">
        <v>8</v>
      </c>
      <c r="F4" s="125"/>
      <c r="G4" s="125">
        <v>8</v>
      </c>
      <c r="H4" s="125"/>
      <c r="I4" s="120">
        <v>8</v>
      </c>
      <c r="J4" s="121"/>
      <c r="K4" s="120">
        <v>8</v>
      </c>
      <c r="L4" s="121"/>
      <c r="M4" s="125"/>
      <c r="N4" s="125"/>
      <c r="O4" s="120"/>
      <c r="P4" s="121"/>
      <c r="Q4" s="120"/>
      <c r="R4" s="121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0"/>
      <c r="J5" s="121"/>
      <c r="K5" s="120"/>
      <c r="L5" s="121"/>
      <c r="M5" s="125"/>
      <c r="N5" s="125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5"/>
      <c r="G8" s="120"/>
      <c r="H8" s="121"/>
      <c r="I8" s="125"/>
      <c r="J8" s="125"/>
      <c r="K8" s="125"/>
      <c r="L8" s="125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5"/>
      <c r="G9" s="120"/>
      <c r="H9" s="121"/>
      <c r="I9" s="125"/>
      <c r="J9" s="125"/>
      <c r="K9" s="125"/>
      <c r="L9" s="125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0"/>
      <c r="F16" s="121"/>
      <c r="G16" s="120"/>
      <c r="H16" s="121"/>
      <c r="I16" s="125"/>
      <c r="J16" s="125"/>
      <c r="K16" s="125"/>
      <c r="L16" s="125"/>
      <c r="M16" s="125"/>
      <c r="N16" s="125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99</v>
      </c>
      <c r="C18" s="6"/>
      <c r="D18" s="22" t="s">
        <v>67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0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9" sqref="B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8.15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99</v>
      </c>
      <c r="C4" s="6"/>
      <c r="D4" s="22" t="s">
        <v>78</v>
      </c>
      <c r="E4" s="131">
        <v>2</v>
      </c>
      <c r="F4" s="132"/>
      <c r="G4" s="131">
        <v>2</v>
      </c>
      <c r="H4" s="132"/>
      <c r="I4" s="131">
        <v>2</v>
      </c>
      <c r="J4" s="132"/>
      <c r="K4" s="131">
        <v>2</v>
      </c>
      <c r="L4" s="132"/>
      <c r="M4" s="131"/>
      <c r="N4" s="132"/>
      <c r="O4" s="131"/>
      <c r="P4" s="132"/>
      <c r="Q4" s="131"/>
      <c r="R4" s="132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25">
      <c r="A5" s="6">
        <v>3600</v>
      </c>
      <c r="B5" s="6" t="s">
        <v>99</v>
      </c>
      <c r="C5" s="6"/>
      <c r="D5" s="22" t="s">
        <v>82</v>
      </c>
      <c r="E5" s="131">
        <v>6</v>
      </c>
      <c r="F5" s="132"/>
      <c r="G5" s="131">
        <v>6</v>
      </c>
      <c r="H5" s="132"/>
      <c r="I5" s="131">
        <v>5.75</v>
      </c>
      <c r="J5" s="132"/>
      <c r="K5" s="131">
        <v>2</v>
      </c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19.75</v>
      </c>
      <c r="T5" s="12">
        <f t="shared" si="0"/>
        <v>19.75</v>
      </c>
      <c r="U5" s="14"/>
      <c r="V5" s="14"/>
    </row>
    <row r="6" spans="1:22" x14ac:dyDescent="0.25">
      <c r="A6" s="6">
        <v>3600</v>
      </c>
      <c r="B6" s="6" t="s">
        <v>99</v>
      </c>
      <c r="C6" s="6"/>
      <c r="D6" s="22" t="s">
        <v>79</v>
      </c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99</v>
      </c>
      <c r="C7" s="6"/>
      <c r="D7" s="22" t="s">
        <v>91</v>
      </c>
      <c r="E7" s="131"/>
      <c r="F7" s="132"/>
      <c r="G7" s="131"/>
      <c r="H7" s="132"/>
      <c r="I7" s="131"/>
      <c r="J7" s="132"/>
      <c r="K7" s="131">
        <v>4</v>
      </c>
      <c r="L7" s="132"/>
      <c r="M7" s="131"/>
      <c r="N7" s="132"/>
      <c r="O7" s="131"/>
      <c r="P7" s="132"/>
      <c r="Q7" s="131"/>
      <c r="R7" s="132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92</v>
      </c>
      <c r="E14" s="131"/>
      <c r="F14" s="132"/>
      <c r="G14" s="131"/>
      <c r="H14" s="132"/>
      <c r="I14" s="131"/>
      <c r="J14" s="132"/>
      <c r="K14" s="131"/>
      <c r="L14" s="132"/>
      <c r="M14" s="131">
        <v>8</v>
      </c>
      <c r="N14" s="132"/>
      <c r="O14" s="131"/>
      <c r="P14" s="132"/>
      <c r="Q14" s="131"/>
      <c r="R14" s="132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7.75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39.75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39.75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-0.25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-0.25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39.75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39.75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7101</v>
      </c>
      <c r="B4" s="6" t="s">
        <v>100</v>
      </c>
      <c r="C4" s="6">
        <v>1</v>
      </c>
      <c r="D4" s="22" t="s">
        <v>77</v>
      </c>
      <c r="E4" s="131"/>
      <c r="F4" s="132"/>
      <c r="G4" s="131">
        <v>2</v>
      </c>
      <c r="H4" s="132"/>
      <c r="I4" s="131">
        <v>2</v>
      </c>
      <c r="J4" s="132"/>
      <c r="K4" s="131">
        <v>2</v>
      </c>
      <c r="L4" s="132"/>
      <c r="M4" s="131">
        <v>2</v>
      </c>
      <c r="N4" s="132"/>
      <c r="O4" s="131"/>
      <c r="P4" s="132"/>
      <c r="Q4" s="131"/>
      <c r="R4" s="132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25">
      <c r="A5" s="6"/>
      <c r="B5" s="6"/>
      <c r="C5" s="6"/>
      <c r="D5" s="22"/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99</v>
      </c>
      <c r="C19" s="6"/>
      <c r="D19" s="10" t="s">
        <v>85</v>
      </c>
      <c r="E19" s="131">
        <v>8</v>
      </c>
      <c r="F19" s="132"/>
      <c r="G19" s="131">
        <v>6</v>
      </c>
      <c r="H19" s="132"/>
      <c r="I19" s="131">
        <v>6</v>
      </c>
      <c r="J19" s="132"/>
      <c r="K19" s="131">
        <v>6</v>
      </c>
      <c r="L19" s="132"/>
      <c r="M19" s="131">
        <v>6</v>
      </c>
      <c r="N19" s="132"/>
      <c r="O19" s="131"/>
      <c r="P19" s="132"/>
      <c r="Q19" s="131"/>
      <c r="R19" s="132"/>
      <c r="S19" s="12">
        <f t="shared" si="1"/>
        <v>32</v>
      </c>
      <c r="T19" s="12">
        <f t="shared" si="0"/>
        <v>32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04.12.22</v>
      </c>
      <c r="D2" s="110"/>
      <c r="E2" s="130" t="s">
        <v>13</v>
      </c>
      <c r="F2" s="130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17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7113</v>
      </c>
      <c r="B4" s="6" t="s">
        <v>102</v>
      </c>
      <c r="C4" s="6">
        <v>1</v>
      </c>
      <c r="D4" s="22" t="s">
        <v>77</v>
      </c>
      <c r="E4" s="131">
        <v>9</v>
      </c>
      <c r="F4" s="132"/>
      <c r="G4" s="133"/>
      <c r="H4" s="134"/>
      <c r="I4" s="133"/>
      <c r="J4" s="134"/>
      <c r="K4" s="133"/>
      <c r="L4" s="134"/>
      <c r="M4" s="133"/>
      <c r="N4" s="134"/>
      <c r="O4" s="131"/>
      <c r="P4" s="132"/>
      <c r="Q4" s="131"/>
      <c r="R4" s="132"/>
      <c r="S4" s="12">
        <f>E4+G4+I4+K4+M4+O4+Q4</f>
        <v>9</v>
      </c>
      <c r="T4" s="12">
        <f t="shared" ref="T4:T19" si="0">SUM(S4-U4-V4)</f>
        <v>7.5</v>
      </c>
      <c r="U4" s="14">
        <v>1.5</v>
      </c>
      <c r="V4" s="14"/>
    </row>
    <row r="5" spans="1:22" x14ac:dyDescent="0.25">
      <c r="A5" s="6"/>
      <c r="B5" s="6"/>
      <c r="C5" s="6"/>
      <c r="D5" s="22"/>
      <c r="E5" s="131"/>
      <c r="F5" s="132"/>
      <c r="G5" s="133"/>
      <c r="H5" s="134"/>
      <c r="I5" s="133"/>
      <c r="J5" s="134"/>
      <c r="K5" s="133"/>
      <c r="L5" s="134"/>
      <c r="M5" s="133"/>
      <c r="N5" s="134"/>
      <c r="O5" s="131"/>
      <c r="P5" s="132"/>
      <c r="Q5" s="131"/>
      <c r="R5" s="132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3"/>
      <c r="H6" s="134"/>
      <c r="I6" s="133"/>
      <c r="J6" s="134"/>
      <c r="K6" s="133"/>
      <c r="L6" s="134"/>
      <c r="M6" s="133"/>
      <c r="N6" s="134"/>
      <c r="O6" s="131"/>
      <c r="P6" s="132"/>
      <c r="Q6" s="131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3"/>
      <c r="H7" s="134"/>
      <c r="I7" s="133"/>
      <c r="J7" s="134"/>
      <c r="K7" s="133"/>
      <c r="L7" s="134"/>
      <c r="M7" s="133"/>
      <c r="N7" s="134"/>
      <c r="O7" s="131"/>
      <c r="P7" s="132"/>
      <c r="Q7" s="131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3"/>
      <c r="H8" s="134"/>
      <c r="I8" s="133"/>
      <c r="J8" s="134"/>
      <c r="K8" s="133"/>
      <c r="L8" s="134"/>
      <c r="M8" s="133"/>
      <c r="N8" s="134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3"/>
      <c r="H9" s="134"/>
      <c r="I9" s="133"/>
      <c r="J9" s="134"/>
      <c r="K9" s="133"/>
      <c r="L9" s="134"/>
      <c r="M9" s="133"/>
      <c r="N9" s="134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3"/>
      <c r="H10" s="134"/>
      <c r="I10" s="133"/>
      <c r="J10" s="134"/>
      <c r="K10" s="133"/>
      <c r="L10" s="134"/>
      <c r="M10" s="133"/>
      <c r="N10" s="134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3"/>
      <c r="H11" s="134"/>
      <c r="I11" s="133"/>
      <c r="J11" s="134"/>
      <c r="K11" s="133"/>
      <c r="L11" s="134"/>
      <c r="M11" s="133"/>
      <c r="N11" s="134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3"/>
      <c r="H12" s="134"/>
      <c r="I12" s="133"/>
      <c r="J12" s="134"/>
      <c r="K12" s="133"/>
      <c r="L12" s="134"/>
      <c r="M12" s="133"/>
      <c r="N12" s="134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3"/>
      <c r="H13" s="134"/>
      <c r="I13" s="133"/>
      <c r="J13" s="134"/>
      <c r="K13" s="133"/>
      <c r="L13" s="134"/>
      <c r="M13" s="133"/>
      <c r="N13" s="134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3"/>
      <c r="H14" s="134"/>
      <c r="I14" s="133"/>
      <c r="J14" s="134"/>
      <c r="K14" s="133"/>
      <c r="L14" s="134"/>
      <c r="M14" s="133"/>
      <c r="N14" s="134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2"/>
      <c r="G15" s="133"/>
      <c r="H15" s="134"/>
      <c r="I15" s="133"/>
      <c r="J15" s="134"/>
      <c r="K15" s="133"/>
      <c r="L15" s="134"/>
      <c r="M15" s="133"/>
      <c r="N15" s="134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99</v>
      </c>
      <c r="C16" s="6"/>
      <c r="D16" s="22" t="s">
        <v>65</v>
      </c>
      <c r="E16" s="120">
        <v>0.25</v>
      </c>
      <c r="F16" s="121"/>
      <c r="G16" s="118"/>
      <c r="H16" s="119"/>
      <c r="I16" s="118"/>
      <c r="J16" s="119"/>
      <c r="K16" s="118"/>
      <c r="L16" s="119"/>
      <c r="M16" s="118"/>
      <c r="N16" s="119"/>
      <c r="O16" s="131"/>
      <c r="P16" s="132"/>
      <c r="Q16" s="131"/>
      <c r="R16" s="132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6" t="s">
        <v>99</v>
      </c>
      <c r="C17" s="6"/>
      <c r="D17" s="22" t="s">
        <v>68</v>
      </c>
      <c r="E17" s="131"/>
      <c r="F17" s="132"/>
      <c r="G17" s="133"/>
      <c r="H17" s="134"/>
      <c r="I17" s="133"/>
      <c r="J17" s="134"/>
      <c r="K17" s="133"/>
      <c r="L17" s="134"/>
      <c r="M17" s="133"/>
      <c r="N17" s="134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99</v>
      </c>
      <c r="C18" s="6"/>
      <c r="D18" s="22" t="s">
        <v>69</v>
      </c>
      <c r="E18" s="131">
        <v>0.25</v>
      </c>
      <c r="F18" s="132"/>
      <c r="G18" s="133"/>
      <c r="H18" s="134"/>
      <c r="I18" s="133"/>
      <c r="J18" s="134"/>
      <c r="K18" s="133"/>
      <c r="L18" s="134"/>
      <c r="M18" s="133"/>
      <c r="N18" s="134"/>
      <c r="O18" s="131"/>
      <c r="P18" s="132"/>
      <c r="Q18" s="131"/>
      <c r="R18" s="132"/>
      <c r="S18" s="12">
        <f t="shared" si="1"/>
        <v>0.25</v>
      </c>
      <c r="T18" s="12">
        <f t="shared" si="0"/>
        <v>0.25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3"/>
      <c r="H19" s="134"/>
      <c r="I19" s="133"/>
      <c r="J19" s="134"/>
      <c r="K19" s="133"/>
      <c r="L19" s="134"/>
      <c r="M19" s="133"/>
      <c r="N19" s="134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2"/>
      <c r="G20" s="133">
        <v>8</v>
      </c>
      <c r="H20" s="134"/>
      <c r="I20" s="133">
        <v>8</v>
      </c>
      <c r="J20" s="134"/>
      <c r="K20" s="133">
        <v>8</v>
      </c>
      <c r="L20" s="134"/>
      <c r="M20" s="133">
        <v>8</v>
      </c>
      <c r="N20" s="134"/>
      <c r="O20" s="131"/>
      <c r="P20" s="132"/>
      <c r="Q20" s="131"/>
      <c r="R20" s="132"/>
      <c r="S20" s="12">
        <f t="shared" si="1"/>
        <v>32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9.5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41.5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1.5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1.5</v>
      </c>
      <c r="T24" s="14"/>
      <c r="U24" s="14">
        <f>SUM(U4:U23)</f>
        <v>1.5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1.5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32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41.5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2022-12-05T11:19:39Z</dcterms:modified>
</cp:coreProperties>
</file>