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CEDA36A9-FD82-4528-B7CB-7817F6761991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#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">'#'!$A$1:$V$44</definedName>
    <definedName name="_xlnm.Print_Area" localSheetId="16">'.'!$A$1:$V$41</definedName>
    <definedName name="_xlnm.Print_Area" localSheetId="0">Analysis!$A$1:$K$28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'Reading-Jones'!$A$1:$V$43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8" l="1"/>
  <c r="E25" i="53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10" i="5"/>
  <c r="T10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<sst xmlns="http://schemas.openxmlformats.org/spreadsheetml/2006/main" count="707" uniqueCount="122">
  <si>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</si>
  <si>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</si>
  <si>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</si>
  <si>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</si>
  <si>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</si>
  <si>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</si>
  <si>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</si>
  <si>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</si>
  <si>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</si>
  <si>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</si>
  <si>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</si>
  <si>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</si>
  <si>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</si>
  <si>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</si>
  <si>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</si>
  <si>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</si>
  <si>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</si>
  <si>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</si>
  <si>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</si>
  <si>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</si>
  <si>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</si>
  <si>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</si>
  <si>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</si>
  <si>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</si>
  <si>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</si>
  <si>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</si>
  <si>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</si>
  <si>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</si>
  <si>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</si>
  <si>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</si>
  <si>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</si>
  <si>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</si>
  <si>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</si>
  <si>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</si>
  <si>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</si>
  <si>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</si>
  <si>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</si>
  <si>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</si>
  <si>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</si>
  <si>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</si>
  <si>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</si>
  <si>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</si>
  <si>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</si>
  <si>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</si>
  <si>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</si>
  <si>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</si>
  <si>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</si>
  <si>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</si>
  <si>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</si>
  <si>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</si>
  <si>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</si>
  <si>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</si>
  <si>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</si>
  <si>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</si>
  <si>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</si>
  <si>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</si>
  <si>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</si>
  <si>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</si>
  <si>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</si>
  <si>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</si>
  <si>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</si>
  <si>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</si>
  <si>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</si>
  <si>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</si>
  <si>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</si>
  <si>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</si>
  <si>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</si>
  <si>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</si>
  <si>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</si>
  <si>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</si>
  <si>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</si>
  <si>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</si>
  <si>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</si>
  <si>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</si>
  <si>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</si>
  <si>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</si>
  <si>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</si>
  <si>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</si>
  <si>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</si>
  <si>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</si>
  <si>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</si>
  <si>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</si>
  <si>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</si>
  <si>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</si>
  <si>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</si>
  <si>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training mason</t>
  </si>
  <si>
    <t xml:space="preserve"> </t>
  </si>
  <si>
    <t>fire marshal duties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</si>
  <si>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</si>
  <si>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</si>
  <si>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</si>
  <si>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</si>
  <si>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</si>
  <si>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</si>
  <si>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</si>
  <si>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training Sam</t>
  </si>
  <si>
    <t>training</t>
  </si>
  <si>
    <t>Reception desk</t>
  </si>
  <si>
    <t>pergolas</t>
  </si>
  <si>
    <t>load van</t>
  </si>
  <si>
    <t>wall battons</t>
  </si>
  <si>
    <t>wrapping</t>
  </si>
  <si>
    <t>grind cutters</t>
  </si>
  <si>
    <t>packers</t>
  </si>
  <si>
    <t xml:space="preserve">vanity frames from store </t>
  </si>
  <si>
    <t>10.07.22</t>
  </si>
  <si>
    <t>funeral</t>
  </si>
  <si>
    <t>car</t>
  </si>
  <si>
    <t>architraves</t>
  </si>
  <si>
    <t>handrail</t>
  </si>
  <si>
    <t>linings</t>
  </si>
  <si>
    <t xml:space="preserve">hospital appointment </t>
  </si>
  <si>
    <t>unload van 7072</t>
  </si>
  <si>
    <t>delivery tmj 7072</t>
  </si>
  <si>
    <t>BARC01</t>
  </si>
  <si>
    <t>HOXT01</t>
  </si>
  <si>
    <t>MOOR02</t>
  </si>
  <si>
    <t>OFFI01</t>
  </si>
  <si>
    <t>WHIT05</t>
  </si>
  <si>
    <t>REPT01</t>
  </si>
  <si>
    <t>CAPI01</t>
  </si>
  <si>
    <t>PRI017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</si>
</sst>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70</v>
      </c>
      <c r="C2" s="6" t="s">
        <v>105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/>
      <c r="B6" s="100">
        <f>SUM('#'!C31)</f>
        <v>0</v>
      </c>
      <c r="C6" s="100">
        <f>SUM('#'!C32)</f>
        <v>0</v>
      </c>
      <c r="D6" s="100">
        <f>SUM('#'!C33)</f>
        <v>0</v>
      </c>
      <c r="E6" s="100">
        <f>SUM('#'!C34)</f>
        <v>0</v>
      </c>
      <c r="F6" s="100">
        <f>SUM('#'!C35)</f>
        <v>0</v>
      </c>
      <c r="G6" s="101">
        <f>B6+C6+D6+E6+F6</f>
        <v>0</v>
      </c>
      <c r="H6" s="102">
        <f>SUM('#'!C37)</f>
        <v>0</v>
      </c>
      <c r="I6" s="102">
        <f>SUM('#'!C38)</f>
        <v>0</v>
      </c>
      <c r="K6" s="103">
        <f>SUM('#'!I32)</f>
        <v>0</v>
      </c>
    </row>
    <row r="7" spans="1:11" ht="17.25" customHeight="1" x14ac:dyDescent="0.25">
      <c r="A7" s="99" t="s">
        <v>57</v>
      </c>
      <c r="B7" s="100">
        <f>SUM(Chimes!C30)</f>
        <v>32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0</v>
      </c>
      <c r="G7" s="101">
        <f>B7+C7+D7+E7+F7</f>
        <v>32</v>
      </c>
      <c r="H7" s="102">
        <f>SUM(Chimes!C36)</f>
        <v>0</v>
      </c>
      <c r="I7" s="102">
        <f>SUM(Chimes!C37)</f>
        <v>0</v>
      </c>
      <c r="K7" s="103">
        <f>SUM(Chimes!I31)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1</v>
      </c>
    </row>
    <row r="9" spans="1:11" ht="17.25" customHeight="1" x14ac:dyDescent="0.25">
      <c r="A9" s="99" t="s">
        <v>7</v>
      </c>
      <c r="B9" s="100">
        <f>SUM(Doran!C30)</f>
        <v>32</v>
      </c>
      <c r="C9" s="100">
        <f>SUM(Doran!C31)</f>
        <v>0</v>
      </c>
      <c r="D9" s="100">
        <f>SUM(Doran!C32)</f>
        <v>0</v>
      </c>
      <c r="E9" s="100">
        <f>SUM(Doran!C33)</f>
        <v>0</v>
      </c>
      <c r="F9" s="100">
        <f>SUM(Doran!C34)</f>
        <v>0</v>
      </c>
      <c r="G9" s="101">
        <f t="shared" ref="G9:G19" si="0">B9+C9+D9+E9+F9</f>
        <v>32</v>
      </c>
      <c r="H9" s="104">
        <f>SUM(Doran!C36)</f>
        <v>0</v>
      </c>
      <c r="I9" s="104">
        <f>SUM(Doran!C37)</f>
        <v>0</v>
      </c>
      <c r="K9" s="103">
        <f>SUM(Doran!I31)</f>
        <v>2</v>
      </c>
    </row>
    <row r="10" spans="1:11" x14ac:dyDescent="0.25">
      <c r="A10" s="99" t="s">
        <v>50</v>
      </c>
      <c r="B10" s="100">
        <f>SUM(Hammond!C30)</f>
        <v>32</v>
      </c>
      <c r="C10" s="100">
        <f>SUM(Hammond!C31)</f>
        <v>0</v>
      </c>
      <c r="D10" s="100">
        <f>SUM(Hammond!C32)</f>
        <v>0</v>
      </c>
      <c r="E10" s="100">
        <f>SUM(Hammond!C33)</f>
        <v>8</v>
      </c>
      <c r="F10" s="100">
        <f>SUM(Hammond!C34)</f>
        <v>0</v>
      </c>
      <c r="G10" s="101">
        <f t="shared" ref="G10:G15" si="1">B10+C10+D10+E10+F10</f>
        <v>40</v>
      </c>
      <c r="H10" s="104">
        <f>SUM(Hammond!C36)</f>
        <v>0</v>
      </c>
      <c r="I10" s="104">
        <f>SUM(Hammond!C37)</f>
        <v>0</v>
      </c>
      <c r="K10" s="103">
        <f>SUM(Hammond!I31)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77</v>
      </c>
      <c r="B12" s="100">
        <f>SUM(Jones!C29)</f>
        <v>31.75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31.75</v>
      </c>
      <c r="H12" s="104">
        <f>SUM(Jones!C35)</f>
        <v>0</v>
      </c>
      <c r="I12" s="104">
        <f>SUM(Jones!C36)</f>
        <v>0</v>
      </c>
      <c r="K12" s="103">
        <f>SUM(Jones!I30)</f>
        <v>31.75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32</v>
      </c>
      <c r="H13" s="104">
        <f>SUM(McSharry!C33)</f>
        <v>0</v>
      </c>
      <c r="I13" s="104">
        <f>SUM(McSharry!C34)</f>
        <v>0</v>
      </c>
      <c r="K13" s="103">
        <f>SUM(McSharry!I28)</f>
        <v>1.5</v>
      </c>
    </row>
    <row r="14" spans="1:11" ht="17.25" customHeight="1" x14ac:dyDescent="0.25">
      <c r="A14" s="99" t="s">
        <v>65</v>
      </c>
      <c r="B14" s="100">
        <f>SUM('Reading-Jones'!C30)</f>
        <v>32</v>
      </c>
      <c r="C14" s="100">
        <f>SUM('Reading-Jones'!C31)</f>
        <v>0</v>
      </c>
      <c r="D14" s="100">
        <f>SUM('Reading-Jones'!C32)</f>
        <v>0</v>
      </c>
      <c r="E14" s="100">
        <f>SUM('Reading-Jones'!C33)</f>
        <v>0</v>
      </c>
      <c r="F14" s="100">
        <f>SUM('Reading-Jones'!C34)</f>
        <v>0</v>
      </c>
      <c r="G14" s="101">
        <f t="shared" si="1"/>
        <v>32</v>
      </c>
      <c r="H14" s="104">
        <f>SUM('Reading-Jones'!C36)</f>
        <v>0</v>
      </c>
      <c r="I14" s="104">
        <f>SUM('Reading-Jones'!C37)</f>
        <v>0</v>
      </c>
      <c r="K14" s="103">
        <f>SUM('Reading-Jones'!I31)</f>
        <v>0.25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1"/>
        <v>32</v>
      </c>
      <c r="H15" s="104">
        <f>SUM(Taylor!C34)</f>
        <v>0</v>
      </c>
      <c r="I15" s="104">
        <f>SUM(Taylor!C35)</f>
        <v>0</v>
      </c>
      <c r="K15" s="103">
        <f>SUM(Taylor!I29)</f>
        <v>4</v>
      </c>
    </row>
    <row r="16" spans="1:11" x14ac:dyDescent="0.25">
      <c r="A16" s="99" t="s">
        <v>45</v>
      </c>
      <c r="B16" s="100">
        <f>SUM(Ward!C30)</f>
        <v>24</v>
      </c>
      <c r="C16" s="100">
        <f>SUM(Ward!C31)</f>
        <v>0</v>
      </c>
      <c r="D16" s="100">
        <f>SUM(Ward!C32)</f>
        <v>0</v>
      </c>
      <c r="E16" s="100">
        <f>SUM(Ward!C33)</f>
        <v>8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7</v>
      </c>
    </row>
    <row r="17" spans="1:11" x14ac:dyDescent="0.25">
      <c r="A17" s="99" t="s">
        <v>63</v>
      </c>
      <c r="B17" s="100">
        <f>SUM(Wildman!C28)</f>
        <v>24</v>
      </c>
      <c r="C17" s="100">
        <f>SUM(Wildman!C29)</f>
        <v>0</v>
      </c>
      <c r="D17" s="100">
        <f>SUM(Wildman!C30)</f>
        <v>0</v>
      </c>
      <c r="E17" s="100">
        <f>SUM(Wildman!C31)</f>
        <v>8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SUM(Wright!C30)</f>
        <v>34.5</v>
      </c>
      <c r="C20" s="100">
        <f>SUM(Wright!C31)</f>
        <v>2</v>
      </c>
      <c r="D20" s="100">
        <f>SUM(Wright!C32)</f>
        <v>0</v>
      </c>
      <c r="E20" s="100">
        <f>SUM(Wright!C33)</f>
        <v>0</v>
      </c>
      <c r="F20" s="100">
        <f>SUM(Wright!C34)</f>
        <v>0</v>
      </c>
      <c r="G20" s="101">
        <f>B20+C20+D20+E20+F20</f>
        <v>36.5</v>
      </c>
      <c r="H20" s="104">
        <f>SUM(Wright!C36)</f>
        <v>0</v>
      </c>
      <c r="I20" s="104">
        <f>SUM(Wright!C37)</f>
        <v>0</v>
      </c>
      <c r="K20" s="103">
        <f>SUM(Wright!I31)</f>
        <v>30.25</v>
      </c>
    </row>
    <row r="21" spans="1:11" ht="17.25" customHeight="1" x14ac:dyDescent="0.25">
      <c r="A21" s="105" t="s">
        <v>22</v>
      </c>
      <c r="B21" s="106">
        <f t="shared" ref="B21:I21" si="2">SUM(B6:B20)</f>
        <v>434.25</v>
      </c>
      <c r="C21" s="106">
        <f t="shared" si="2"/>
        <v>2</v>
      </c>
      <c r="D21" s="106">
        <f t="shared" si="2"/>
        <v>0</v>
      </c>
      <c r="E21" s="106">
        <f t="shared" si="2"/>
        <v>24</v>
      </c>
      <c r="F21" s="106">
        <f t="shared" si="2"/>
        <v>0</v>
      </c>
      <c r="G21" s="106">
        <f t="shared" si="2"/>
        <v>460.25</v>
      </c>
      <c r="H21" s="107">
        <f t="shared" si="2"/>
        <v>0</v>
      </c>
      <c r="I21" s="107">
        <f t="shared" si="2"/>
        <v>0</v>
      </c>
      <c r="J21" s="94"/>
      <c r="K21" s="106">
        <f>SUM(K6:K20)</f>
        <v>85.75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436.25</v>
      </c>
    </row>
    <row r="25" spans="1:11" x14ac:dyDescent="0.25">
      <c r="A25" s="92" t="s">
        <v>29</v>
      </c>
      <c r="C25" s="108">
        <f>K21</f>
        <v>85.75</v>
      </c>
    </row>
    <row r="26" spans="1:11" x14ac:dyDescent="0.25">
      <c r="A26" s="92" t="s">
        <v>33</v>
      </c>
      <c r="C26" s="109">
        <f>C25/C24</f>
        <v>0.19656160458452723</v>
      </c>
    </row>
    <row r="27" spans="1:11" x14ac:dyDescent="0.25">
      <c r="C27" s="94"/>
    </row>
    <row r="28" spans="1:11" x14ac:dyDescent="0.25">
      <c r="H28" s="94" t="s">
        <v>86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69</v>
      </c>
      <c r="B2" s="110"/>
      <c r="C2" s="110" t="str">
        <f>'#'!C2</f>
        <v>10.07.22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114</v>
      </c>
      <c r="C4" s="6">
        <v>1</v>
      </c>
      <c r="D4" s="22" t="s">
        <v>98</v>
      </c>
      <c r="E4" s="126">
        <v>6.75</v>
      </c>
      <c r="F4" s="128"/>
      <c r="G4" s="126"/>
      <c r="H4" s="128"/>
      <c r="I4" s="126"/>
      <c r="J4" s="128"/>
      <c r="K4" s="126">
        <v>7.5</v>
      </c>
      <c r="L4" s="128"/>
      <c r="M4" s="126"/>
      <c r="N4" s="128"/>
      <c r="O4" s="126"/>
      <c r="P4" s="128"/>
      <c r="Q4" s="126"/>
      <c r="R4" s="128"/>
      <c r="S4" s="12">
        <f>E4+G4+I4+K4+M4+O4+Q4</f>
        <v>14.25</v>
      </c>
      <c r="T4" s="12">
        <f t="shared" ref="T4:T22" si="0">SUM(S4-U4-V4)</f>
        <v>14.25</v>
      </c>
      <c r="U4" s="14"/>
      <c r="V4" s="14"/>
    </row>
    <row r="5" spans="1:22" x14ac:dyDescent="0.25">
      <c r="A5" s="6">
        <v>6822</v>
      </c>
      <c r="B5" s="6" t="s">
        <v>116</v>
      </c>
      <c r="C5" s="6">
        <v>32</v>
      </c>
      <c r="D5" s="22" t="s">
        <v>100</v>
      </c>
      <c r="E5" s="126">
        <v>1</v>
      </c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6959</v>
      </c>
      <c r="B6" s="6" t="s">
        <v>115</v>
      </c>
      <c r="C6" s="6">
        <v>44</v>
      </c>
      <c r="D6" s="22" t="s">
        <v>108</v>
      </c>
      <c r="E6" s="126"/>
      <c r="F6" s="128"/>
      <c r="G6" s="126">
        <v>8</v>
      </c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1"/>
        <v>8</v>
      </c>
      <c r="T6" s="12">
        <f t="shared" si="0"/>
        <v>8</v>
      </c>
      <c r="U6" s="14"/>
      <c r="V6" s="14"/>
    </row>
    <row r="7" spans="1:22" ht="16.5" customHeight="1" x14ac:dyDescent="0.25">
      <c r="A7" s="6">
        <v>6959</v>
      </c>
      <c r="B7" s="6" t="s">
        <v>115</v>
      </c>
      <c r="C7" s="6">
        <v>10</v>
      </c>
      <c r="D7" s="22" t="s">
        <v>99</v>
      </c>
      <c r="E7" s="119"/>
      <c r="F7" s="120"/>
      <c r="G7" s="126"/>
      <c r="H7" s="128"/>
      <c r="I7" s="126"/>
      <c r="J7" s="128"/>
      <c r="K7" s="126">
        <v>0.5</v>
      </c>
      <c r="L7" s="128"/>
      <c r="M7" s="126"/>
      <c r="N7" s="128"/>
      <c r="O7" s="126"/>
      <c r="P7" s="128"/>
      <c r="Q7" s="126"/>
      <c r="R7" s="128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19"/>
      <c r="F10" s="120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 t="s">
        <v>106</v>
      </c>
      <c r="E13" s="126"/>
      <c r="F13" s="128"/>
      <c r="G13" s="126"/>
      <c r="H13" s="128"/>
      <c r="I13" s="126">
        <v>8</v>
      </c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8</v>
      </c>
      <c r="T13" s="12">
        <f t="shared" si="0"/>
        <v>8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85</v>
      </c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>
        <v>3600</v>
      </c>
      <c r="B19" s="25" t="s">
        <v>117</v>
      </c>
      <c r="C19" s="6"/>
      <c r="D19" s="22" t="s">
        <v>87</v>
      </c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3600</v>
      </c>
      <c r="B20" s="6" t="s">
        <v>117</v>
      </c>
      <c r="C20" s="6"/>
      <c r="D20" s="22" t="s">
        <v>83</v>
      </c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117</v>
      </c>
      <c r="C21" s="6"/>
      <c r="D21" s="22" t="s">
        <v>71</v>
      </c>
      <c r="E21" s="126">
        <v>0.25</v>
      </c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0.25</v>
      </c>
      <c r="T21" s="12">
        <f t="shared" si="3"/>
        <v>0.25</v>
      </c>
      <c r="U21" s="14"/>
      <c r="V21" s="14"/>
    </row>
    <row r="22" spans="1:22" x14ac:dyDescent="0.25">
      <c r="A22" s="6"/>
      <c r="B22" s="6"/>
      <c r="C22" s="6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4"/>
      <c r="F23" s="135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0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0.25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69</v>
      </c>
      <c r="B2" s="110"/>
      <c r="C2" s="110" t="str">
        <f>'#'!C2</f>
        <v>10.07.22</v>
      </c>
      <c r="D2" s="32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7072</v>
      </c>
      <c r="B4" s="6" t="s">
        <v>114</v>
      </c>
      <c r="C4" s="6">
        <v>1</v>
      </c>
      <c r="D4" s="22" t="s">
        <v>98</v>
      </c>
      <c r="E4" s="126">
        <v>5</v>
      </c>
      <c r="F4" s="137"/>
      <c r="G4" s="136"/>
      <c r="H4" s="137"/>
      <c r="I4" s="126">
        <v>3</v>
      </c>
      <c r="J4" s="128"/>
      <c r="K4" s="119"/>
      <c r="L4" s="120"/>
      <c r="M4" s="136"/>
      <c r="N4" s="137"/>
      <c r="O4" s="138"/>
      <c r="P4" s="138"/>
      <c r="Q4" s="136"/>
      <c r="R4" s="137"/>
      <c r="S4" s="38">
        <f>E4+G4+I4+K4+M4+O4+Q4</f>
        <v>8</v>
      </c>
      <c r="T4" s="38">
        <f>SUM(S4-U4-V4)</f>
        <v>8</v>
      </c>
      <c r="U4" s="40"/>
      <c r="V4" s="40"/>
    </row>
    <row r="5" spans="1:22" x14ac:dyDescent="0.25">
      <c r="A5" s="6">
        <v>6959</v>
      </c>
      <c r="B5" s="6" t="s">
        <v>115</v>
      </c>
      <c r="C5" s="6">
        <v>45</v>
      </c>
      <c r="D5" s="22" t="s">
        <v>103</v>
      </c>
      <c r="E5" s="136">
        <v>3</v>
      </c>
      <c r="F5" s="137"/>
      <c r="G5" s="136">
        <v>8</v>
      </c>
      <c r="H5" s="137"/>
      <c r="I5" s="136">
        <v>5</v>
      </c>
      <c r="J5" s="137"/>
      <c r="K5" s="136">
        <v>1</v>
      </c>
      <c r="L5" s="137"/>
      <c r="M5" s="136"/>
      <c r="N5" s="137"/>
      <c r="O5" s="138"/>
      <c r="P5" s="138"/>
      <c r="Q5" s="136"/>
      <c r="R5" s="137"/>
      <c r="S5" s="38">
        <f>E5+G5+I5+K5+M5+O5+Q5</f>
        <v>17</v>
      </c>
      <c r="T5" s="38">
        <f t="shared" ref="T5:T20" si="0">SUM(S5-U5-V5)</f>
        <v>17</v>
      </c>
      <c r="U5" s="40"/>
      <c r="V5" s="40"/>
    </row>
    <row r="6" spans="1:22" x14ac:dyDescent="0.25">
      <c r="A6" s="6">
        <v>6959</v>
      </c>
      <c r="B6" s="6" t="s">
        <v>115</v>
      </c>
      <c r="C6" s="6">
        <v>10</v>
      </c>
      <c r="D6" s="22" t="s">
        <v>99</v>
      </c>
      <c r="E6" s="136"/>
      <c r="F6" s="137"/>
      <c r="G6" s="136"/>
      <c r="H6" s="137"/>
      <c r="I6" s="136"/>
      <c r="J6" s="137"/>
      <c r="K6" s="136">
        <v>0.5</v>
      </c>
      <c r="L6" s="137"/>
      <c r="M6" s="136"/>
      <c r="N6" s="137"/>
      <c r="O6" s="138"/>
      <c r="P6" s="138"/>
      <c r="Q6" s="136"/>
      <c r="R6" s="137"/>
      <c r="S6" s="38">
        <f t="shared" ref="S6:S22" si="1">E6+G6+I6+K6+M6+O6+Q6</f>
        <v>0.5</v>
      </c>
      <c r="T6" s="38">
        <f t="shared" si="0"/>
        <v>0.5</v>
      </c>
      <c r="U6" s="40"/>
      <c r="V6" s="40"/>
    </row>
    <row r="7" spans="1:22" x14ac:dyDescent="0.25">
      <c r="A7" s="6">
        <v>6959</v>
      </c>
      <c r="B7" s="6" t="s">
        <v>115</v>
      </c>
      <c r="C7" s="6">
        <v>44</v>
      </c>
      <c r="D7" s="22" t="s">
        <v>108</v>
      </c>
      <c r="E7" s="136"/>
      <c r="F7" s="137"/>
      <c r="G7" s="136"/>
      <c r="H7" s="137"/>
      <c r="I7" s="136"/>
      <c r="J7" s="137"/>
      <c r="K7" s="136">
        <v>2.5</v>
      </c>
      <c r="L7" s="137"/>
      <c r="M7" s="136"/>
      <c r="N7" s="137"/>
      <c r="O7" s="138"/>
      <c r="P7" s="138"/>
      <c r="Q7" s="136"/>
      <c r="R7" s="137"/>
      <c r="S7" s="38">
        <f t="shared" si="1"/>
        <v>2.5</v>
      </c>
      <c r="T7" s="38">
        <f t="shared" si="0"/>
        <v>2.5</v>
      </c>
      <c r="U7" s="40"/>
      <c r="V7" s="40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8"/>
      <c r="P8" s="138"/>
      <c r="Q8" s="136"/>
      <c r="R8" s="137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8"/>
      <c r="P9" s="138"/>
      <c r="Q9" s="136"/>
      <c r="R9" s="137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>
        <v>3601</v>
      </c>
      <c r="B12" s="6" t="s">
        <v>120</v>
      </c>
      <c r="C12" s="6"/>
      <c r="D12" s="22" t="s">
        <v>93</v>
      </c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36"/>
      <c r="P12" s="137"/>
      <c r="Q12" s="136"/>
      <c r="R12" s="13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36"/>
      <c r="P13" s="137"/>
      <c r="Q13" s="136"/>
      <c r="R13" s="137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36"/>
      <c r="P14" s="137"/>
      <c r="Q14" s="136"/>
      <c r="R14" s="13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6"/>
      <c r="F15" s="120"/>
      <c r="G15" s="126"/>
      <c r="H15" s="120"/>
      <c r="I15" s="126"/>
      <c r="J15" s="120"/>
      <c r="K15" s="126"/>
      <c r="L15" s="120"/>
      <c r="M15" s="126"/>
      <c r="N15" s="120"/>
      <c r="O15" s="136"/>
      <c r="P15" s="137"/>
      <c r="Q15" s="136"/>
      <c r="R15" s="13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6"/>
      <c r="P16" s="137"/>
      <c r="Q16" s="136"/>
      <c r="R16" s="137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/>
      <c r="B17" s="6"/>
      <c r="C17" s="6"/>
      <c r="D17" s="22"/>
      <c r="E17" s="140"/>
      <c r="F17" s="141"/>
      <c r="G17" s="126"/>
      <c r="H17" s="128"/>
      <c r="I17" s="140"/>
      <c r="J17" s="141"/>
      <c r="K17" s="126"/>
      <c r="L17" s="128"/>
      <c r="M17" s="140"/>
      <c r="N17" s="141"/>
      <c r="O17" s="140"/>
      <c r="P17" s="141"/>
      <c r="Q17" s="140"/>
      <c r="R17" s="141"/>
      <c r="S17" s="38">
        <f t="shared" si="10"/>
        <v>0</v>
      </c>
      <c r="T17" s="38">
        <f t="shared" si="11"/>
        <v>0</v>
      </c>
      <c r="U17" s="115"/>
      <c r="V17" s="115"/>
    </row>
    <row r="18" spans="1:22" x14ac:dyDescent="0.25">
      <c r="A18" s="6"/>
      <c r="B18" s="6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8"/>
      <c r="P18" s="138"/>
      <c r="Q18" s="136"/>
      <c r="R18" s="137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117</v>
      </c>
      <c r="C19" s="6"/>
      <c r="D19" s="22" t="s">
        <v>80</v>
      </c>
      <c r="E19" s="136"/>
      <c r="F19" s="137"/>
      <c r="G19" s="136"/>
      <c r="H19" s="137"/>
      <c r="I19" s="136"/>
      <c r="J19" s="137"/>
      <c r="K19" s="136">
        <v>4</v>
      </c>
      <c r="L19" s="137"/>
      <c r="M19" s="136"/>
      <c r="N19" s="137"/>
      <c r="O19" s="138"/>
      <c r="P19" s="138"/>
      <c r="Q19" s="136"/>
      <c r="R19" s="137"/>
      <c r="S19" s="38">
        <f t="shared" si="1"/>
        <v>4</v>
      </c>
      <c r="T19" s="38">
        <f t="shared" si="0"/>
        <v>4</v>
      </c>
      <c r="U19" s="40"/>
      <c r="V19" s="40"/>
    </row>
    <row r="20" spans="1:22" x14ac:dyDescent="0.25">
      <c r="A20" s="6"/>
      <c r="B20" s="6"/>
      <c r="C20" s="6"/>
      <c r="D20" s="22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8"/>
      <c r="P20" s="138"/>
      <c r="Q20" s="136"/>
      <c r="R20" s="137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6"/>
      <c r="R22" s="137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0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69</v>
      </c>
      <c r="B2" s="110"/>
      <c r="C2" s="110" t="str">
        <f>'#'!C2</f>
        <v>10.07.22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46" t="s">
        <v>16</v>
      </c>
      <c r="L2" s="146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8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116</v>
      </c>
      <c r="C4" s="6">
        <v>32</v>
      </c>
      <c r="D4" s="22" t="s">
        <v>100</v>
      </c>
      <c r="E4" s="126">
        <v>1</v>
      </c>
      <c r="F4" s="128"/>
      <c r="G4" s="126">
        <v>8</v>
      </c>
      <c r="H4" s="128"/>
      <c r="I4" s="126">
        <v>8</v>
      </c>
      <c r="J4" s="128"/>
      <c r="K4" s="144"/>
      <c r="L4" s="145"/>
      <c r="M4" s="126"/>
      <c r="N4" s="128"/>
      <c r="O4" s="126"/>
      <c r="P4" s="128"/>
      <c r="Q4" s="126"/>
      <c r="R4" s="128"/>
      <c r="S4" s="12">
        <f t="shared" ref="S4:S10" si="0">E4+G4+I4+K4+M4+O4+Q4</f>
        <v>17</v>
      </c>
      <c r="T4" s="12">
        <f t="shared" ref="T4:T22" si="1">SUM(S4-U4-V4)</f>
        <v>17</v>
      </c>
      <c r="U4" s="14"/>
      <c r="V4" s="14"/>
    </row>
    <row r="5" spans="1:22" x14ac:dyDescent="0.25">
      <c r="A5" s="6"/>
      <c r="B5" s="6"/>
      <c r="C5" s="6"/>
      <c r="D5" s="22"/>
      <c r="E5" s="126"/>
      <c r="F5" s="128"/>
      <c r="G5" s="126"/>
      <c r="H5" s="128"/>
      <c r="I5" s="126"/>
      <c r="J5" s="128"/>
      <c r="K5" s="144"/>
      <c r="L5" s="145"/>
      <c r="M5" s="126"/>
      <c r="N5" s="128"/>
      <c r="O5" s="126"/>
      <c r="P5" s="128"/>
      <c r="Q5" s="126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26"/>
      <c r="H6" s="128"/>
      <c r="I6" s="126"/>
      <c r="J6" s="128"/>
      <c r="K6" s="144"/>
      <c r="L6" s="145"/>
      <c r="M6" s="126"/>
      <c r="N6" s="128"/>
      <c r="O6" s="126"/>
      <c r="P6" s="128"/>
      <c r="Q6" s="126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44"/>
      <c r="L7" s="145"/>
      <c r="M7" s="126"/>
      <c r="N7" s="128"/>
      <c r="O7" s="126"/>
      <c r="P7" s="128"/>
      <c r="Q7" s="126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44"/>
      <c r="L8" s="145"/>
      <c r="M8" s="126"/>
      <c r="N8" s="128"/>
      <c r="O8" s="126"/>
      <c r="P8" s="128"/>
      <c r="Q8" s="126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44"/>
      <c r="L9" s="145"/>
      <c r="M9" s="126"/>
      <c r="N9" s="128"/>
      <c r="O9" s="126"/>
      <c r="P9" s="128"/>
      <c r="Q9" s="126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44"/>
      <c r="L10" s="145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26"/>
      <c r="F11" s="128"/>
      <c r="G11" s="126"/>
      <c r="H11" s="128"/>
      <c r="I11" s="126"/>
      <c r="J11" s="128"/>
      <c r="K11" s="144"/>
      <c r="L11" s="145"/>
      <c r="M11" s="126"/>
      <c r="N11" s="128"/>
      <c r="O11" s="126"/>
      <c r="P11" s="128"/>
      <c r="Q11" s="126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44"/>
      <c r="L12" s="145"/>
      <c r="M12" s="126"/>
      <c r="N12" s="128"/>
      <c r="O12" s="126"/>
      <c r="P12" s="128"/>
      <c r="Q12" s="126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44"/>
      <c r="L13" s="145"/>
      <c r="M13" s="126"/>
      <c r="N13" s="128"/>
      <c r="O13" s="126"/>
      <c r="P13" s="128"/>
      <c r="Q13" s="126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44"/>
      <c r="L14" s="145"/>
      <c r="M14" s="126"/>
      <c r="N14" s="128"/>
      <c r="O14" s="126"/>
      <c r="P14" s="128"/>
      <c r="Q14" s="126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44"/>
      <c r="L15" s="145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32"/>
      <c r="L16" s="133"/>
      <c r="M16" s="119"/>
      <c r="N16" s="120"/>
      <c r="O16" s="126"/>
      <c r="P16" s="128"/>
      <c r="Q16" s="126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32"/>
      <c r="L17" s="133"/>
      <c r="M17" s="119"/>
      <c r="N17" s="120"/>
      <c r="O17" s="126"/>
      <c r="P17" s="128"/>
      <c r="Q17" s="126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44"/>
      <c r="L18" s="145"/>
      <c r="M18" s="126"/>
      <c r="N18" s="128"/>
      <c r="O18" s="126"/>
      <c r="P18" s="128"/>
      <c r="Q18" s="126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8"/>
      <c r="G19" s="126"/>
      <c r="H19" s="128"/>
      <c r="I19" s="126"/>
      <c r="J19" s="128"/>
      <c r="K19" s="144"/>
      <c r="L19" s="145"/>
      <c r="M19" s="126"/>
      <c r="N19" s="128"/>
      <c r="O19" s="126"/>
      <c r="P19" s="128"/>
      <c r="Q19" s="126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25" t="s">
        <v>117</v>
      </c>
      <c r="C20" s="6"/>
      <c r="D20" s="22" t="s">
        <v>113</v>
      </c>
      <c r="E20" s="126">
        <v>7</v>
      </c>
      <c r="F20" s="128"/>
      <c r="G20" s="126"/>
      <c r="H20" s="128"/>
      <c r="I20" s="126"/>
      <c r="J20" s="128"/>
      <c r="K20" s="144"/>
      <c r="L20" s="145"/>
      <c r="M20" s="126"/>
      <c r="N20" s="128"/>
      <c r="O20" s="126"/>
      <c r="P20" s="128"/>
      <c r="Q20" s="126"/>
      <c r="R20" s="128"/>
      <c r="S20" s="12">
        <f t="shared" si="3"/>
        <v>7</v>
      </c>
      <c r="T20" s="12">
        <f t="shared" si="4"/>
        <v>7</v>
      </c>
      <c r="U20" s="14"/>
      <c r="V20" s="14"/>
    </row>
    <row r="21" spans="1:22" x14ac:dyDescent="0.25">
      <c r="A21" s="6"/>
      <c r="B21" s="25"/>
      <c r="C21" s="6"/>
      <c r="D21" s="22"/>
      <c r="E21" s="126"/>
      <c r="F21" s="128"/>
      <c r="G21" s="126"/>
      <c r="H21" s="128"/>
      <c r="I21" s="126"/>
      <c r="J21" s="128"/>
      <c r="K21" s="144"/>
      <c r="L21" s="145"/>
      <c r="M21" s="126"/>
      <c r="N21" s="128"/>
      <c r="O21" s="126"/>
      <c r="P21" s="128"/>
      <c r="Q21" s="126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7"/>
      <c r="F22" s="128"/>
      <c r="G22" s="147"/>
      <c r="H22" s="128"/>
      <c r="I22" s="147"/>
      <c r="J22" s="128"/>
      <c r="K22" s="148"/>
      <c r="L22" s="145"/>
      <c r="M22" s="147"/>
      <c r="N22" s="128"/>
      <c r="O22" s="126"/>
      <c r="P22" s="128"/>
      <c r="Q22" s="126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28"/>
      <c r="G23" s="126"/>
      <c r="H23" s="128"/>
      <c r="I23" s="126"/>
      <c r="J23" s="128"/>
      <c r="K23" s="144">
        <v>8</v>
      </c>
      <c r="L23" s="145"/>
      <c r="M23" s="126"/>
      <c r="N23" s="128"/>
      <c r="O23" s="126"/>
      <c r="P23" s="128"/>
      <c r="Q23" s="126"/>
      <c r="R23" s="128"/>
      <c r="S23" s="12">
        <f t="shared" si="2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0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7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62</v>
      </c>
      <c r="B1" s="2"/>
      <c r="C1" s="2"/>
    </row>
    <row r="2" spans="1:22" s="9" customFormat="1" x14ac:dyDescent="0.25">
      <c r="A2" s="5" t="s">
        <v>69</v>
      </c>
      <c r="B2" s="110"/>
      <c r="C2" s="110" t="str">
        <f>'#'!C2</f>
        <v>10.07.22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7">
        <v>8</v>
      </c>
      <c r="J3" s="118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116</v>
      </c>
      <c r="C4" s="6">
        <v>32</v>
      </c>
      <c r="D4" s="22" t="s">
        <v>100</v>
      </c>
      <c r="E4" s="126">
        <v>8</v>
      </c>
      <c r="F4" s="128"/>
      <c r="G4" s="147">
        <v>8</v>
      </c>
      <c r="H4" s="128"/>
      <c r="I4" s="148"/>
      <c r="J4" s="145"/>
      <c r="K4" s="147">
        <v>8</v>
      </c>
      <c r="L4" s="128"/>
      <c r="M4" s="147"/>
      <c r="N4" s="128"/>
      <c r="O4" s="126"/>
      <c r="P4" s="128"/>
      <c r="Q4" s="126"/>
      <c r="R4" s="128"/>
      <c r="S4" s="12">
        <f t="shared" ref="S4:S23" si="0">E4+G4+I4+K4+M4+O4+Q4</f>
        <v>24</v>
      </c>
      <c r="T4" s="12">
        <f t="shared" ref="T4:T20" si="1">SUM(S4-U4-V4)</f>
        <v>24</v>
      </c>
      <c r="U4" s="14"/>
      <c r="V4" s="14"/>
    </row>
    <row r="5" spans="1:22" x14ac:dyDescent="0.25">
      <c r="A5" s="6">
        <v>7040</v>
      </c>
      <c r="B5" s="6" t="s">
        <v>121</v>
      </c>
      <c r="C5" s="6">
        <v>1</v>
      </c>
      <c r="D5" s="22" t="s">
        <v>101</v>
      </c>
      <c r="E5" s="126"/>
      <c r="F5" s="128"/>
      <c r="G5" s="147"/>
      <c r="H5" s="128"/>
      <c r="I5" s="148"/>
      <c r="J5" s="145"/>
      <c r="K5" s="147"/>
      <c r="L5" s="128"/>
      <c r="M5" s="147"/>
      <c r="N5" s="128"/>
      <c r="O5" s="126"/>
      <c r="P5" s="128"/>
      <c r="Q5" s="126"/>
      <c r="R5" s="128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47"/>
      <c r="H6" s="128"/>
      <c r="I6" s="148"/>
      <c r="J6" s="145"/>
      <c r="K6" s="147"/>
      <c r="L6" s="128"/>
      <c r="M6" s="147"/>
      <c r="N6" s="128"/>
      <c r="O6" s="126"/>
      <c r="P6" s="128"/>
      <c r="Q6" s="126"/>
      <c r="R6" s="128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47"/>
      <c r="H7" s="128"/>
      <c r="I7" s="148"/>
      <c r="J7" s="145"/>
      <c r="K7" s="147"/>
      <c r="L7" s="128"/>
      <c r="M7" s="147"/>
      <c r="N7" s="128"/>
      <c r="O7" s="126"/>
      <c r="P7" s="128"/>
      <c r="Q7" s="126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6"/>
      <c r="F8" s="128"/>
      <c r="G8" s="126"/>
      <c r="H8" s="128"/>
      <c r="I8" s="144"/>
      <c r="J8" s="145"/>
      <c r="K8" s="147"/>
      <c r="L8" s="128"/>
      <c r="M8" s="147"/>
      <c r="N8" s="128"/>
      <c r="O8" s="126"/>
      <c r="P8" s="128"/>
      <c r="Q8" s="126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44"/>
      <c r="J9" s="145"/>
      <c r="K9" s="126"/>
      <c r="L9" s="128"/>
      <c r="M9" s="126"/>
      <c r="N9" s="128"/>
      <c r="O9" s="126"/>
      <c r="P9" s="128"/>
      <c r="Q9" s="126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120</v>
      </c>
      <c r="C10" s="6"/>
      <c r="D10" s="22" t="s">
        <v>91</v>
      </c>
      <c r="E10" s="126"/>
      <c r="F10" s="128"/>
      <c r="G10" s="126"/>
      <c r="H10" s="128"/>
      <c r="I10" s="144"/>
      <c r="J10" s="145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120</v>
      </c>
      <c r="C11" s="6"/>
      <c r="D11" s="22" t="s">
        <v>84</v>
      </c>
      <c r="E11" s="126"/>
      <c r="F11" s="128"/>
      <c r="G11" s="147"/>
      <c r="H11" s="128"/>
      <c r="I11" s="148"/>
      <c r="J11" s="145"/>
      <c r="K11" s="147"/>
      <c r="L11" s="128"/>
      <c r="M11" s="147"/>
      <c r="N11" s="128"/>
      <c r="O11" s="126"/>
      <c r="P11" s="128"/>
      <c r="Q11" s="126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47"/>
      <c r="H12" s="128"/>
      <c r="I12" s="148"/>
      <c r="J12" s="145"/>
      <c r="K12" s="147"/>
      <c r="L12" s="128"/>
      <c r="M12" s="147"/>
      <c r="N12" s="128"/>
      <c r="O12" s="126"/>
      <c r="P12" s="128"/>
      <c r="Q12" s="126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47"/>
      <c r="H13" s="128"/>
      <c r="I13" s="148"/>
      <c r="J13" s="145"/>
      <c r="K13" s="147"/>
      <c r="L13" s="128"/>
      <c r="M13" s="147"/>
      <c r="N13" s="128"/>
      <c r="O13" s="126"/>
      <c r="P13" s="128"/>
      <c r="Q13" s="126"/>
      <c r="R13" s="128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47"/>
      <c r="H14" s="128"/>
      <c r="I14" s="148"/>
      <c r="J14" s="145"/>
      <c r="K14" s="147"/>
      <c r="L14" s="128"/>
      <c r="M14" s="147"/>
      <c r="N14" s="128"/>
      <c r="O14" s="126"/>
      <c r="P14" s="128"/>
      <c r="Q14" s="126"/>
      <c r="R14" s="12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47"/>
      <c r="H15" s="128"/>
      <c r="I15" s="148"/>
      <c r="J15" s="145"/>
      <c r="K15" s="147"/>
      <c r="L15" s="128"/>
      <c r="M15" s="147"/>
      <c r="N15" s="128"/>
      <c r="O15" s="126"/>
      <c r="P15" s="128"/>
      <c r="Q15" s="126"/>
      <c r="R15" s="128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44"/>
      <c r="J16" s="145"/>
      <c r="K16" s="126"/>
      <c r="L16" s="128"/>
      <c r="M16" s="126"/>
      <c r="N16" s="128"/>
      <c r="O16" s="126"/>
      <c r="P16" s="128"/>
      <c r="Q16" s="126"/>
      <c r="R16" s="12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117</v>
      </c>
      <c r="C17" s="6"/>
      <c r="D17" s="22" t="s">
        <v>74</v>
      </c>
      <c r="E17" s="126"/>
      <c r="F17" s="128"/>
      <c r="G17" s="126"/>
      <c r="H17" s="128"/>
      <c r="I17" s="144"/>
      <c r="J17" s="145"/>
      <c r="K17" s="126"/>
      <c r="L17" s="128"/>
      <c r="M17" s="126"/>
      <c r="N17" s="128"/>
      <c r="O17" s="126"/>
      <c r="P17" s="128"/>
      <c r="Q17" s="126"/>
      <c r="R17" s="12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117</v>
      </c>
      <c r="C18" s="6"/>
      <c r="D18" s="22" t="s">
        <v>71</v>
      </c>
      <c r="E18" s="119"/>
      <c r="F18" s="120"/>
      <c r="G18" s="119"/>
      <c r="H18" s="120"/>
      <c r="I18" s="132"/>
      <c r="J18" s="133"/>
      <c r="K18" s="126"/>
      <c r="L18" s="128"/>
      <c r="M18" s="126"/>
      <c r="N18" s="128"/>
      <c r="O18" s="126"/>
      <c r="P18" s="128"/>
      <c r="Q18" s="126"/>
      <c r="R18" s="128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8"/>
      <c r="G19" s="126"/>
      <c r="H19" s="128"/>
      <c r="I19" s="144"/>
      <c r="J19" s="145"/>
      <c r="K19" s="126"/>
      <c r="L19" s="128"/>
      <c r="M19" s="126"/>
      <c r="N19" s="128"/>
      <c r="O19" s="126"/>
      <c r="P19" s="128"/>
      <c r="Q19" s="126"/>
      <c r="R19" s="128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26"/>
      <c r="F20" s="128"/>
      <c r="G20" s="147"/>
      <c r="H20" s="128"/>
      <c r="I20" s="148"/>
      <c r="J20" s="145"/>
      <c r="K20" s="147"/>
      <c r="L20" s="128"/>
      <c r="M20" s="147"/>
      <c r="N20" s="128"/>
      <c r="O20" s="126"/>
      <c r="P20" s="128"/>
      <c r="Q20" s="126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6"/>
      <c r="F21" s="128"/>
      <c r="G21" s="126"/>
      <c r="H21" s="128"/>
      <c r="I21" s="144">
        <v>8</v>
      </c>
      <c r="J21" s="145"/>
      <c r="K21" s="126"/>
      <c r="L21" s="128"/>
      <c r="M21" s="126"/>
      <c r="N21" s="128"/>
      <c r="O21" s="126"/>
      <c r="P21" s="128"/>
      <c r="Q21" s="126"/>
      <c r="R21" s="128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110"/>
      <c r="C2" s="110" t="str">
        <f>'#'!C2</f>
        <v>10.07.22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114</v>
      </c>
      <c r="C4" s="6">
        <v>1</v>
      </c>
      <c r="D4" s="22" t="s">
        <v>98</v>
      </c>
      <c r="E4" s="126">
        <v>2</v>
      </c>
      <c r="F4" s="128"/>
      <c r="G4" s="126">
        <v>2</v>
      </c>
      <c r="H4" s="128"/>
      <c r="I4" s="126"/>
      <c r="J4" s="128"/>
      <c r="K4" s="126">
        <v>4</v>
      </c>
      <c r="L4" s="128"/>
      <c r="M4" s="126"/>
      <c r="N4" s="128"/>
      <c r="O4" s="126"/>
      <c r="P4" s="128"/>
      <c r="Q4" s="126"/>
      <c r="R4" s="128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25">
      <c r="A5" s="6">
        <v>6822</v>
      </c>
      <c r="B5" s="6" t="s">
        <v>116</v>
      </c>
      <c r="C5" s="6">
        <v>32</v>
      </c>
      <c r="D5" s="22" t="s">
        <v>100</v>
      </c>
      <c r="E5" s="126">
        <v>5</v>
      </c>
      <c r="F5" s="128"/>
      <c r="G5" s="126">
        <v>5</v>
      </c>
      <c r="H5" s="128"/>
      <c r="I5" s="126">
        <v>7</v>
      </c>
      <c r="J5" s="128"/>
      <c r="K5" s="126">
        <v>3</v>
      </c>
      <c r="L5" s="128"/>
      <c r="M5" s="126"/>
      <c r="N5" s="128"/>
      <c r="O5" s="126"/>
      <c r="P5" s="128"/>
      <c r="Q5" s="126"/>
      <c r="R5" s="128"/>
      <c r="S5" s="12">
        <f>E5+G5+I5+K5+M5+O5+Q5</f>
        <v>20</v>
      </c>
      <c r="T5" s="12">
        <f>SUM(S5-U5-V5)</f>
        <v>20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26"/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6"/>
      <c r="J18" s="128"/>
      <c r="K18" s="119"/>
      <c r="L18" s="120"/>
      <c r="M18" s="119"/>
      <c r="N18" s="120"/>
      <c r="O18" s="126"/>
      <c r="P18" s="128"/>
      <c r="Q18" s="126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28"/>
      <c r="Q19" s="126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117</v>
      </c>
      <c r="C20" s="6"/>
      <c r="D20" s="10" t="s">
        <v>59</v>
      </c>
      <c r="E20" s="126">
        <v>1</v>
      </c>
      <c r="F20" s="128"/>
      <c r="G20" s="126">
        <v>1</v>
      </c>
      <c r="H20" s="128"/>
      <c r="I20" s="126">
        <v>1</v>
      </c>
      <c r="J20" s="128"/>
      <c r="K20" s="126">
        <v>1</v>
      </c>
      <c r="L20" s="128"/>
      <c r="M20" s="126"/>
      <c r="N20" s="128"/>
      <c r="O20" s="126"/>
      <c r="P20" s="128"/>
      <c r="Q20" s="126"/>
      <c r="R20" s="128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0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69</v>
      </c>
      <c r="B2" s="110"/>
      <c r="C2" s="110" t="str">
        <f>'#'!C2</f>
        <v>10.07.22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7072</v>
      </c>
      <c r="B4" s="6" t="s">
        <v>114</v>
      </c>
      <c r="C4" s="6">
        <v>1</v>
      </c>
      <c r="D4" s="22" t="s">
        <v>98</v>
      </c>
      <c r="E4" s="126">
        <v>2</v>
      </c>
      <c r="F4" s="128"/>
      <c r="G4" s="126">
        <v>5</v>
      </c>
      <c r="H4" s="128"/>
      <c r="I4" s="126">
        <v>5</v>
      </c>
      <c r="J4" s="128"/>
      <c r="K4" s="126">
        <v>4</v>
      </c>
      <c r="L4" s="128"/>
      <c r="M4" s="126"/>
      <c r="N4" s="128"/>
      <c r="O4" s="122"/>
      <c r="P4" s="122"/>
      <c r="Q4" s="122"/>
      <c r="R4" s="122"/>
      <c r="S4" s="12">
        <f>E4+G4+I4+K4+M4+O4+Q4</f>
        <v>16</v>
      </c>
      <c r="T4" s="12">
        <f t="shared" ref="T4:T11" si="0">SUM(S4-U4-V4)</f>
        <v>16</v>
      </c>
      <c r="U4" s="14"/>
      <c r="V4" s="14"/>
    </row>
    <row r="5" spans="1:22" x14ac:dyDescent="0.25">
      <c r="A5" s="6">
        <v>6822</v>
      </c>
      <c r="B5" s="6" t="s">
        <v>116</v>
      </c>
      <c r="C5" s="6">
        <v>32</v>
      </c>
      <c r="D5" s="22" t="s">
        <v>100</v>
      </c>
      <c r="E5" s="126">
        <v>5</v>
      </c>
      <c r="F5" s="128"/>
      <c r="G5" s="126">
        <v>2</v>
      </c>
      <c r="H5" s="128"/>
      <c r="I5" s="126">
        <v>2</v>
      </c>
      <c r="J5" s="128"/>
      <c r="K5" s="126">
        <v>3</v>
      </c>
      <c r="L5" s="128"/>
      <c r="M5" s="126"/>
      <c r="N5" s="128"/>
      <c r="O5" s="122"/>
      <c r="P5" s="122"/>
      <c r="Q5" s="122"/>
      <c r="R5" s="122"/>
      <c r="S5" s="12">
        <f>E5+G5+I5+K5+M5+O5+Q5</f>
        <v>12</v>
      </c>
      <c r="T5" s="12">
        <f t="shared" si="0"/>
        <v>12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26"/>
      <c r="H6" s="128"/>
      <c r="I6" s="126"/>
      <c r="J6" s="128"/>
      <c r="K6" s="126"/>
      <c r="L6" s="128"/>
      <c r="M6" s="126"/>
      <c r="N6" s="128"/>
      <c r="O6" s="122"/>
      <c r="P6" s="122"/>
      <c r="Q6" s="122"/>
      <c r="R6" s="122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2"/>
      <c r="P7" s="122"/>
      <c r="Q7" s="122"/>
      <c r="R7" s="12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2"/>
      <c r="P8" s="122"/>
      <c r="Q8" s="122"/>
      <c r="R8" s="122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6"/>
      <c r="P18" s="128"/>
      <c r="Q18" s="126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10" t="s">
        <v>59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19"/>
      <c r="N19" s="120"/>
      <c r="O19" s="126"/>
      <c r="P19" s="128"/>
      <c r="Q19" s="126"/>
      <c r="R19" s="128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E13" sqref="E13:L2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69</v>
      </c>
      <c r="B2" s="110"/>
      <c r="C2" s="110" t="str">
        <f>'#'!C2</f>
        <v>10.07.22</v>
      </c>
      <c r="D2" s="110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27" t="s">
        <v>17</v>
      </c>
      <c r="N2" s="153"/>
      <c r="O2" s="153" t="s">
        <v>18</v>
      </c>
      <c r="P2" s="153"/>
      <c r="Q2" s="153" t="s">
        <v>19</v>
      </c>
      <c r="R2" s="15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3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10</v>
      </c>
      <c r="N3" s="27">
        <v>12.3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7072</v>
      </c>
      <c r="B4" s="6" t="s">
        <v>114</v>
      </c>
      <c r="C4" s="6">
        <v>1</v>
      </c>
      <c r="D4" s="22" t="s">
        <v>107</v>
      </c>
      <c r="E4" s="126">
        <v>0.5</v>
      </c>
      <c r="F4" s="128"/>
      <c r="G4" s="126"/>
      <c r="H4" s="128"/>
      <c r="I4" s="126"/>
      <c r="J4" s="128"/>
      <c r="K4" s="126"/>
      <c r="L4" s="128"/>
      <c r="M4" s="126"/>
      <c r="N4" s="128"/>
      <c r="O4" s="149"/>
      <c r="P4" s="150"/>
      <c r="Q4" s="149"/>
      <c r="R4" s="150"/>
      <c r="S4" s="79">
        <f t="shared" ref="S4:S22" si="0">E4+G4+I4+K4+M4+O4+Q4</f>
        <v>0.5</v>
      </c>
      <c r="T4" s="79">
        <f t="shared" ref="T4:T22" si="1">SUM(S4-U4-V4)</f>
        <v>0.5</v>
      </c>
      <c r="U4" s="83"/>
      <c r="V4" s="83"/>
    </row>
    <row r="5" spans="1:22" x14ac:dyDescent="0.25">
      <c r="A5" s="6">
        <v>6959</v>
      </c>
      <c r="B5" s="6" t="s">
        <v>115</v>
      </c>
      <c r="C5" s="6">
        <v>31</v>
      </c>
      <c r="D5" s="22" t="s">
        <v>99</v>
      </c>
      <c r="E5" s="126"/>
      <c r="F5" s="128"/>
      <c r="G5" s="126"/>
      <c r="H5" s="128"/>
      <c r="I5" s="126">
        <v>0.25</v>
      </c>
      <c r="J5" s="128"/>
      <c r="K5" s="126"/>
      <c r="L5" s="128"/>
      <c r="M5" s="126"/>
      <c r="N5" s="128"/>
      <c r="O5" s="149"/>
      <c r="P5" s="150"/>
      <c r="Q5" s="149"/>
      <c r="R5" s="150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6959</v>
      </c>
      <c r="B6" s="6" t="s">
        <v>115</v>
      </c>
      <c r="C6" s="6">
        <v>32</v>
      </c>
      <c r="D6" s="22" t="s">
        <v>99</v>
      </c>
      <c r="E6" s="126"/>
      <c r="F6" s="128"/>
      <c r="G6" s="126"/>
      <c r="H6" s="128"/>
      <c r="I6" s="126">
        <v>0.25</v>
      </c>
      <c r="J6" s="128"/>
      <c r="K6" s="126"/>
      <c r="L6" s="128"/>
      <c r="M6" s="126"/>
      <c r="N6" s="128"/>
      <c r="O6" s="149"/>
      <c r="P6" s="150"/>
      <c r="Q6" s="149"/>
      <c r="R6" s="150"/>
      <c r="S6" s="79">
        <f t="shared" ref="S6" si="2">E6+G6+I6+K6+M6+O6+Q6</f>
        <v>0.25</v>
      </c>
      <c r="T6" s="79">
        <f t="shared" ref="T6" si="3">SUM(S6-U6-V6)</f>
        <v>0.25</v>
      </c>
      <c r="U6" s="83"/>
      <c r="V6" s="83"/>
    </row>
    <row r="7" spans="1:22" x14ac:dyDescent="0.25">
      <c r="A7" s="6">
        <v>6959</v>
      </c>
      <c r="B7" s="6" t="s">
        <v>115</v>
      </c>
      <c r="C7" s="6">
        <v>10</v>
      </c>
      <c r="D7" s="22" t="s">
        <v>99</v>
      </c>
      <c r="E7" s="126"/>
      <c r="F7" s="128"/>
      <c r="G7" s="126"/>
      <c r="H7" s="128"/>
      <c r="I7" s="126"/>
      <c r="J7" s="128"/>
      <c r="K7" s="126">
        <v>0.5</v>
      </c>
      <c r="L7" s="128"/>
      <c r="M7" s="126"/>
      <c r="N7" s="128"/>
      <c r="O7" s="149"/>
      <c r="P7" s="150"/>
      <c r="Q7" s="149"/>
      <c r="R7" s="150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49"/>
      <c r="P8" s="150"/>
      <c r="Q8" s="149"/>
      <c r="R8" s="150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6">
        <v>3601</v>
      </c>
      <c r="B9" s="6" t="s">
        <v>120</v>
      </c>
      <c r="C9" s="6"/>
      <c r="D9" s="22" t="s">
        <v>93</v>
      </c>
      <c r="E9" s="126"/>
      <c r="F9" s="128"/>
      <c r="G9" s="126"/>
      <c r="H9" s="128"/>
      <c r="I9" s="126"/>
      <c r="J9" s="128"/>
      <c r="K9" s="126">
        <v>0.75</v>
      </c>
      <c r="L9" s="128"/>
      <c r="M9" s="126"/>
      <c r="N9" s="128"/>
      <c r="O9" s="149"/>
      <c r="P9" s="150"/>
      <c r="Q9" s="149"/>
      <c r="R9" s="150"/>
      <c r="S9" s="79">
        <f t="shared" ref="S9:S11" si="4">E9+G9+I9+K9+M9+O9+Q9</f>
        <v>0.75</v>
      </c>
      <c r="T9" s="79">
        <f t="shared" ref="T9:T11" si="5">SUM(S9-U9-V9)</f>
        <v>0.75</v>
      </c>
      <c r="U9" s="83"/>
      <c r="V9" s="83"/>
    </row>
    <row r="10" spans="1:22" x14ac:dyDescent="0.25">
      <c r="A10" s="6">
        <v>3601</v>
      </c>
      <c r="B10" s="6" t="s">
        <v>120</v>
      </c>
      <c r="C10" s="6"/>
      <c r="D10" s="22" t="s">
        <v>104</v>
      </c>
      <c r="E10" s="126">
        <v>0.75</v>
      </c>
      <c r="F10" s="128"/>
      <c r="G10" s="126">
        <v>0.5</v>
      </c>
      <c r="H10" s="128"/>
      <c r="I10" s="126">
        <v>0.25</v>
      </c>
      <c r="J10" s="128"/>
      <c r="K10" s="126"/>
      <c r="L10" s="128"/>
      <c r="M10" s="126"/>
      <c r="N10" s="128"/>
      <c r="O10" s="149"/>
      <c r="P10" s="150"/>
      <c r="Q10" s="149"/>
      <c r="R10" s="150"/>
      <c r="S10" s="79">
        <f t="shared" si="4"/>
        <v>1.5</v>
      </c>
      <c r="T10" s="79">
        <f t="shared" si="5"/>
        <v>1.5</v>
      </c>
      <c r="U10" s="83"/>
      <c r="V10" s="83"/>
    </row>
    <row r="11" spans="1:22" x14ac:dyDescent="0.25">
      <c r="A11" s="6">
        <v>3601</v>
      </c>
      <c r="B11" s="6" t="s">
        <v>120</v>
      </c>
      <c r="C11" s="6"/>
      <c r="D11" s="22" t="s">
        <v>112</v>
      </c>
      <c r="E11" s="126"/>
      <c r="F11" s="128"/>
      <c r="G11" s="126"/>
      <c r="H11" s="128"/>
      <c r="I11" s="126"/>
      <c r="J11" s="128"/>
      <c r="K11" s="126"/>
      <c r="L11" s="128"/>
      <c r="M11" s="126">
        <v>2.5</v>
      </c>
      <c r="N11" s="128"/>
      <c r="O11" s="149"/>
      <c r="P11" s="150"/>
      <c r="Q11" s="149"/>
      <c r="R11" s="150"/>
      <c r="S11" s="79">
        <f t="shared" si="4"/>
        <v>2.5</v>
      </c>
      <c r="T11" s="79">
        <f t="shared" si="5"/>
        <v>2.5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49"/>
      <c r="P12" s="150"/>
      <c r="Q12" s="149"/>
      <c r="R12" s="150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25" t="s">
        <v>117</v>
      </c>
      <c r="C13" s="6"/>
      <c r="D13" s="22" t="s">
        <v>79</v>
      </c>
      <c r="E13" s="126"/>
      <c r="F13" s="128"/>
      <c r="G13" s="126"/>
      <c r="H13" s="128"/>
      <c r="I13" s="126"/>
      <c r="J13" s="128"/>
      <c r="K13" s="126">
        <v>2</v>
      </c>
      <c r="L13" s="128"/>
      <c r="M13" s="126"/>
      <c r="N13" s="128"/>
      <c r="O13" s="149"/>
      <c r="P13" s="150"/>
      <c r="Q13" s="149"/>
      <c r="R13" s="150"/>
      <c r="S13" s="79">
        <f>E13+G13+I13+K13+M13+O13+Q13</f>
        <v>2</v>
      </c>
      <c r="T13" s="79">
        <f t="shared" ref="T13" si="6">SUM(S13-U13-V13)</f>
        <v>2</v>
      </c>
      <c r="U13" s="83"/>
      <c r="V13" s="83"/>
    </row>
    <row r="14" spans="1:22" x14ac:dyDescent="0.25">
      <c r="A14" s="6">
        <v>3600</v>
      </c>
      <c r="B14" s="25" t="s">
        <v>117</v>
      </c>
      <c r="C14" s="6"/>
      <c r="D14" s="22" t="s">
        <v>78</v>
      </c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49"/>
      <c r="P14" s="150"/>
      <c r="Q14" s="149"/>
      <c r="R14" s="150"/>
      <c r="S14" s="79">
        <f t="shared" ref="S14:S17" si="7">E14+G14+I14+K14+M14+O14+Q14</f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6" t="s">
        <v>117</v>
      </c>
      <c r="C15" s="6"/>
      <c r="D15" s="22" t="s">
        <v>71</v>
      </c>
      <c r="E15" s="126">
        <v>0.5</v>
      </c>
      <c r="F15" s="128"/>
      <c r="G15" s="126"/>
      <c r="H15" s="128"/>
      <c r="I15" s="126">
        <v>0.5</v>
      </c>
      <c r="J15" s="128"/>
      <c r="K15" s="126">
        <v>0.5</v>
      </c>
      <c r="L15" s="128"/>
      <c r="M15" s="126"/>
      <c r="N15" s="128"/>
      <c r="O15" s="149"/>
      <c r="P15" s="150"/>
      <c r="Q15" s="149"/>
      <c r="R15" s="150"/>
      <c r="S15" s="79">
        <f t="shared" si="7"/>
        <v>1.5</v>
      </c>
      <c r="T15" s="79">
        <f t="shared" si="1"/>
        <v>1.5</v>
      </c>
      <c r="U15" s="83"/>
      <c r="V15" s="83"/>
    </row>
    <row r="16" spans="1:22" x14ac:dyDescent="0.25">
      <c r="A16" s="6">
        <v>3600</v>
      </c>
      <c r="B16" s="6" t="s">
        <v>117</v>
      </c>
      <c r="C16" s="6"/>
      <c r="D16" s="22" t="s">
        <v>74</v>
      </c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49"/>
      <c r="P16" s="150"/>
      <c r="Q16" s="149"/>
      <c r="R16" s="150"/>
      <c r="S16" s="79">
        <f t="shared" si="7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117</v>
      </c>
      <c r="C17" s="6"/>
      <c r="D17" s="22" t="s">
        <v>75</v>
      </c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49"/>
      <c r="P17" s="150"/>
      <c r="Q17" s="149"/>
      <c r="R17" s="150"/>
      <c r="S17" s="79">
        <f t="shared" si="7"/>
        <v>0</v>
      </c>
      <c r="T17" s="79">
        <f t="shared" si="1"/>
        <v>0</v>
      </c>
      <c r="U17" s="83"/>
      <c r="V17" s="83"/>
    </row>
    <row r="18" spans="1:22" x14ac:dyDescent="0.25">
      <c r="A18" s="6">
        <v>3600</v>
      </c>
      <c r="B18" s="6" t="s">
        <v>117</v>
      </c>
      <c r="C18" s="6"/>
      <c r="D18" s="22" t="s">
        <v>60</v>
      </c>
      <c r="E18" s="126">
        <v>0.25</v>
      </c>
      <c r="F18" s="128"/>
      <c r="G18" s="126">
        <v>0.25</v>
      </c>
      <c r="H18" s="128"/>
      <c r="I18" s="126"/>
      <c r="J18" s="128"/>
      <c r="K18" s="126"/>
      <c r="L18" s="128"/>
      <c r="M18" s="126"/>
      <c r="N18" s="128"/>
      <c r="O18" s="149"/>
      <c r="P18" s="150"/>
      <c r="Q18" s="149"/>
      <c r="R18" s="150"/>
      <c r="S18" s="79">
        <f>E18+G18+I18+K18+M18+O18+Q18</f>
        <v>0.5</v>
      </c>
      <c r="T18" s="79">
        <f t="shared" si="1"/>
        <v>0.5</v>
      </c>
      <c r="U18" s="83"/>
      <c r="V18" s="83"/>
    </row>
    <row r="19" spans="1:22" x14ac:dyDescent="0.25">
      <c r="A19" s="81">
        <v>3600</v>
      </c>
      <c r="B19" s="6" t="s">
        <v>117</v>
      </c>
      <c r="C19" s="81"/>
      <c r="D19" s="22" t="s">
        <v>66</v>
      </c>
      <c r="E19" s="126">
        <v>6.25</v>
      </c>
      <c r="F19" s="128"/>
      <c r="G19" s="126">
        <v>7.5</v>
      </c>
      <c r="H19" s="128"/>
      <c r="I19" s="126">
        <v>7</v>
      </c>
      <c r="J19" s="128"/>
      <c r="K19" s="126">
        <v>4.5</v>
      </c>
      <c r="L19" s="128"/>
      <c r="M19" s="126"/>
      <c r="N19" s="128"/>
      <c r="O19" s="149"/>
      <c r="P19" s="150"/>
      <c r="Q19" s="149"/>
      <c r="R19" s="150"/>
      <c r="S19" s="79">
        <f>E19+G19+I19+K19+M19+O19+Q19</f>
        <v>25.25</v>
      </c>
      <c r="T19" s="79">
        <f t="shared" si="1"/>
        <v>23.25</v>
      </c>
      <c r="U19" s="83">
        <v>2</v>
      </c>
      <c r="V19" s="83"/>
    </row>
    <row r="20" spans="1:22" ht="15.75" customHeight="1" x14ac:dyDescent="0.25">
      <c r="A20" s="81">
        <v>3600</v>
      </c>
      <c r="B20" s="25" t="s">
        <v>117</v>
      </c>
      <c r="C20" s="81"/>
      <c r="D20" s="3" t="s">
        <v>64</v>
      </c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49"/>
      <c r="P20" s="150"/>
      <c r="Q20" s="149"/>
      <c r="R20" s="150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3600</v>
      </c>
      <c r="B21" s="6" t="s">
        <v>117</v>
      </c>
      <c r="C21" s="81"/>
      <c r="D21" s="82" t="s">
        <v>61</v>
      </c>
      <c r="E21" s="126">
        <v>0.25</v>
      </c>
      <c r="F21" s="128"/>
      <c r="G21" s="126">
        <v>0.25</v>
      </c>
      <c r="H21" s="128"/>
      <c r="I21" s="126">
        <v>0.25</v>
      </c>
      <c r="J21" s="128"/>
      <c r="K21" s="126">
        <v>0.25</v>
      </c>
      <c r="L21" s="128"/>
      <c r="M21" s="126"/>
      <c r="N21" s="128"/>
      <c r="O21" s="149"/>
      <c r="P21" s="150"/>
      <c r="Q21" s="149"/>
      <c r="R21" s="150"/>
      <c r="S21" s="79">
        <f t="shared" si="0"/>
        <v>1</v>
      </c>
      <c r="T21" s="79">
        <f t="shared" si="1"/>
        <v>1</v>
      </c>
      <c r="U21" s="83"/>
      <c r="V21" s="83"/>
    </row>
    <row r="22" spans="1:22" x14ac:dyDescent="0.25">
      <c r="A22" s="6"/>
      <c r="B22" s="6"/>
      <c r="C22" s="6"/>
      <c r="D22" s="10"/>
      <c r="E22" s="134"/>
      <c r="F22" s="135"/>
      <c r="G22" s="126"/>
      <c r="H22" s="128"/>
      <c r="I22" s="126"/>
      <c r="J22" s="128"/>
      <c r="K22" s="126"/>
      <c r="L22" s="128"/>
      <c r="M22" s="126"/>
      <c r="N22" s="128"/>
      <c r="O22" s="149"/>
      <c r="P22" s="150"/>
      <c r="Q22" s="149"/>
      <c r="R22" s="150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76" t="s">
        <v>35</v>
      </c>
      <c r="B23" s="76"/>
      <c r="C23" s="76"/>
      <c r="D23" s="76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49"/>
      <c r="P23" s="150"/>
      <c r="Q23" s="149"/>
      <c r="R23" s="150"/>
      <c r="S23" s="79">
        <f>E23+G23+I23+K23+M23+O23+Q23</f>
        <v>0</v>
      </c>
      <c r="T23" s="79"/>
      <c r="U23" s="84"/>
      <c r="V23" s="83"/>
    </row>
    <row r="24" spans="1:22" x14ac:dyDescent="0.25">
      <c r="A24" s="76" t="s">
        <v>36</v>
      </c>
      <c r="B24" s="76"/>
      <c r="C24" s="76"/>
      <c r="D24" s="76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49"/>
      <c r="P24" s="150"/>
      <c r="Q24" s="149"/>
      <c r="R24" s="150"/>
      <c r="S24" s="79">
        <f>E24+G24+I24+K24+M24+O24+Q24</f>
        <v>0</v>
      </c>
      <c r="T24" s="79"/>
      <c r="U24" s="84"/>
      <c r="V24" s="83"/>
    </row>
    <row r="25" spans="1:22" x14ac:dyDescent="0.25">
      <c r="A25" s="84" t="s">
        <v>6</v>
      </c>
      <c r="B25" s="84"/>
      <c r="C25" s="84"/>
      <c r="D25" s="84"/>
      <c r="E25" s="151">
        <f>SUM(E4:E24)</f>
        <v>8.5</v>
      </c>
      <c r="F25" s="152"/>
      <c r="G25" s="151">
        <f>SUM(G4:G24)</f>
        <v>8.5</v>
      </c>
      <c r="H25" s="152"/>
      <c r="I25" s="151">
        <f>SUM(I4:I24)</f>
        <v>8.5</v>
      </c>
      <c r="J25" s="152"/>
      <c r="K25" s="151">
        <f>SUM(K4:K24)</f>
        <v>8.5</v>
      </c>
      <c r="L25" s="152"/>
      <c r="M25" s="151">
        <f t="shared" ref="M25" si="8">SUM(M4:M24)</f>
        <v>2.5</v>
      </c>
      <c r="N25" s="152"/>
      <c r="O25" s="151">
        <f>SUM(O4:O24)</f>
        <v>0</v>
      </c>
      <c r="P25" s="152"/>
      <c r="Q25" s="151">
        <f>SUM(Q4:Q24)</f>
        <v>0</v>
      </c>
      <c r="R25" s="152"/>
      <c r="S25" s="79">
        <f>SUM(S4:S24)</f>
        <v>36.5</v>
      </c>
      <c r="T25" s="79"/>
      <c r="U25" s="84"/>
      <c r="V25" s="83"/>
    </row>
    <row r="26" spans="1:22" x14ac:dyDescent="0.25">
      <c r="A26" s="84" t="s">
        <v>2</v>
      </c>
      <c r="B26" s="84"/>
      <c r="C26" s="84"/>
      <c r="D26" s="84"/>
      <c r="E26" s="79"/>
      <c r="F26" s="85">
        <v>8</v>
      </c>
      <c r="G26" s="79"/>
      <c r="H26" s="85">
        <v>8</v>
      </c>
      <c r="I26" s="79"/>
      <c r="J26" s="85">
        <v>8</v>
      </c>
      <c r="K26" s="79"/>
      <c r="L26" s="85">
        <v>8</v>
      </c>
      <c r="M26" s="79"/>
      <c r="N26" s="85">
        <v>8</v>
      </c>
      <c r="O26" s="79"/>
      <c r="P26" s="85"/>
      <c r="Q26" s="79"/>
      <c r="R26" s="85"/>
      <c r="S26" s="79">
        <f>SUM(E26:R26)</f>
        <v>40</v>
      </c>
      <c r="T26" s="79">
        <f>SUM(T4:T23)</f>
        <v>34.5</v>
      </c>
      <c r="U26" s="83"/>
      <c r="V26" s="83"/>
    </row>
    <row r="27" spans="1:22" x14ac:dyDescent="0.25">
      <c r="A27" s="84" t="s">
        <v>39</v>
      </c>
      <c r="B27" s="84"/>
      <c r="C27" s="84"/>
      <c r="D27" s="84"/>
      <c r="E27" s="83"/>
      <c r="F27" s="83">
        <f>SUM(E25)-F26</f>
        <v>0.5</v>
      </c>
      <c r="G27" s="83"/>
      <c r="H27" s="83">
        <f>SUM(G25)-H26</f>
        <v>0.5</v>
      </c>
      <c r="I27" s="83"/>
      <c r="J27" s="83">
        <f>SUM(I25)-J26</f>
        <v>0.5</v>
      </c>
      <c r="K27" s="83"/>
      <c r="L27" s="83">
        <f>SUM(K25)-L26</f>
        <v>0.5</v>
      </c>
      <c r="M27" s="83"/>
      <c r="N27" s="83">
        <f>SUM(M25)-N26</f>
        <v>-5.5</v>
      </c>
      <c r="O27" s="83"/>
      <c r="P27" s="83">
        <f>SUM(O25)</f>
        <v>0</v>
      </c>
      <c r="Q27" s="83"/>
      <c r="R27" s="83">
        <f>SUM(Q25)</f>
        <v>0</v>
      </c>
      <c r="S27" s="83"/>
      <c r="T27" s="83"/>
      <c r="U27" s="83">
        <f>SUM(U4:U26)</f>
        <v>2</v>
      </c>
      <c r="V27" s="83">
        <f>SUM(V4:V26)</f>
        <v>0</v>
      </c>
    </row>
    <row r="29" spans="1:22" x14ac:dyDescent="0.25">
      <c r="A29" s="69" t="s">
        <v>23</v>
      </c>
      <c r="B29" s="70"/>
    </row>
    <row r="30" spans="1:22" x14ac:dyDescent="0.25">
      <c r="A30" s="71" t="s">
        <v>2</v>
      </c>
      <c r="C30" s="86">
        <f>SUM(T26)</f>
        <v>34.5</v>
      </c>
      <c r="I30" s="69">
        <v>3600</v>
      </c>
    </row>
    <row r="31" spans="1:22" x14ac:dyDescent="0.25">
      <c r="A31" s="71" t="s">
        <v>24</v>
      </c>
      <c r="C31" s="86">
        <f>U27</f>
        <v>2</v>
      </c>
      <c r="D31" s="86"/>
      <c r="I31" s="87">
        <v>30.25</v>
      </c>
    </row>
    <row r="32" spans="1:22" x14ac:dyDescent="0.25">
      <c r="A32" s="71" t="s">
        <v>25</v>
      </c>
      <c r="C32" s="86">
        <f>V27</f>
        <v>0</v>
      </c>
    </row>
    <row r="33" spans="1:9" x14ac:dyDescent="0.25">
      <c r="A33" s="71" t="s">
        <v>26</v>
      </c>
      <c r="C33" s="86">
        <f>S23</f>
        <v>0</v>
      </c>
      <c r="I33" s="86"/>
    </row>
    <row r="34" spans="1:9" x14ac:dyDescent="0.25">
      <c r="A34" s="71" t="s">
        <v>4</v>
      </c>
      <c r="C34" s="86">
        <f>S24</f>
        <v>0</v>
      </c>
    </row>
    <row r="35" spans="1:9" x14ac:dyDescent="0.25">
      <c r="A35" s="72" t="s">
        <v>6</v>
      </c>
      <c r="C35" s="88">
        <f>SUM(C30:C34)</f>
        <v>36.5</v>
      </c>
      <c r="E35" s="72" t="s">
        <v>40</v>
      </c>
      <c r="F35" s="72"/>
      <c r="G35" s="89">
        <f>S25-C35</f>
        <v>0</v>
      </c>
    </row>
    <row r="36" spans="1:9" x14ac:dyDescent="0.25">
      <c r="A36" s="71" t="s">
        <v>27</v>
      </c>
      <c r="C36" s="90">
        <v>0</v>
      </c>
      <c r="D36" s="90"/>
    </row>
    <row r="37" spans="1:9" x14ac:dyDescent="0.25">
      <c r="A37" s="71" t="s">
        <v>34</v>
      </c>
      <c r="C37" s="90">
        <v>0</v>
      </c>
      <c r="D37" s="90"/>
    </row>
    <row r="38" spans="1:9" ht="13.5" customHeight="1" x14ac:dyDescent="0.25"/>
  </sheetData>
  <mergeCells count="161"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7:H7"/>
    <mergeCell ref="I7:J7"/>
    <mergeCell ref="K7:L7"/>
    <mergeCell ref="K11:L11"/>
    <mergeCell ref="M11:N11"/>
    <mergeCell ref="E9:F9"/>
    <mergeCell ref="G9:H9"/>
    <mergeCell ref="I9:J9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69</v>
      </c>
      <c r="B2" s="110"/>
      <c r="C2" s="110" t="str">
        <f>'#'!C2</f>
        <v>10.07.22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68</v>
      </c>
      <c r="E4" s="126"/>
      <c r="F4" s="128"/>
      <c r="G4" s="126"/>
      <c r="H4" s="128"/>
      <c r="I4" s="126"/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26"/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0</v>
      </c>
      <c r="F23" s="130"/>
      <c r="G23" s="129">
        <f>SUM(G4:G22)</f>
        <v>0</v>
      </c>
      <c r="H23" s="130"/>
      <c r="I23" s="129">
        <f>SUM(I4:I22)</f>
        <v>0</v>
      </c>
      <c r="J23" s="130"/>
      <c r="K23" s="129">
        <f>SUM(K4:K22)</f>
        <v>0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D14" sqref="D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 t="s">
        <v>69</v>
      </c>
      <c r="B2" s="110"/>
      <c r="C2" s="6" t="s">
        <v>105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/>
      <c r="H3" s="27"/>
      <c r="I3" s="56"/>
      <c r="J3" s="27"/>
      <c r="K3" s="56"/>
      <c r="L3" s="27"/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9"/>
      <c r="P4" s="120"/>
      <c r="Q4" s="119"/>
      <c r="R4" s="120"/>
      <c r="S4" s="58">
        <f t="shared" ref="S4:S24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22"/>
      <c r="E5" s="122"/>
      <c r="F5" s="121"/>
      <c r="G5" s="122"/>
      <c r="H5" s="121"/>
      <c r="I5" s="122"/>
      <c r="J5" s="121"/>
      <c r="K5" s="122"/>
      <c r="L5" s="121"/>
      <c r="M5" s="122"/>
      <c r="N5" s="121"/>
      <c r="O5" s="119"/>
      <c r="P5" s="120"/>
      <c r="Q5" s="119"/>
      <c r="R5" s="120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ref="S13" si="3">E13+G13+I13+K13+M13+O13+Q13</f>
        <v>0</v>
      </c>
      <c r="T13" s="58">
        <f t="shared" ref="T13" si="4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0"/>
        <v>0</v>
      </c>
      <c r="T14" s="58">
        <f t="shared" ref="T14:T20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" si="6">E15+G15+I15+K15+M15+O15+Q15</f>
        <v>0</v>
      </c>
      <c r="T15" s="58">
        <f t="shared" ref="T15" si="7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ref="S19:S20" si="9">E19+G19+I19+K19+M19+O19+Q19</f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9"/>
        <v>0</v>
      </c>
      <c r="T20" s="58">
        <f t="shared" si="5"/>
        <v>0</v>
      </c>
      <c r="U20" s="60"/>
      <c r="V20" s="60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19"/>
      <c r="P22" s="120"/>
      <c r="Q22" s="119"/>
      <c r="R22" s="120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0</v>
      </c>
      <c r="F26" s="124"/>
      <c r="G26" s="123">
        <f>SUM(G4:G25)</f>
        <v>0</v>
      </c>
      <c r="H26" s="124"/>
      <c r="I26" s="123">
        <f>SUM(I4:I25)</f>
        <v>0</v>
      </c>
      <c r="J26" s="124"/>
      <c r="K26" s="123">
        <f>SUM(K4:K25)</f>
        <v>0</v>
      </c>
      <c r="L26" s="124"/>
      <c r="M26" s="123">
        <f>SUM(M4:M25)</f>
        <v>0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'#'!C2</f>
        <v>10.07.22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114</v>
      </c>
      <c r="C4" s="6">
        <v>1</v>
      </c>
      <c r="D4" s="22" t="s">
        <v>98</v>
      </c>
      <c r="E4" s="121">
        <v>8</v>
      </c>
      <c r="F4" s="121"/>
      <c r="G4" s="121"/>
      <c r="H4" s="121"/>
      <c r="I4" s="121"/>
      <c r="J4" s="121"/>
      <c r="K4" s="121"/>
      <c r="L4" s="121"/>
      <c r="M4" s="121"/>
      <c r="N4" s="121"/>
      <c r="O4" s="119"/>
      <c r="P4" s="120"/>
      <c r="Q4" s="119"/>
      <c r="R4" s="120"/>
      <c r="S4" s="58">
        <f>E4+G4+I4+K4+M4+O4+Q4</f>
        <v>8</v>
      </c>
      <c r="T4" s="58">
        <f t="shared" ref="T4:T20" si="0">SUM(S4-U4-V4)</f>
        <v>8</v>
      </c>
      <c r="U4" s="60"/>
      <c r="V4" s="60"/>
    </row>
    <row r="5" spans="1:22" x14ac:dyDescent="0.25">
      <c r="A5" s="6">
        <v>6959</v>
      </c>
      <c r="B5" s="6" t="s">
        <v>115</v>
      </c>
      <c r="C5" s="6">
        <v>44</v>
      </c>
      <c r="D5" s="22" t="s">
        <v>108</v>
      </c>
      <c r="E5" s="121"/>
      <c r="F5" s="121"/>
      <c r="G5" s="121">
        <v>8</v>
      </c>
      <c r="H5" s="121"/>
      <c r="I5" s="121"/>
      <c r="J5" s="121"/>
      <c r="K5" s="121"/>
      <c r="L5" s="121"/>
      <c r="M5" s="121"/>
      <c r="N5" s="121"/>
      <c r="O5" s="119"/>
      <c r="P5" s="120"/>
      <c r="Q5" s="119"/>
      <c r="R5" s="120"/>
      <c r="S5" s="58">
        <f>E5+G5+I5+K5+M5+O5+Q5</f>
        <v>8</v>
      </c>
      <c r="T5" s="58">
        <f t="shared" si="0"/>
        <v>8</v>
      </c>
      <c r="U5" s="60"/>
      <c r="V5" s="60"/>
    </row>
    <row r="6" spans="1:22" x14ac:dyDescent="0.25">
      <c r="A6" s="6">
        <v>6822</v>
      </c>
      <c r="B6" s="6" t="s">
        <v>116</v>
      </c>
      <c r="C6" s="6">
        <v>43</v>
      </c>
      <c r="D6" s="22" t="s">
        <v>103</v>
      </c>
      <c r="E6" s="121"/>
      <c r="F6" s="121"/>
      <c r="G6" s="121"/>
      <c r="H6" s="121"/>
      <c r="I6" s="121">
        <v>2</v>
      </c>
      <c r="J6" s="121"/>
      <c r="K6" s="121">
        <v>2</v>
      </c>
      <c r="L6" s="121"/>
      <c r="M6" s="121"/>
      <c r="N6" s="121"/>
      <c r="O6" s="119"/>
      <c r="P6" s="120"/>
      <c r="Q6" s="119"/>
      <c r="R6" s="120"/>
      <c r="S6" s="58">
        <f t="shared" ref="S6:S25" si="1">E6+G6+I6+K6+M6+O6+Q6</f>
        <v>4</v>
      </c>
      <c r="T6" s="58">
        <f t="shared" si="0"/>
        <v>4</v>
      </c>
      <c r="U6" s="60"/>
      <c r="V6" s="60"/>
    </row>
    <row r="7" spans="1:22" x14ac:dyDescent="0.25">
      <c r="A7" s="6">
        <v>6959</v>
      </c>
      <c r="B7" s="6" t="s">
        <v>115</v>
      </c>
      <c r="C7" s="6">
        <v>41</v>
      </c>
      <c r="D7" s="22" t="s">
        <v>109</v>
      </c>
      <c r="E7" s="122"/>
      <c r="F7" s="121"/>
      <c r="G7" s="122"/>
      <c r="H7" s="121"/>
      <c r="I7" s="122"/>
      <c r="J7" s="121"/>
      <c r="K7" s="122">
        <v>3</v>
      </c>
      <c r="L7" s="121"/>
      <c r="M7" s="122"/>
      <c r="N7" s="121"/>
      <c r="O7" s="119"/>
      <c r="P7" s="120"/>
      <c r="Q7" s="119"/>
      <c r="R7" s="120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6">
        <v>6822</v>
      </c>
      <c r="B8" s="6" t="s">
        <v>116</v>
      </c>
      <c r="C8" s="6">
        <v>41</v>
      </c>
      <c r="D8" s="22" t="s">
        <v>110</v>
      </c>
      <c r="E8" s="119"/>
      <c r="F8" s="120"/>
      <c r="G8" s="119"/>
      <c r="H8" s="120"/>
      <c r="I8" s="119"/>
      <c r="J8" s="120"/>
      <c r="K8" s="119">
        <v>2.5</v>
      </c>
      <c r="L8" s="120"/>
      <c r="M8" s="119"/>
      <c r="N8" s="120"/>
      <c r="O8" s="119"/>
      <c r="P8" s="120"/>
      <c r="Q8" s="119"/>
      <c r="R8" s="120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6">
        <v>6822</v>
      </c>
      <c r="B9" s="6" t="s">
        <v>116</v>
      </c>
      <c r="C9" s="6">
        <v>32</v>
      </c>
      <c r="D9" s="22" t="s">
        <v>100</v>
      </c>
      <c r="E9" s="121"/>
      <c r="F9" s="121"/>
      <c r="G9" s="121"/>
      <c r="H9" s="121"/>
      <c r="I9" s="121">
        <v>4</v>
      </c>
      <c r="J9" s="121"/>
      <c r="K9" s="121">
        <v>0.5</v>
      </c>
      <c r="L9" s="121"/>
      <c r="M9" s="121"/>
      <c r="N9" s="121"/>
      <c r="O9" s="119"/>
      <c r="P9" s="120"/>
      <c r="Q9" s="119"/>
      <c r="R9" s="120"/>
      <c r="S9" s="58">
        <f t="shared" si="1"/>
        <v>4.5</v>
      </c>
      <c r="T9" s="58">
        <f t="shared" si="0"/>
        <v>4.5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26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 t="s">
        <v>111</v>
      </c>
      <c r="E15" s="119"/>
      <c r="F15" s="120"/>
      <c r="G15" s="119"/>
      <c r="H15" s="120"/>
      <c r="I15" s="119">
        <v>2</v>
      </c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2"/>
        <v>2</v>
      </c>
      <c r="T15" s="58">
        <f t="shared" si="3"/>
        <v>2</v>
      </c>
      <c r="U15" s="60"/>
      <c r="V15" s="60"/>
    </row>
    <row r="16" spans="1:22" ht="1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6" t="s">
        <v>117</v>
      </c>
      <c r="C18" s="6"/>
      <c r="D18" s="22" t="s">
        <v>87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>
        <v>3600</v>
      </c>
      <c r="B19" s="25" t="s">
        <v>117</v>
      </c>
      <c r="C19" s="6"/>
      <c r="D19" s="22" t="s">
        <v>96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>
        <v>3600</v>
      </c>
      <c r="B20" s="6" t="s">
        <v>117</v>
      </c>
      <c r="C20" s="6"/>
      <c r="D20" s="22" t="s">
        <v>71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25" t="s">
        <v>117</v>
      </c>
      <c r="C21" s="6"/>
      <c r="D21" s="22" t="s">
        <v>72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81"/>
      <c r="B22" s="81"/>
      <c r="C22" s="81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8</v>
      </c>
      <c r="L25" s="124"/>
      <c r="M25" s="123">
        <f>SUM(M4:M24)</f>
        <v>0</v>
      </c>
      <c r="N25" s="124"/>
      <c r="O25" s="123">
        <f>SUM(O4:O24)</f>
        <v>0</v>
      </c>
      <c r="P25" s="124"/>
      <c r="Q25" s="123">
        <f>SUM(Q4:Q24)</f>
        <v>0</v>
      </c>
      <c r="R25" s="124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/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'#'!C2</f>
        <v>10.07.22</v>
      </c>
      <c r="D2" s="110"/>
      <c r="E2" s="127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114</v>
      </c>
      <c r="C4" s="6">
        <v>1</v>
      </c>
      <c r="D4" s="22" t="s">
        <v>98</v>
      </c>
      <c r="E4" s="119">
        <v>8</v>
      </c>
      <c r="F4" s="120"/>
      <c r="G4" s="119">
        <v>7</v>
      </c>
      <c r="H4" s="120"/>
      <c r="I4" s="119">
        <v>8</v>
      </c>
      <c r="J4" s="120"/>
      <c r="K4" s="119">
        <v>8</v>
      </c>
      <c r="L4" s="120"/>
      <c r="M4" s="119"/>
      <c r="N4" s="120"/>
      <c r="O4" s="119"/>
      <c r="P4" s="120"/>
      <c r="Q4" s="119"/>
      <c r="R4" s="120"/>
      <c r="S4" s="58">
        <f>E4+G4+I4+K4+M4+O4+Q4</f>
        <v>31</v>
      </c>
      <c r="T4" s="58">
        <f t="shared" ref="T4:T12" si="0">SUM(S4-U4-V4)</f>
        <v>31</v>
      </c>
      <c r="U4" s="60"/>
      <c r="V4" s="60"/>
    </row>
    <row r="5" spans="1:22" x14ac:dyDescent="0.25">
      <c r="A5" s="6"/>
      <c r="B5" s="6"/>
      <c r="C5" s="6"/>
      <c r="D5" s="22"/>
      <c r="E5" s="126"/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19"/>
      <c r="P6" s="120"/>
      <c r="Q6" s="119"/>
      <c r="R6" s="120"/>
      <c r="S6" s="58">
        <f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ref="S8:S24" si="1">E8+G8+I8+K8+M8+O8+Q8</f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117</v>
      </c>
      <c r="C19" s="6"/>
      <c r="D19" s="22" t="s">
        <v>90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117</v>
      </c>
      <c r="C20" s="6"/>
      <c r="D20" s="22" t="s">
        <v>71</v>
      </c>
      <c r="E20" s="119"/>
      <c r="F20" s="120"/>
      <c r="G20" s="119">
        <v>1</v>
      </c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>E20+G20+I20+K20+M20+O20+Q20</f>
        <v>1</v>
      </c>
      <c r="T20" s="58">
        <f>SUM(S20-U20-V20)</f>
        <v>1</v>
      </c>
      <c r="U20" s="60"/>
      <c r="V20" s="60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3">
        <f>SUM(E4:E23)</f>
        <v>8</v>
      </c>
      <c r="F24" s="124"/>
      <c r="G24" s="123">
        <f>SUM(G4:G23)</f>
        <v>8</v>
      </c>
      <c r="H24" s="124"/>
      <c r="I24" s="123">
        <f>SUM(I4:I23)</f>
        <v>8</v>
      </c>
      <c r="J24" s="124"/>
      <c r="K24" s="123">
        <f>SUM(K4:K23)</f>
        <v>8</v>
      </c>
      <c r="L24" s="124"/>
      <c r="M24" s="123">
        <f>SUM(M4:M23)</f>
        <v>0</v>
      </c>
      <c r="N24" s="124"/>
      <c r="O24" s="123">
        <f>SUM(O4:O23)</f>
        <v>0</v>
      </c>
      <c r="P24" s="124"/>
      <c r="Q24" s="123">
        <f>SUM(Q4:Q23)</f>
        <v>0</v>
      </c>
      <c r="R24" s="124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'#'!C2</f>
        <v>10.07.22</v>
      </c>
    </row>
    <row r="2" spans="1:22" s="9" customFormat="1" x14ac:dyDescent="0.25">
      <c r="A2" s="5" t="s">
        <v>69</v>
      </c>
      <c r="B2" s="110"/>
      <c r="C2" s="112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118</v>
      </c>
      <c r="C4" s="6"/>
      <c r="D4" s="22" t="s">
        <v>102</v>
      </c>
      <c r="E4" s="122">
        <v>8</v>
      </c>
      <c r="F4" s="122"/>
      <c r="G4" s="122">
        <v>8</v>
      </c>
      <c r="H4" s="122"/>
      <c r="I4" s="122">
        <v>8</v>
      </c>
      <c r="J4" s="122"/>
      <c r="K4" s="122">
        <v>3</v>
      </c>
      <c r="L4" s="122"/>
      <c r="M4" s="122"/>
      <c r="N4" s="122"/>
      <c r="O4" s="126"/>
      <c r="P4" s="128"/>
      <c r="Q4" s="126"/>
      <c r="R4" s="128"/>
      <c r="S4" s="12">
        <f>E4+G4+I4+K4+M4+O4+Q4</f>
        <v>27</v>
      </c>
      <c r="T4" s="12">
        <f t="shared" ref="T4:T17" si="0">SUM(S4-U4-V4)</f>
        <v>27</v>
      </c>
      <c r="U4" s="14"/>
      <c r="V4" s="14"/>
    </row>
    <row r="5" spans="1:22" x14ac:dyDescent="0.25">
      <c r="A5" s="6">
        <v>6822</v>
      </c>
      <c r="B5" s="6" t="s">
        <v>116</v>
      </c>
      <c r="C5" s="6">
        <v>41</v>
      </c>
      <c r="D5" s="22" t="s">
        <v>110</v>
      </c>
      <c r="E5" s="122"/>
      <c r="F5" s="122"/>
      <c r="G5" s="122"/>
      <c r="H5" s="122"/>
      <c r="I5" s="122"/>
      <c r="J5" s="122"/>
      <c r="K5" s="122">
        <v>3</v>
      </c>
      <c r="L5" s="122"/>
      <c r="M5" s="122"/>
      <c r="N5" s="122"/>
      <c r="O5" s="126"/>
      <c r="P5" s="128"/>
      <c r="Q5" s="126"/>
      <c r="R5" s="128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6"/>
      <c r="P6" s="128"/>
      <c r="Q6" s="126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6"/>
      <c r="P7" s="128"/>
      <c r="Q7" s="126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6"/>
      <c r="P12" s="128"/>
      <c r="Q12" s="126"/>
      <c r="R12" s="128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117</v>
      </c>
      <c r="C17" s="6"/>
      <c r="D17" s="22" t="s">
        <v>95</v>
      </c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6"/>
      <c r="P17" s="128"/>
      <c r="Q17" s="126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6"/>
      <c r="P18" s="128"/>
      <c r="Q18" s="126"/>
      <c r="R18" s="128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6"/>
      <c r="P19" s="128"/>
      <c r="Q19" s="126"/>
      <c r="R19" s="128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6"/>
      <c r="P20" s="128"/>
      <c r="Q20" s="126"/>
      <c r="R20" s="12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117</v>
      </c>
      <c r="C21" s="6"/>
      <c r="D21" s="22" t="s">
        <v>72</v>
      </c>
      <c r="E21" s="122"/>
      <c r="F21" s="122"/>
      <c r="G21" s="122"/>
      <c r="H21" s="122"/>
      <c r="I21" s="122"/>
      <c r="J21" s="122"/>
      <c r="K21" s="122">
        <v>2</v>
      </c>
      <c r="L21" s="122"/>
      <c r="M21" s="122"/>
      <c r="N21" s="122"/>
      <c r="O21" s="126"/>
      <c r="P21" s="128"/>
      <c r="Q21" s="126"/>
      <c r="R21" s="128"/>
      <c r="S21" s="12">
        <f>E21+G21+I21+K21+M21+O21+Q21</f>
        <v>2</v>
      </c>
      <c r="T21" s="12">
        <f>SUM(S21-U21-V21)</f>
        <v>2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6"/>
      <c r="P22" s="128"/>
      <c r="Q22" s="126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0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2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'#'!C2</f>
        <v>10.07.22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114</v>
      </c>
      <c r="C4" s="6">
        <v>1</v>
      </c>
      <c r="D4" s="22" t="s">
        <v>98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31"/>
      <c r="N4" s="131"/>
      <c r="O4" s="119"/>
      <c r="P4" s="120"/>
      <c r="Q4" s="119"/>
      <c r="R4" s="120"/>
      <c r="S4" s="58">
        <f>E4+G4+I4+K4+M4+O4+Q4</f>
        <v>32</v>
      </c>
      <c r="T4" s="58">
        <f t="shared" ref="T4:T13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19"/>
      <c r="F5" s="120"/>
      <c r="G5" s="121"/>
      <c r="H5" s="121"/>
      <c r="I5" s="121"/>
      <c r="J5" s="121"/>
      <c r="K5" s="119"/>
      <c r="L5" s="120"/>
      <c r="M5" s="132"/>
      <c r="N5" s="133"/>
      <c r="O5" s="119"/>
      <c r="P5" s="120"/>
      <c r="Q5" s="119"/>
      <c r="R5" s="120"/>
      <c r="S5" s="58">
        <f t="shared" ref="S5:S25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21"/>
      <c r="H6" s="121"/>
      <c r="I6" s="121"/>
      <c r="J6" s="121"/>
      <c r="K6" s="119"/>
      <c r="L6" s="120"/>
      <c r="M6" s="132"/>
      <c r="N6" s="133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21"/>
      <c r="H7" s="121"/>
      <c r="I7" s="121"/>
      <c r="J7" s="121"/>
      <c r="K7" s="119"/>
      <c r="L7" s="120"/>
      <c r="M7" s="132"/>
      <c r="N7" s="133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32"/>
      <c r="N8" s="133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32"/>
      <c r="N9" s="133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32"/>
      <c r="N10" s="133"/>
      <c r="O10" s="119"/>
      <c r="P10" s="120"/>
      <c r="Q10" s="119"/>
      <c r="R10" s="120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32"/>
      <c r="N11" s="133"/>
      <c r="O11" s="119"/>
      <c r="P11" s="120"/>
      <c r="Q11" s="119"/>
      <c r="R11" s="120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32"/>
      <c r="N12" s="133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32"/>
      <c r="N13" s="133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85</v>
      </c>
      <c r="E14" s="119"/>
      <c r="F14" s="120"/>
      <c r="G14" s="119"/>
      <c r="H14" s="120"/>
      <c r="I14" s="119"/>
      <c r="J14" s="120"/>
      <c r="K14" s="119"/>
      <c r="L14" s="120"/>
      <c r="M14" s="132"/>
      <c r="N14" s="133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32"/>
      <c r="N15" s="133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32"/>
      <c r="N16" s="133"/>
      <c r="O16" s="119"/>
      <c r="P16" s="120"/>
      <c r="Q16" s="119"/>
      <c r="R16" s="120"/>
      <c r="S16" s="58">
        <f t="shared" ref="S16:S20" si="2">E16+G16+I16+K16+M16+O16+Q16</f>
        <v>0</v>
      </c>
      <c r="T16" s="58">
        <f t="shared" ref="T16:T20" si="3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32"/>
      <c r="N17" s="133"/>
      <c r="O17" s="119"/>
      <c r="P17" s="120"/>
      <c r="Q17" s="119"/>
      <c r="R17" s="120"/>
      <c r="S17" s="58">
        <f t="shared" ref="S17:S18" si="4">E17+G17+I17+K17+M17+O17+Q17</f>
        <v>0</v>
      </c>
      <c r="T17" s="58">
        <f t="shared" ref="T17:T18" si="5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32"/>
      <c r="N18" s="133"/>
      <c r="O18" s="119"/>
      <c r="P18" s="120"/>
      <c r="Q18" s="119"/>
      <c r="R18" s="120"/>
      <c r="S18" s="58">
        <f t="shared" si="4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32"/>
      <c r="N19" s="133"/>
      <c r="O19" s="119"/>
      <c r="P19" s="120"/>
      <c r="Q19" s="119"/>
      <c r="R19" s="120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>
        <v>3600</v>
      </c>
      <c r="B20" s="25" t="s">
        <v>117</v>
      </c>
      <c r="C20" s="6"/>
      <c r="D20" s="22" t="s">
        <v>94</v>
      </c>
      <c r="E20" s="119"/>
      <c r="F20" s="120"/>
      <c r="G20" s="119"/>
      <c r="H20" s="120"/>
      <c r="I20" s="119"/>
      <c r="J20" s="120"/>
      <c r="K20" s="119"/>
      <c r="L20" s="120"/>
      <c r="M20" s="132"/>
      <c r="N20" s="133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117</v>
      </c>
      <c r="C21" s="6"/>
      <c r="D21" s="22" t="s">
        <v>71</v>
      </c>
      <c r="E21" s="119"/>
      <c r="F21" s="120"/>
      <c r="G21" s="119"/>
      <c r="H21" s="120"/>
      <c r="I21" s="119"/>
      <c r="J21" s="120"/>
      <c r="K21" s="119"/>
      <c r="L21" s="120"/>
      <c r="M21" s="132"/>
      <c r="N21" s="133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32"/>
      <c r="N22" s="133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32">
        <v>8</v>
      </c>
      <c r="N23" s="133"/>
      <c r="O23" s="119"/>
      <c r="P23" s="120"/>
      <c r="Q23" s="119"/>
      <c r="R23" s="120"/>
      <c r="S23" s="58">
        <f t="shared" si="1"/>
        <v>8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3">
        <f>SUM(E4:E24)</f>
        <v>8</v>
      </c>
      <c r="F25" s="124"/>
      <c r="G25" s="123">
        <f>SUM(G4:G24)</f>
        <v>8</v>
      </c>
      <c r="H25" s="124"/>
      <c r="I25" s="123">
        <f>SUM(I4:I24)</f>
        <v>8</v>
      </c>
      <c r="J25" s="124"/>
      <c r="K25" s="123">
        <f>SUM(K4:K24)</f>
        <v>8</v>
      </c>
      <c r="L25" s="124"/>
      <c r="M25" s="123">
        <f>SUM(M4:M24)</f>
        <v>8</v>
      </c>
      <c r="N25" s="124"/>
      <c r="O25" s="123">
        <f>SUM(O4:O24)</f>
        <v>0</v>
      </c>
      <c r="P25" s="124"/>
      <c r="Q25" s="123">
        <f>SUM(Q4:Q24)</f>
        <v>0</v>
      </c>
      <c r="R25" s="124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/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58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'#'!C2</f>
        <v>10.07.22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114</v>
      </c>
      <c r="C4" s="6">
        <v>1</v>
      </c>
      <c r="D4" s="22" t="s">
        <v>98</v>
      </c>
      <c r="E4" s="121">
        <v>8</v>
      </c>
      <c r="F4" s="121"/>
      <c r="G4" s="121">
        <v>8</v>
      </c>
      <c r="H4" s="121"/>
      <c r="I4" s="121">
        <v>8</v>
      </c>
      <c r="J4" s="121"/>
      <c r="K4" s="119">
        <v>8</v>
      </c>
      <c r="L4" s="120"/>
      <c r="M4" s="119"/>
      <c r="N4" s="120"/>
      <c r="O4" s="119"/>
      <c r="P4" s="120"/>
      <c r="Q4" s="119"/>
      <c r="R4" s="120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1"/>
      <c r="F5" s="121"/>
      <c r="G5" s="121"/>
      <c r="H5" s="121"/>
      <c r="I5" s="121"/>
      <c r="J5" s="121"/>
      <c r="K5" s="119"/>
      <c r="L5" s="120"/>
      <c r="M5" s="119"/>
      <c r="N5" s="120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19"/>
      <c r="L6" s="120"/>
      <c r="M6" s="119"/>
      <c r="N6" s="120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21"/>
      <c r="J8" s="121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21"/>
      <c r="J9" s="121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26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25"/>
      <c r="C13" s="6"/>
      <c r="D13" s="1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 t="s">
        <v>85</v>
      </c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1"/>
      <c r="J16" s="121"/>
      <c r="K16" s="121"/>
      <c r="L16" s="121"/>
      <c r="M16" s="121"/>
      <c r="N16" s="121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117</v>
      </c>
      <c r="C17" s="6"/>
      <c r="D17" s="22" t="s">
        <v>90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117</v>
      </c>
      <c r="C18" s="6"/>
      <c r="D18" s="22" t="s">
        <v>73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58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I30" sqref="I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69</v>
      </c>
      <c r="B2" s="110"/>
      <c r="C2" s="110" t="str">
        <f>'#'!C2</f>
        <v>10.07.22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8.15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117</v>
      </c>
      <c r="C4" s="6"/>
      <c r="D4" s="22" t="s">
        <v>92</v>
      </c>
      <c r="E4" s="126"/>
      <c r="F4" s="128"/>
      <c r="G4" s="126">
        <v>1.5</v>
      </c>
      <c r="H4" s="128"/>
      <c r="I4" s="126">
        <v>1.5</v>
      </c>
      <c r="J4" s="128"/>
      <c r="K4" s="126">
        <v>1.5</v>
      </c>
      <c r="L4" s="128"/>
      <c r="M4" s="126"/>
      <c r="N4" s="128"/>
      <c r="O4" s="126"/>
      <c r="P4" s="128"/>
      <c r="Q4" s="126"/>
      <c r="R4" s="128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6" t="s">
        <v>117</v>
      </c>
      <c r="C5" s="6"/>
      <c r="D5" s="22" t="s">
        <v>82</v>
      </c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117</v>
      </c>
      <c r="C6" s="6">
        <v>32</v>
      </c>
      <c r="D6" s="22" t="s">
        <v>100</v>
      </c>
      <c r="E6" s="126">
        <v>3</v>
      </c>
      <c r="F6" s="128"/>
      <c r="G6" s="126">
        <v>6.5</v>
      </c>
      <c r="H6" s="128"/>
      <c r="I6" s="126">
        <v>6.5</v>
      </c>
      <c r="J6" s="128"/>
      <c r="K6" s="126">
        <v>6.25</v>
      </c>
      <c r="L6" s="128"/>
      <c r="M6" s="126"/>
      <c r="N6" s="128"/>
      <c r="O6" s="126"/>
      <c r="P6" s="128"/>
      <c r="Q6" s="126"/>
      <c r="R6" s="128"/>
      <c r="S6" s="12">
        <f t="shared" si="1"/>
        <v>22.25</v>
      </c>
      <c r="T6" s="12">
        <f t="shared" si="0"/>
        <v>22.25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117</v>
      </c>
      <c r="C13" s="6"/>
      <c r="D13" s="22" t="s">
        <v>93</v>
      </c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117</v>
      </c>
      <c r="C15" s="6"/>
      <c r="D15" s="22" t="s">
        <v>81</v>
      </c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89</v>
      </c>
      <c r="E17" s="126">
        <v>5</v>
      </c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ref="S17" si="4">E17+G17+I17+K17+M17+O17+Q17</f>
        <v>5</v>
      </c>
      <c r="T17" s="12">
        <f t="shared" ref="T17" si="5">SUM(S17-U17-V17)</f>
        <v>5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7.75</v>
      </c>
      <c r="L24" s="130"/>
      <c r="M24" s="129">
        <f>SUM(M4:M23)</f>
        <v>0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1"/>
        <v>31.75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31.75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-0.25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-8.25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31.75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31.75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31.75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69</v>
      </c>
      <c r="B2" s="110"/>
      <c r="C2" s="110" t="str">
        <f>'#'!C2</f>
        <v>10.07.22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119</v>
      </c>
      <c r="C4" s="6">
        <v>23</v>
      </c>
      <c r="D4" s="22" t="s">
        <v>97</v>
      </c>
      <c r="E4" s="126">
        <v>8</v>
      </c>
      <c r="F4" s="128"/>
      <c r="G4" s="126">
        <v>7.5</v>
      </c>
      <c r="H4" s="128"/>
      <c r="I4" s="126">
        <v>3</v>
      </c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18.5</v>
      </c>
      <c r="T4" s="12">
        <f t="shared" ref="T4:T19" si="0">SUM(S4-U4-V4)</f>
        <v>18.5</v>
      </c>
      <c r="U4" s="14"/>
      <c r="V4" s="14"/>
    </row>
    <row r="5" spans="1:22" x14ac:dyDescent="0.25">
      <c r="A5" s="6">
        <v>6959</v>
      </c>
      <c r="B5" s="6" t="s">
        <v>115</v>
      </c>
      <c r="C5" s="6">
        <v>8</v>
      </c>
      <c r="D5" s="22" t="s">
        <v>99</v>
      </c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7072</v>
      </c>
      <c r="B6" s="6" t="s">
        <v>114</v>
      </c>
      <c r="C6" s="6">
        <v>1</v>
      </c>
      <c r="D6" s="22" t="s">
        <v>98</v>
      </c>
      <c r="E6" s="119"/>
      <c r="F6" s="120"/>
      <c r="G6" s="126"/>
      <c r="H6" s="128"/>
      <c r="I6" s="126">
        <v>4</v>
      </c>
      <c r="J6" s="128"/>
      <c r="K6" s="126">
        <v>8</v>
      </c>
      <c r="L6" s="128"/>
      <c r="M6" s="126"/>
      <c r="N6" s="128"/>
      <c r="O6" s="126"/>
      <c r="P6" s="128"/>
      <c r="Q6" s="126"/>
      <c r="R6" s="128"/>
      <c r="S6" s="12">
        <f>E6+G6+I6+K6+M6+O6+Q6</f>
        <v>12</v>
      </c>
      <c r="T6" s="12">
        <f t="shared" si="0"/>
        <v>12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117</v>
      </c>
      <c r="C17" s="6"/>
      <c r="D17" s="22" t="s">
        <v>88</v>
      </c>
      <c r="E17" s="126"/>
      <c r="F17" s="128"/>
      <c r="G17" s="126">
        <v>0.5</v>
      </c>
      <c r="H17" s="128"/>
      <c r="I17" s="126">
        <v>1</v>
      </c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>E17+G17+I17+K17+M17+O17+Q17</f>
        <v>1.5</v>
      </c>
      <c r="T17" s="12">
        <f>SUM(S17-U17-V17)</f>
        <v>1.5</v>
      </c>
      <c r="U17" s="14"/>
      <c r="V17" s="14"/>
    </row>
    <row r="18" spans="1:22" x14ac:dyDescent="0.25">
      <c r="A18" s="6">
        <v>3600</v>
      </c>
      <c r="B18" s="25" t="s">
        <v>117</v>
      </c>
      <c r="C18" s="6"/>
      <c r="D18" s="22" t="s">
        <v>74</v>
      </c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4"/>
      <c r="F20" s="135"/>
      <c r="G20" s="134"/>
      <c r="H20" s="135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#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'#'!Print_Area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2022-11-14T10:50:03Z</dcterms:modified>
</cp:coreProperties>
</file>