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9C92FB34-3AA1-4A13-9464-06E548547FAA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Chimes" sheetId="48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McSharry" sheetId="55" r:id="rId8"/>
    <sheet name="Taylor" sheetId="16" r:id="rId9"/>
    <sheet name="Ward" sheetId="24" r:id="rId10"/>
    <sheet name="Wildman" sheetId="52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Chimes!$A$1:$V$43</definedName>
    <definedName name="_xlnm.Print_Area" localSheetId="2">Czege!$A$1:$V$42</definedName>
    <definedName name="_xlnm.Print_Area" localSheetId="3">Doran!$A$1:$V$43</definedName>
    <definedName name="_xlnm.Print_Area" localSheetId="4">Hammond!$A$1:$V$43</definedName>
    <definedName name="_xlnm.Print_Area" localSheetId="5">Harland!$A$1:$V$40</definedName>
    <definedName name="_xlnm.Print_Area" localSheetId="6">Jones!$A$1:$V$42</definedName>
    <definedName name="_xlnm.Print_Area" localSheetId="7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8">Taylor!$A$1:$V$41</definedName>
    <definedName name="_xlnm.Print_Area" localSheetId="9">Ward!$A$1:$V$43</definedName>
    <definedName name="_xlnm.Print_Area" localSheetId="10">Wildman!$A$1:$V$41</definedName>
    <definedName name="_xlnm.Print_Area" localSheetId="13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52" l="1"/>
  <c r="I28" i="44"/>
  <c r="I30" i="46"/>
  <c r="S9" i="5" l="1"/>
  <c r="T9" i="5" s="1"/>
  <c r="S8" i="5"/>
  <c r="T8" i="5" s="1"/>
  <c r="C2" i="5"/>
  <c r="C2" i="18"/>
  <c r="C2" i="30"/>
  <c r="C2" i="52"/>
  <c r="C2" i="24"/>
  <c r="C2" i="16"/>
  <c r="C2" i="55"/>
  <c r="C2" i="51"/>
  <c r="C2" i="44"/>
  <c r="C2" i="56"/>
  <c r="C1" i="14"/>
  <c r="C2" i="46"/>
  <c r="S12" i="5"/>
  <c r="T12" i="5" s="1"/>
  <c r="S17" i="16"/>
  <c r="T17" i="16" s="1"/>
  <c r="S16" i="16"/>
  <c r="T16" i="16" s="1"/>
  <c r="S18" i="51"/>
  <c r="T18" i="51" s="1"/>
  <c r="S16" i="46"/>
  <c r="T16" i="46" s="1"/>
  <c r="S15" i="46"/>
  <c r="T15" i="46" s="1"/>
  <c r="S19" i="44"/>
  <c r="T19" i="44" s="1"/>
  <c r="S16" i="52"/>
  <c r="T16" i="52" s="1"/>
  <c r="K11" i="1"/>
  <c r="I11" i="1"/>
  <c r="H11" i="1"/>
  <c r="G27" i="5"/>
  <c r="S18" i="56" l="1"/>
  <c r="T18" i="56" s="1"/>
  <c r="S17" i="56"/>
  <c r="T17" i="56" s="1"/>
  <c r="S17" i="14" l="1"/>
  <c r="T17" i="14" s="1"/>
  <c r="S16" i="14"/>
  <c r="T16" i="14" s="1"/>
  <c r="S20" i="24" l="1"/>
  <c r="T20" i="24" s="1"/>
  <c r="S19" i="24"/>
  <c r="T19" i="24" s="1"/>
  <c r="S18" i="24"/>
  <c r="T18" i="24" s="1"/>
  <c r="K12" i="1" l="1"/>
  <c r="K13" i="1"/>
  <c r="I13" i="1"/>
  <c r="H13" i="1"/>
  <c r="S6" i="5" l="1"/>
  <c r="T6" i="5" s="1"/>
  <c r="S13" i="56" l="1"/>
  <c r="T13" i="56" s="1"/>
  <c r="S12" i="56"/>
  <c r="T12" i="56" s="1"/>
  <c r="S17" i="51" l="1"/>
  <c r="T17" i="51" s="1"/>
  <c r="S20" i="51"/>
  <c r="T20" i="51" s="1"/>
  <c r="K9" i="1" l="1"/>
  <c r="I9" i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2" i="1"/>
  <c r="H12" i="1"/>
  <c r="V24" i="55"/>
  <c r="C29" i="55" s="1"/>
  <c r="D12" i="1" s="1"/>
  <c r="U24" i="55"/>
  <c r="C28" i="55" s="1"/>
  <c r="C12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2" i="1" s="1"/>
  <c r="S20" i="55"/>
  <c r="C30" i="55" s="1"/>
  <c r="E12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9" i="1"/>
  <c r="G9" i="1" s="1"/>
  <c r="S24" i="55"/>
  <c r="T23" i="55"/>
  <c r="C27" i="55" s="1"/>
  <c r="S22" i="55"/>
  <c r="G35" i="56" l="1"/>
  <c r="C32" i="55"/>
  <c r="B12" i="1"/>
  <c r="G12" i="1" s="1"/>
  <c r="G32" i="55" l="1"/>
  <c r="I25" i="24" l="1"/>
  <c r="J27" i="24" s="1"/>
  <c r="S15" i="51" l="1"/>
  <c r="T15" i="51" s="1"/>
  <c r="K25" i="24" l="1"/>
  <c r="L27" i="24" s="1"/>
  <c r="M25" i="24" l="1"/>
  <c r="N27" i="24" s="1"/>
  <c r="K15" i="1" l="1"/>
  <c r="I15" i="1" l="1"/>
  <c r="H15" i="1"/>
  <c r="H16" i="1" l="1"/>
  <c r="I16" i="1"/>
  <c r="K16" i="1"/>
  <c r="V25" i="52"/>
  <c r="C30" i="52" s="1"/>
  <c r="D15" i="1" s="1"/>
  <c r="U25" i="52"/>
  <c r="C29" i="52" s="1"/>
  <c r="C15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5" i="1" s="1"/>
  <c r="S21" i="52"/>
  <c r="C31" i="52" s="1"/>
  <c r="E15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C33" i="52" l="1"/>
  <c r="B15" i="1"/>
  <c r="G15" i="1" s="1"/>
  <c r="G33" i="52" l="1"/>
  <c r="V26" i="51" l="1"/>
  <c r="C31" i="51" s="1"/>
  <c r="D11" i="1" s="1"/>
  <c r="U26" i="51"/>
  <c r="C30" i="51" s="1"/>
  <c r="C11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1" i="1" s="1"/>
  <c r="S22" i="51"/>
  <c r="C32" i="51" s="1"/>
  <c r="E11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3" i="5"/>
  <c r="T13" i="5" s="1"/>
  <c r="S11" i="5"/>
  <c r="T11" i="5" s="1"/>
  <c r="B11" i="1" l="1"/>
  <c r="G11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6" i="1"/>
  <c r="H6" i="1"/>
  <c r="V27" i="48" l="1"/>
  <c r="U27" i="48"/>
  <c r="C6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6" i="1" s="1"/>
  <c r="S23" i="48"/>
  <c r="C33" i="48" s="1"/>
  <c r="E6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6" i="1"/>
  <c r="S27" i="48"/>
  <c r="C32" i="48"/>
  <c r="D6" i="1"/>
  <c r="C31" i="48"/>
  <c r="S25" i="48"/>
  <c r="C30" i="48" l="1"/>
  <c r="S15" i="16"/>
  <c r="T15" i="16" s="1"/>
  <c r="S14" i="16"/>
  <c r="T14" i="16" s="1"/>
  <c r="C35" i="48" l="1"/>
  <c r="G35" i="48" s="1"/>
  <c r="B6" i="1"/>
  <c r="G6" i="1" s="1"/>
  <c r="S12" i="16" l="1"/>
  <c r="T12" i="16" s="1"/>
  <c r="S11" i="16"/>
  <c r="T11" i="16" s="1"/>
  <c r="S19" i="14"/>
  <c r="T19" i="14" s="1"/>
  <c r="S13" i="16" l="1"/>
  <c r="T13" i="16" s="1"/>
  <c r="S15" i="5" l="1"/>
  <c r="T15" i="5" s="1"/>
  <c r="S10" i="16" l="1"/>
  <c r="T10" i="16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6" i="46"/>
  <c r="C31" i="46" s="1"/>
  <c r="D7" i="1" s="1"/>
  <c r="U26" i="46"/>
  <c r="C30" i="46" s="1"/>
  <c r="C7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7" i="1" s="1"/>
  <c r="S22" i="46"/>
  <c r="C32" i="46" s="1"/>
  <c r="E7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0" i="46" l="1"/>
  <c r="T25" i="46" s="1"/>
  <c r="C29" i="46" s="1"/>
  <c r="K7" i="1"/>
  <c r="T17" i="24"/>
  <c r="T23" i="44"/>
  <c r="C27" i="44" s="1"/>
  <c r="B10" i="1" s="1"/>
  <c r="S26" i="46"/>
  <c r="S24" i="46"/>
  <c r="S24" i="44"/>
  <c r="S22" i="44"/>
  <c r="C34" i="46" l="1"/>
  <c r="G34" i="46" s="1"/>
  <c r="B7" i="1"/>
  <c r="C32" i="44"/>
  <c r="G32" i="44" s="1"/>
  <c r="G25" i="24"/>
  <c r="H27" i="24" s="1"/>
  <c r="E25" i="14"/>
  <c r="F27" i="14" s="1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10" i="5"/>
  <c r="T10" i="5" s="1"/>
  <c r="S14" i="5"/>
  <c r="T14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8" i="1"/>
  <c r="I18" i="1"/>
  <c r="I17" i="1"/>
  <c r="I14" i="1"/>
  <c r="I8" i="1"/>
  <c r="H18" i="1"/>
  <c r="H17" i="1"/>
  <c r="H14" i="1"/>
  <c r="H8" i="1"/>
  <c r="C31" i="16"/>
  <c r="E13" i="1" s="1"/>
  <c r="V27" i="24"/>
  <c r="C32" i="24" s="1"/>
  <c r="U27" i="24"/>
  <c r="C31" i="24" s="1"/>
  <c r="C14" i="1" s="1"/>
  <c r="S26" i="24"/>
  <c r="Q25" i="24"/>
  <c r="R27" i="24" s="1"/>
  <c r="O25" i="24"/>
  <c r="P27" i="24" s="1"/>
  <c r="E25" i="24"/>
  <c r="F27" i="24" s="1"/>
  <c r="C34" i="24"/>
  <c r="F14" i="1" s="1"/>
  <c r="C33" i="24"/>
  <c r="E14" i="1" s="1"/>
  <c r="S4" i="24"/>
  <c r="T4" i="24" s="1"/>
  <c r="V25" i="16"/>
  <c r="C30" i="16" s="1"/>
  <c r="D13" i="1" s="1"/>
  <c r="U25" i="16"/>
  <c r="C29" i="16" s="1"/>
  <c r="C13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3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8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18" i="1" s="1"/>
  <c r="C34" i="5"/>
  <c r="D18" i="1" s="1"/>
  <c r="H29" i="5"/>
  <c r="L29" i="5"/>
  <c r="O27" i="5"/>
  <c r="P29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5" i="5"/>
  <c r="E18" i="1" s="1"/>
  <c r="C36" i="5"/>
  <c r="Q27" i="5"/>
  <c r="R29" i="5" s="1"/>
  <c r="I19" i="1" l="1"/>
  <c r="H19" i="1"/>
  <c r="C19" i="1"/>
  <c r="E19" i="1"/>
  <c r="T18" i="18"/>
  <c r="T20" i="30"/>
  <c r="D14" i="1"/>
  <c r="D19" i="1" s="1"/>
  <c r="T13" i="30"/>
  <c r="T19" i="18"/>
  <c r="T26" i="24"/>
  <c r="C30" i="24" s="1"/>
  <c r="B14" i="1" s="1"/>
  <c r="T26" i="14"/>
  <c r="C30" i="14" s="1"/>
  <c r="B8" i="1" s="1"/>
  <c r="S25" i="24"/>
  <c r="F18" i="1"/>
  <c r="F17" i="1"/>
  <c r="S26" i="30"/>
  <c r="S24" i="30"/>
  <c r="S27" i="24"/>
  <c r="S25" i="14"/>
  <c r="F8" i="1"/>
  <c r="L27" i="14"/>
  <c r="S27" i="14" s="1"/>
  <c r="F19" i="1" l="1"/>
  <c r="T25" i="30"/>
  <c r="C29" i="30" s="1"/>
  <c r="B16" i="1" s="1"/>
  <c r="G16" i="1" s="1"/>
  <c r="C35" i="24"/>
  <c r="G35" i="24" s="1"/>
  <c r="G10" i="1"/>
  <c r="G7" i="1"/>
  <c r="G14" i="1"/>
  <c r="G8" i="1"/>
  <c r="C35" i="14"/>
  <c r="C34" i="30" l="1"/>
  <c r="G34" i="30" s="1"/>
  <c r="G35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3" i="1" s="1"/>
  <c r="G13" i="1" s="1"/>
  <c r="S23" i="16"/>
  <c r="C33" i="16" l="1"/>
  <c r="M27" i="5"/>
  <c r="N29" i="5" s="1"/>
  <c r="S21" i="5"/>
  <c r="T21" i="5" s="1"/>
  <c r="S27" i="5" l="1"/>
  <c r="K18" i="1"/>
  <c r="T28" i="5"/>
  <c r="C32" i="5" s="1"/>
  <c r="B18" i="1" s="1"/>
  <c r="G18" i="1" l="1"/>
  <c r="G19" i="1" s="1"/>
  <c r="K19" i="1"/>
  <c r="C23" i="1" s="1"/>
  <c r="C37" i="5"/>
  <c r="G37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<sst xmlns="http://schemas.openxmlformats.org/spreadsheetml/2006/main" count="619" uniqueCount="129">
  <si>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</si>
  <si>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</si>
  <si>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</si>
  <si>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</si>
  <si>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</si>
  <si>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</si>
  <si>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</si>
  <si>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</si>
  <si>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</si>
  <si>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</si>
  <si>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</si>
  <si>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</si>
  <si>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</si>
  <si>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</si>
  <si>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</si>
  <si>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</si>
  <si>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</si>
  <si>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</si>
  <si>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</si>
  <si>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</si>
  <si>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</si>
  <si>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</si>
  <si>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</si>
  <si>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</si>
  <si>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</si>
  <si>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</si>
  <si>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</si>
  <si>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</si>
  <si>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</si>
  <si>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</si>
  <si>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</si>
  <si>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</si>
  <si>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</si>
  <si>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</si>
  <si>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</si>
  <si>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</si>
  <si>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</si>
  <si>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</si>
  <si>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</si>
  <si>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</si>
  <si>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</si>
  <si>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</si>
  <si>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</si>
  <si>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</si>
  <si>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</si>
  <si>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</si>
  <si>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</si>
  <si>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</si>
  <si>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</si>
  <si>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</si>
  <si>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</si>
  <si>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</si>
  <si>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</si>
  <si>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</si>
  <si>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</si>
  <si>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</si>
  <si>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</si>
  <si>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</si>
  <si>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</si>
  <si>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</si>
  <si>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</si>
  <si>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</si>
  <si>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</si>
  <si>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</si>
  <si>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</si>
  <si>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</si>
  <si>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</si>
  <si>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</si>
  <si>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</si>
  <si>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</si>
  <si>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</si>
  <si>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</si>
  <si>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</si>
  <si>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</si>
  <si>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</si>
  <si>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</si>
  <si>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fill firewood bins</t>
  </si>
  <si>
    <t>toolbox talks</t>
  </si>
  <si>
    <t>frames into store 6959</t>
  </si>
  <si>
    <t>training mason</t>
  </si>
  <si>
    <t xml:space="preserve"> </t>
  </si>
  <si>
    <t>tidy area</t>
  </si>
  <si>
    <t>college / project</t>
  </si>
  <si>
    <t>sharpen tools</t>
  </si>
  <si>
    <t>tidy workshop / make tea</t>
  </si>
  <si>
    <t>frames from store 6959</t>
  </si>
  <si>
    <t>Machine maintenance</t>
  </si>
  <si>
    <t>load van</t>
  </si>
  <si>
    <t>door &amp; frame</t>
  </si>
  <si>
    <t>doors</t>
  </si>
  <si>
    <t>7045 door frames</t>
  </si>
  <si>
    <t>wall panels</t>
  </si>
  <si>
    <t>S Chimes</t>
  </si>
  <si>
    <t>shredder / fork lift</t>
  </si>
  <si>
    <t>handrail</t>
  </si>
  <si>
    <t xml:space="preserve">hours to job </t>
  </si>
  <si>
    <t>table</t>
  </si>
  <si>
    <t>storage unit</t>
  </si>
  <si>
    <t>strips</t>
  </si>
  <si>
    <t>supervision</t>
  </si>
  <si>
    <t>tea</t>
  </si>
  <si>
    <t>handrails</t>
  </si>
  <si>
    <t>forklift</t>
  </si>
  <si>
    <t>11.09.22</t>
  </si>
  <si>
    <t>packers</t>
  </si>
  <si>
    <t>panels</t>
  </si>
  <si>
    <t xml:space="preserve">stops </t>
  </si>
  <si>
    <t>battons</t>
  </si>
  <si>
    <t>shelves</t>
  </si>
  <si>
    <t>casements</t>
  </si>
  <si>
    <t>fixings</t>
  </si>
  <si>
    <t>hospital appointment</t>
  </si>
  <si>
    <t xml:space="preserve">paint frame 6959 </t>
  </si>
  <si>
    <t>wrapping shelves 6983</t>
  </si>
  <si>
    <t xml:space="preserve">wrapping panels </t>
  </si>
  <si>
    <t xml:space="preserve">drive to station </t>
  </si>
  <si>
    <t>pick up glass</t>
  </si>
  <si>
    <t>window</t>
  </si>
  <si>
    <t>loas van</t>
  </si>
  <si>
    <t>MOOR02</t>
  </si>
  <si>
    <t>REPT01</t>
  </si>
  <si>
    <t>ADDI02</t>
  </si>
  <si>
    <t>WHIT05</t>
  </si>
  <si>
    <t>OFFI01</t>
  </si>
  <si>
    <t>RAPH01</t>
  </si>
  <si>
    <t>CAPI01</t>
  </si>
  <si>
    <t>ADDI01</t>
  </si>
  <si>
    <t>HOXT01</t>
  </si>
  <si>
    <t>MOOR01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</si>
</sst>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6" fillId="0" borderId="3" xfId="0" applyNumberFormat="1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9" zoomScaleNormal="89" workbookViewId="0">
      <selection activeCell="F32" sqref="F32"/>
    </sheetView>
  </sheetViews>
  <sheetFormatPr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66</v>
      </c>
      <c r="C2" s="6" t="s">
        <v>103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92</v>
      </c>
      <c r="B6" s="99">
        <f>SUM(Chimes!C30)</f>
        <v>40</v>
      </c>
      <c r="C6" s="99">
        <f>SUM(Chimes!U27)</f>
        <v>0</v>
      </c>
      <c r="D6" s="99">
        <f>SUM(Chimes!V27)</f>
        <v>0</v>
      </c>
      <c r="E6" s="99">
        <f>SUM(Chimes!C33)</f>
        <v>0</v>
      </c>
      <c r="F6" s="99">
        <f>SUM(Chimes!C34)</f>
        <v>0</v>
      </c>
      <c r="G6" s="100">
        <f>B6+C6+D6+E6+F6</f>
        <v>40</v>
      </c>
      <c r="H6" s="101">
        <f>SUM(Chimes!C36)</f>
        <v>0</v>
      </c>
      <c r="I6" s="101">
        <f>SUM(Chimes!C37)</f>
        <v>0</v>
      </c>
      <c r="K6" s="102">
        <f>SUM(Chimes!I31)</f>
        <v>2</v>
      </c>
    </row>
    <row r="7" spans="1:11" x14ac:dyDescent="0.25">
      <c r="A7" s="98" t="s">
        <v>43</v>
      </c>
      <c r="B7" s="99">
        <f>SUM(Czege!C29)</f>
        <v>40</v>
      </c>
      <c r="C7" s="99">
        <f>SUM(Czege!C30)</f>
        <v>0</v>
      </c>
      <c r="D7" s="99">
        <f>SUM(Czege!C31)</f>
        <v>0</v>
      </c>
      <c r="E7" s="99">
        <f>SUM(Czege!C32)</f>
        <v>0</v>
      </c>
      <c r="F7" s="99">
        <f>SUM(Czege!C33)</f>
        <v>0</v>
      </c>
      <c r="G7" s="100">
        <f>B7+C7+D7+E7+F7</f>
        <v>40</v>
      </c>
      <c r="H7" s="103">
        <f>SUM(Czege!C35)</f>
        <v>0</v>
      </c>
      <c r="I7" s="103">
        <f>SUM(Czege!C36)</f>
        <v>0</v>
      </c>
      <c r="K7" s="102">
        <f>SUM(Czege!I30)</f>
        <v>0</v>
      </c>
    </row>
    <row r="8" spans="1:11" ht="17.25" customHeight="1" x14ac:dyDescent="0.25">
      <c r="A8" s="98" t="s">
        <v>7</v>
      </c>
      <c r="B8" s="99">
        <f>SUM(Doran!C30)</f>
        <v>8</v>
      </c>
      <c r="C8" s="99">
        <f>SUM(Doran!C31)</f>
        <v>0</v>
      </c>
      <c r="D8" s="99">
        <f>SUM(Doran!C32)</f>
        <v>0</v>
      </c>
      <c r="E8" s="99">
        <f>SUM(Doran!C33)</f>
        <v>32</v>
      </c>
      <c r="F8" s="99">
        <f>SUM(Doran!C34)</f>
        <v>0</v>
      </c>
      <c r="G8" s="100">
        <f t="shared" ref="G8:G17" si="0">B8+C8+D8+E8+F8</f>
        <v>40</v>
      </c>
      <c r="H8" s="103">
        <f>SUM(Doran!C36)</f>
        <v>0</v>
      </c>
      <c r="I8" s="103">
        <f>SUM(Doran!C37)</f>
        <v>0</v>
      </c>
      <c r="K8" s="102">
        <f>SUM(Doran!I31)</f>
        <v>0</v>
      </c>
    </row>
    <row r="9" spans="1:11" x14ac:dyDescent="0.25">
      <c r="A9" s="98" t="s">
        <v>50</v>
      </c>
      <c r="B9" s="99">
        <f>SUM(Hammond!C30)</f>
        <v>40</v>
      </c>
      <c r="C9" s="99">
        <f>SUM(Hammond!C31)</f>
        <v>0</v>
      </c>
      <c r="D9" s="99">
        <f>SUM(Hammond!C32)</f>
        <v>0</v>
      </c>
      <c r="E9" s="99">
        <f>SUM(Hammond!C33)</f>
        <v>0</v>
      </c>
      <c r="F9" s="99">
        <f>SUM(Hammond!C34)</f>
        <v>0</v>
      </c>
      <c r="G9" s="100">
        <f t="shared" ref="G9:G13" si="1">B9+C9+D9+E9+F9</f>
        <v>40</v>
      </c>
      <c r="H9" s="103">
        <f>SUM(Hammond!C36)</f>
        <v>0</v>
      </c>
      <c r="I9" s="103">
        <f>SUM(Hammond!C37)</f>
        <v>0</v>
      </c>
      <c r="K9" s="102">
        <f>SUM(Hammond!I31)</f>
        <v>0</v>
      </c>
    </row>
    <row r="10" spans="1:11" x14ac:dyDescent="0.25">
      <c r="A10" s="98" t="s">
        <v>8</v>
      </c>
      <c r="B10" s="99">
        <f>SUM(Harland!C27)</f>
        <v>40</v>
      </c>
      <c r="C10" s="99">
        <f>SUM(Harland!C28)</f>
        <v>0</v>
      </c>
      <c r="D10" s="99">
        <f>SUM(Harland!C29)</f>
        <v>0</v>
      </c>
      <c r="E10" s="99">
        <f>SUM(Harland!C30)</f>
        <v>0</v>
      </c>
      <c r="F10" s="99">
        <f>SUM(Harland!C31)</f>
        <v>0</v>
      </c>
      <c r="G10" s="100">
        <f t="shared" si="1"/>
        <v>40</v>
      </c>
      <c r="H10" s="103">
        <f>SUM(Harland!C33)</f>
        <v>0</v>
      </c>
      <c r="I10" s="103">
        <f>SUM(Harland!C34)</f>
        <v>0</v>
      </c>
      <c r="K10" s="102">
        <f>SUM(Harland!I28)</f>
        <v>0</v>
      </c>
    </row>
    <row r="11" spans="1:11" x14ac:dyDescent="0.25">
      <c r="A11" s="91" t="s">
        <v>73</v>
      </c>
      <c r="B11" s="99">
        <f>SUM(Jones!C29)</f>
        <v>32</v>
      </c>
      <c r="C11" s="99">
        <f>SUM(Jones!C30)</f>
        <v>0</v>
      </c>
      <c r="D11" s="99">
        <f>SUM(Jones!C31)</f>
        <v>0</v>
      </c>
      <c r="E11" s="99">
        <f>SUM(Jones!C32)</f>
        <v>8</v>
      </c>
      <c r="F11" s="99">
        <f>SUM(Jones!C33)</f>
        <v>0</v>
      </c>
      <c r="G11" s="100">
        <f>B11+C11+D11+E11+F11</f>
        <v>40</v>
      </c>
      <c r="H11" s="103">
        <f>SUM(Jones!C35)</f>
        <v>0</v>
      </c>
      <c r="I11" s="103">
        <f>SUM(Jones!C36)</f>
        <v>0</v>
      </c>
      <c r="K11" s="102">
        <f>SUM(Jones!I30)</f>
        <v>24</v>
      </c>
    </row>
    <row r="12" spans="1:11" x14ac:dyDescent="0.25">
      <c r="A12" s="98" t="s">
        <v>9</v>
      </c>
      <c r="B12" s="99">
        <f>SUM(McSharry!C27)</f>
        <v>8</v>
      </c>
      <c r="C12" s="99">
        <f>SUM(McSharry!C28)</f>
        <v>0</v>
      </c>
      <c r="D12" s="99">
        <f>SUM(McSharry!C29)</f>
        <v>0</v>
      </c>
      <c r="E12" s="99">
        <f>SUM(McSharry!C30)</f>
        <v>24</v>
      </c>
      <c r="F12" s="99">
        <f>SUM(McSharry!C31)</f>
        <v>0</v>
      </c>
      <c r="G12" s="100">
        <f t="shared" si="1"/>
        <v>32</v>
      </c>
      <c r="H12" s="103">
        <f>SUM(McSharry!C33)</f>
        <v>0</v>
      </c>
      <c r="I12" s="103">
        <f>SUM(McSharry!C34)</f>
        <v>0</v>
      </c>
      <c r="K12" s="102">
        <f>SUM(McSharry!I28)</f>
        <v>0</v>
      </c>
    </row>
    <row r="13" spans="1:11" ht="17.25" customHeight="1" x14ac:dyDescent="0.25">
      <c r="A13" s="98" t="s">
        <v>10</v>
      </c>
      <c r="B13" s="99">
        <f>SUM(Taylor!C28)</f>
        <v>0</v>
      </c>
      <c r="C13" s="99">
        <f>SUM(Taylor!C29)</f>
        <v>0</v>
      </c>
      <c r="D13" s="99">
        <f>SUM(Taylor!C30)</f>
        <v>0</v>
      </c>
      <c r="E13" s="99">
        <f>SUM(Taylor!C31)</f>
        <v>40</v>
      </c>
      <c r="F13" s="99">
        <f>SUM(Taylor!C32)</f>
        <v>0</v>
      </c>
      <c r="G13" s="100">
        <f t="shared" si="1"/>
        <v>40</v>
      </c>
      <c r="H13" s="103">
        <f>SUM(Taylor!C34)</f>
        <v>0</v>
      </c>
      <c r="I13" s="103">
        <f>SUM(Taylor!C35)</f>
        <v>0</v>
      </c>
      <c r="K13" s="102">
        <f>SUM(Taylor!I29)</f>
        <v>0</v>
      </c>
    </row>
    <row r="14" spans="1:11" x14ac:dyDescent="0.25">
      <c r="A14" s="98" t="s">
        <v>45</v>
      </c>
      <c r="B14" s="99">
        <f>SUM(Ward!C30)</f>
        <v>40</v>
      </c>
      <c r="C14" s="99">
        <f>SUM(Ward!C31)</f>
        <v>0</v>
      </c>
      <c r="D14" s="99">
        <f>SUM(Ward!C32)</f>
        <v>0</v>
      </c>
      <c r="E14" s="99">
        <f>SUM(Ward!C33)</f>
        <v>0</v>
      </c>
      <c r="F14" s="99">
        <f>SUM(Ward!C34)</f>
        <v>0</v>
      </c>
      <c r="G14" s="100">
        <f t="shared" si="0"/>
        <v>40</v>
      </c>
      <c r="H14" s="103">
        <f>SUM(Ward!C36)</f>
        <v>0</v>
      </c>
      <c r="I14" s="103">
        <f>SUM(Ward!C37)</f>
        <v>0</v>
      </c>
      <c r="K14" s="102">
        <f>SUM(Ward!I31)</f>
        <v>1.5</v>
      </c>
    </row>
    <row r="15" spans="1:11" x14ac:dyDescent="0.25">
      <c r="A15" s="98" t="s">
        <v>62</v>
      </c>
      <c r="B15" s="99">
        <f>SUM(Wildman!C28)</f>
        <v>32</v>
      </c>
      <c r="C15" s="99">
        <f>SUM(Wildman!C29)</f>
        <v>0</v>
      </c>
      <c r="D15" s="99">
        <f>SUM(Wildman!C30)</f>
        <v>0</v>
      </c>
      <c r="E15" s="99">
        <f>SUM(Wildman!C31)</f>
        <v>8</v>
      </c>
      <c r="F15" s="99">
        <f>SUM(Wildman!C32)</f>
        <v>0</v>
      </c>
      <c r="G15" s="100">
        <f>B15+C15+D15+E15+F15</f>
        <v>40</v>
      </c>
      <c r="H15" s="103">
        <f>SUM(Wildman!C34)</f>
        <v>0</v>
      </c>
      <c r="I15" s="103">
        <f>SUM(Wildman!C35)</f>
        <v>0</v>
      </c>
      <c r="K15" s="102">
        <f>SUM(Wildman!I29)</f>
        <v>0</v>
      </c>
    </row>
    <row r="16" spans="1:11" x14ac:dyDescent="0.25">
      <c r="A16" s="98" t="s">
        <v>47</v>
      </c>
      <c r="B16" s="99">
        <f>SUM(N.Winterburn!C29)</f>
        <v>40</v>
      </c>
      <c r="C16" s="99">
        <f>SUM(N.Winterburn!C30)</f>
        <v>0</v>
      </c>
      <c r="D16" s="99">
        <f>SUM(N.Winterburn!C31)</f>
        <v>0</v>
      </c>
      <c r="E16" s="99">
        <f>SUM(N.Winterburn!C32)</f>
        <v>0</v>
      </c>
      <c r="F16" s="99">
        <f>SUM(N.Winterburn!C33)</f>
        <v>0</v>
      </c>
      <c r="G16" s="100">
        <f t="shared" si="0"/>
        <v>40</v>
      </c>
      <c r="H16" s="103">
        <f>SUM(N.Winterburn!C35)</f>
        <v>0</v>
      </c>
      <c r="I16" s="103">
        <f>SUM(N.Winterburn!C36)</f>
        <v>0</v>
      </c>
      <c r="K16" s="102">
        <f>SUM(N.Winterburn!I30)</f>
        <v>7</v>
      </c>
    </row>
    <row r="17" spans="1:11" x14ac:dyDescent="0.25">
      <c r="A17" s="98" t="s">
        <v>11</v>
      </c>
      <c r="B17" s="99">
        <f>SUM(T.Winterburn!C28)</f>
        <v>40</v>
      </c>
      <c r="C17" s="99">
        <f>SUM(T.Winterburn!C29)</f>
        <v>0</v>
      </c>
      <c r="D17" s="99">
        <f>SUM(T.Winterburn!C30)</f>
        <v>0</v>
      </c>
      <c r="E17" s="99">
        <f>SUM(T.Winterburn!C31)</f>
        <v>0</v>
      </c>
      <c r="F17" s="99">
        <f>SUM(T.Winterburn!C32)</f>
        <v>0</v>
      </c>
      <c r="G17" s="100">
        <f t="shared" si="0"/>
        <v>40</v>
      </c>
      <c r="H17" s="103">
        <f>SUM(T.Winterburn!C34)</f>
        <v>0</v>
      </c>
      <c r="I17" s="103">
        <f>SUM(T.Winterburn!C35)</f>
        <v>0</v>
      </c>
      <c r="K17" s="102">
        <f>SUM(T.Winterburn!I29)</f>
        <v>7</v>
      </c>
    </row>
    <row r="18" spans="1:11" x14ac:dyDescent="0.25">
      <c r="A18" s="98" t="s">
        <v>12</v>
      </c>
      <c r="B18" s="99">
        <f>SUM(Wright!C32)</f>
        <v>39.75</v>
      </c>
      <c r="C18" s="99">
        <f>SUM(Wright!C33)</f>
        <v>2</v>
      </c>
      <c r="D18" s="99">
        <f>SUM(Wright!C34)</f>
        <v>0</v>
      </c>
      <c r="E18" s="99">
        <f>SUM(Wright!C35)</f>
        <v>0</v>
      </c>
      <c r="F18" s="99">
        <f>SUM(Wright!C36)</f>
        <v>0</v>
      </c>
      <c r="G18" s="100">
        <f>B18+C18+D18+E18+F18</f>
        <v>41.75</v>
      </c>
      <c r="H18" s="103">
        <f>SUM(Wright!C38)</f>
        <v>0</v>
      </c>
      <c r="I18" s="103">
        <f>SUM(Wright!C39)</f>
        <v>0</v>
      </c>
      <c r="K18" s="102">
        <f>SUM(Wright!I33)</f>
        <v>20.25</v>
      </c>
    </row>
    <row r="19" spans="1:11" ht="17.25" customHeight="1" x14ac:dyDescent="0.25">
      <c r="A19" s="104" t="s">
        <v>22</v>
      </c>
      <c r="B19" s="105">
        <f t="shared" ref="B19:I19" si="2">SUM(B6:B18)</f>
        <v>399.75</v>
      </c>
      <c r="C19" s="105">
        <f t="shared" si="2"/>
        <v>2</v>
      </c>
      <c r="D19" s="105">
        <f t="shared" si="2"/>
        <v>0</v>
      </c>
      <c r="E19" s="105">
        <f t="shared" si="2"/>
        <v>112</v>
      </c>
      <c r="F19" s="105">
        <f t="shared" si="2"/>
        <v>0</v>
      </c>
      <c r="G19" s="105">
        <f t="shared" si="2"/>
        <v>513.75</v>
      </c>
      <c r="H19" s="106">
        <f t="shared" si="2"/>
        <v>0</v>
      </c>
      <c r="I19" s="106">
        <f t="shared" si="2"/>
        <v>0</v>
      </c>
      <c r="J19" s="93"/>
      <c r="K19" s="105">
        <f>SUM(K6:K18)</f>
        <v>61.75</v>
      </c>
    </row>
    <row r="20" spans="1:11" s="93" customFormat="1" x14ac:dyDescent="0.25">
      <c r="A20" s="91"/>
      <c r="B20" s="91"/>
      <c r="C20" s="91"/>
      <c r="D20" s="91"/>
      <c r="E20" s="91"/>
      <c r="F20" s="91"/>
      <c r="J20" s="91"/>
      <c r="K20" s="91"/>
    </row>
    <row r="22" spans="1:11" x14ac:dyDescent="0.25">
      <c r="A22" s="91" t="s">
        <v>28</v>
      </c>
      <c r="C22" s="107">
        <f>B19+C19+D19</f>
        <v>401.75</v>
      </c>
    </row>
    <row r="23" spans="1:11" x14ac:dyDescent="0.25">
      <c r="A23" s="91" t="s">
        <v>29</v>
      </c>
      <c r="C23" s="107">
        <f>K19</f>
        <v>61.75</v>
      </c>
    </row>
    <row r="24" spans="1:11" x14ac:dyDescent="0.25">
      <c r="A24" s="91" t="s">
        <v>33</v>
      </c>
      <c r="C24" s="108">
        <f>C23/C22</f>
        <v>0.1537025513378967</v>
      </c>
    </row>
    <row r="25" spans="1:11" x14ac:dyDescent="0.25">
      <c r="C25" s="93"/>
    </row>
    <row r="26" spans="1:11" x14ac:dyDescent="0.25">
      <c r="H26" s="93" t="s">
        <v>80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11.09.22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119</v>
      </c>
      <c r="C4" s="6">
        <v>40</v>
      </c>
      <c r="D4" s="22" t="s">
        <v>94</v>
      </c>
      <c r="E4" s="127">
        <v>4</v>
      </c>
      <c r="F4" s="133"/>
      <c r="G4" s="127"/>
      <c r="H4" s="133"/>
      <c r="I4" s="127"/>
      <c r="J4" s="133"/>
      <c r="K4" s="127"/>
      <c r="L4" s="133"/>
      <c r="M4" s="127"/>
      <c r="N4" s="133"/>
      <c r="O4" s="127"/>
      <c r="P4" s="133"/>
      <c r="Q4" s="127"/>
      <c r="R4" s="133"/>
      <c r="S4" s="12">
        <f t="shared" ref="S4:S10" si="0">E4+G4+I4+K4+M4+O4+Q4</f>
        <v>4</v>
      </c>
      <c r="T4" s="12">
        <f t="shared" ref="T4:T22" si="1">SUM(S4-U4-V4)</f>
        <v>4</v>
      </c>
      <c r="U4" s="14"/>
      <c r="V4" s="14"/>
    </row>
    <row r="5" spans="1:22" x14ac:dyDescent="0.25">
      <c r="A5" s="6">
        <v>6822</v>
      </c>
      <c r="B5" s="6" t="s">
        <v>119</v>
      </c>
      <c r="C5" s="6">
        <v>44</v>
      </c>
      <c r="D5" s="22" t="s">
        <v>94</v>
      </c>
      <c r="E5" s="127">
        <v>4</v>
      </c>
      <c r="F5" s="133"/>
      <c r="G5" s="127"/>
      <c r="H5" s="133"/>
      <c r="I5" s="127"/>
      <c r="J5" s="133"/>
      <c r="K5" s="127"/>
      <c r="L5" s="133"/>
      <c r="M5" s="127"/>
      <c r="N5" s="133"/>
      <c r="O5" s="127"/>
      <c r="P5" s="133"/>
      <c r="Q5" s="127"/>
      <c r="R5" s="133"/>
      <c r="S5" s="12">
        <f t="shared" si="0"/>
        <v>4</v>
      </c>
      <c r="T5" s="12">
        <f t="shared" si="1"/>
        <v>4</v>
      </c>
      <c r="U5" s="14"/>
      <c r="V5" s="14"/>
    </row>
    <row r="6" spans="1:22" x14ac:dyDescent="0.25">
      <c r="A6" s="6">
        <v>6983</v>
      </c>
      <c r="B6" s="6" t="s">
        <v>120</v>
      </c>
      <c r="C6" s="6">
        <v>20</v>
      </c>
      <c r="D6" s="22" t="s">
        <v>114</v>
      </c>
      <c r="E6" s="127"/>
      <c r="F6" s="133"/>
      <c r="G6" s="127">
        <v>7.25</v>
      </c>
      <c r="H6" s="133"/>
      <c r="I6" s="127"/>
      <c r="J6" s="133"/>
      <c r="K6" s="127"/>
      <c r="L6" s="133"/>
      <c r="M6" s="127"/>
      <c r="N6" s="133"/>
      <c r="O6" s="127"/>
      <c r="P6" s="133"/>
      <c r="Q6" s="127"/>
      <c r="R6" s="133"/>
      <c r="S6" s="12">
        <f t="shared" si="0"/>
        <v>7.25</v>
      </c>
      <c r="T6" s="12">
        <f t="shared" si="1"/>
        <v>7.25</v>
      </c>
      <c r="U6" s="14"/>
      <c r="V6" s="14"/>
    </row>
    <row r="7" spans="1:22" x14ac:dyDescent="0.25">
      <c r="A7" s="6">
        <v>7061</v>
      </c>
      <c r="B7" s="6" t="s">
        <v>121</v>
      </c>
      <c r="C7" s="6">
        <v>1</v>
      </c>
      <c r="D7" s="22" t="s">
        <v>117</v>
      </c>
      <c r="E7" s="127"/>
      <c r="F7" s="133"/>
      <c r="G7" s="127"/>
      <c r="H7" s="133"/>
      <c r="I7" s="127">
        <v>7.25</v>
      </c>
      <c r="J7" s="133"/>
      <c r="K7" s="127">
        <v>8</v>
      </c>
      <c r="L7" s="133"/>
      <c r="M7" s="127"/>
      <c r="N7" s="133"/>
      <c r="O7" s="127"/>
      <c r="P7" s="133"/>
      <c r="Q7" s="127"/>
      <c r="R7" s="133"/>
      <c r="S7" s="12">
        <f t="shared" si="0"/>
        <v>15.25</v>
      </c>
      <c r="T7" s="12">
        <f t="shared" si="1"/>
        <v>15.25</v>
      </c>
      <c r="U7" s="14"/>
      <c r="V7" s="14"/>
    </row>
    <row r="8" spans="1:22" x14ac:dyDescent="0.25">
      <c r="A8" s="6"/>
      <c r="B8" s="6"/>
      <c r="C8" s="6"/>
      <c r="D8" s="22"/>
      <c r="E8" s="127"/>
      <c r="F8" s="133"/>
      <c r="G8" s="127"/>
      <c r="H8" s="133"/>
      <c r="I8" s="127"/>
      <c r="J8" s="133"/>
      <c r="K8" s="127"/>
      <c r="L8" s="133"/>
      <c r="M8" s="127"/>
      <c r="N8" s="133"/>
      <c r="O8" s="127"/>
      <c r="P8" s="133"/>
      <c r="Q8" s="127"/>
      <c r="R8" s="13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3"/>
      <c r="G9" s="127"/>
      <c r="H9" s="133"/>
      <c r="I9" s="127"/>
      <c r="J9" s="133"/>
      <c r="K9" s="127"/>
      <c r="L9" s="133"/>
      <c r="M9" s="127"/>
      <c r="N9" s="133"/>
      <c r="O9" s="127"/>
      <c r="P9" s="133"/>
      <c r="Q9" s="127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125</v>
      </c>
      <c r="C10" s="6"/>
      <c r="D10" s="22" t="s">
        <v>78</v>
      </c>
      <c r="E10" s="127"/>
      <c r="F10" s="133"/>
      <c r="G10" s="127"/>
      <c r="H10" s="133"/>
      <c r="I10" s="127"/>
      <c r="J10" s="133"/>
      <c r="K10" s="127"/>
      <c r="L10" s="133"/>
      <c r="M10" s="127"/>
      <c r="N10" s="133"/>
      <c r="O10" s="127"/>
      <c r="P10" s="133"/>
      <c r="Q10" s="127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2"/>
      <c r="C11" s="6"/>
      <c r="D11" s="22"/>
      <c r="E11" s="127"/>
      <c r="F11" s="133"/>
      <c r="G11" s="127"/>
      <c r="H11" s="133"/>
      <c r="I11" s="127"/>
      <c r="J11" s="133"/>
      <c r="K11" s="127"/>
      <c r="L11" s="133"/>
      <c r="M11" s="127"/>
      <c r="N11" s="133"/>
      <c r="O11" s="127"/>
      <c r="P11" s="133"/>
      <c r="Q11" s="127"/>
      <c r="R11" s="13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3"/>
      <c r="G12" s="127"/>
      <c r="H12" s="133"/>
      <c r="I12" s="127"/>
      <c r="J12" s="133"/>
      <c r="K12" s="127"/>
      <c r="L12" s="133"/>
      <c r="M12" s="127"/>
      <c r="N12" s="133"/>
      <c r="O12" s="127"/>
      <c r="P12" s="133"/>
      <c r="Q12" s="127"/>
      <c r="R12" s="13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3"/>
      <c r="G13" s="127"/>
      <c r="H13" s="133"/>
      <c r="I13" s="127"/>
      <c r="J13" s="133"/>
      <c r="K13" s="127"/>
      <c r="L13" s="133"/>
      <c r="M13" s="127"/>
      <c r="N13" s="133"/>
      <c r="O13" s="127"/>
      <c r="P13" s="133"/>
      <c r="Q13" s="127"/>
      <c r="R13" s="13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3"/>
      <c r="G14" s="127"/>
      <c r="H14" s="133"/>
      <c r="I14" s="127"/>
      <c r="J14" s="133"/>
      <c r="K14" s="127"/>
      <c r="L14" s="133"/>
      <c r="M14" s="127"/>
      <c r="N14" s="133"/>
      <c r="O14" s="127"/>
      <c r="P14" s="133"/>
      <c r="Q14" s="127"/>
      <c r="R14" s="13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3"/>
      <c r="G15" s="127"/>
      <c r="H15" s="133"/>
      <c r="I15" s="127"/>
      <c r="J15" s="133"/>
      <c r="K15" s="127"/>
      <c r="L15" s="133"/>
      <c r="M15" s="127"/>
      <c r="N15" s="133"/>
      <c r="O15" s="127"/>
      <c r="P15" s="133"/>
      <c r="Q15" s="127"/>
      <c r="R15" s="133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>
        <v>8</v>
      </c>
      <c r="N16" s="124"/>
      <c r="O16" s="127"/>
      <c r="P16" s="133"/>
      <c r="Q16" s="127"/>
      <c r="R16" s="133"/>
      <c r="S16" s="12">
        <f>E16+G16+I16+K16+M16+O16+Q16</f>
        <v>8</v>
      </c>
      <c r="T16" s="12">
        <f t="shared" si="1"/>
        <v>8</v>
      </c>
      <c r="U16" s="14"/>
      <c r="V16" s="14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7"/>
      <c r="P17" s="133"/>
      <c r="Q17" s="127"/>
      <c r="R17" s="13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123</v>
      </c>
      <c r="C18" s="6"/>
      <c r="D18" s="22" t="s">
        <v>116</v>
      </c>
      <c r="E18" s="127"/>
      <c r="F18" s="133"/>
      <c r="G18" s="127"/>
      <c r="H18" s="133"/>
      <c r="I18" s="127">
        <v>0.75</v>
      </c>
      <c r="J18" s="133"/>
      <c r="K18" s="127"/>
      <c r="L18" s="133"/>
      <c r="M18" s="127"/>
      <c r="N18" s="133"/>
      <c r="O18" s="127"/>
      <c r="P18" s="133"/>
      <c r="Q18" s="127"/>
      <c r="R18" s="133"/>
      <c r="S18" s="12">
        <f t="shared" ref="S18:S20" si="3">E18+G18+I18+K18+M18+O18+Q18</f>
        <v>0.75</v>
      </c>
      <c r="T18" s="12">
        <f t="shared" ref="T18:T20" si="4">SUM(S18-U18-V18)</f>
        <v>0.75</v>
      </c>
      <c r="U18" s="14"/>
      <c r="V18" s="14"/>
    </row>
    <row r="19" spans="1:22" x14ac:dyDescent="0.25">
      <c r="A19" s="6">
        <v>3600</v>
      </c>
      <c r="B19" s="25" t="s">
        <v>123</v>
      </c>
      <c r="C19" s="6"/>
      <c r="D19" s="22" t="s">
        <v>115</v>
      </c>
      <c r="E19" s="127"/>
      <c r="F19" s="133"/>
      <c r="G19" s="127">
        <v>0.75</v>
      </c>
      <c r="H19" s="133"/>
      <c r="I19" s="127"/>
      <c r="J19" s="133"/>
      <c r="K19" s="127"/>
      <c r="L19" s="133"/>
      <c r="M19" s="127"/>
      <c r="N19" s="133"/>
      <c r="O19" s="127"/>
      <c r="P19" s="133"/>
      <c r="Q19" s="127"/>
      <c r="R19" s="133"/>
      <c r="S19" s="12">
        <f t="shared" si="3"/>
        <v>0.75</v>
      </c>
      <c r="T19" s="12">
        <f t="shared" si="4"/>
        <v>0.75</v>
      </c>
      <c r="U19" s="14"/>
      <c r="V19" s="14"/>
    </row>
    <row r="20" spans="1:22" x14ac:dyDescent="0.25">
      <c r="A20" s="6"/>
      <c r="B20" s="25"/>
      <c r="C20" s="6"/>
      <c r="D20" s="22"/>
      <c r="E20" s="127"/>
      <c r="F20" s="133"/>
      <c r="G20" s="127"/>
      <c r="H20" s="133"/>
      <c r="I20" s="127"/>
      <c r="J20" s="133"/>
      <c r="K20" s="127"/>
      <c r="L20" s="133"/>
      <c r="M20" s="127"/>
      <c r="N20" s="133"/>
      <c r="O20" s="127"/>
      <c r="P20" s="133"/>
      <c r="Q20" s="127"/>
      <c r="R20" s="133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123</v>
      </c>
      <c r="C21" s="6"/>
      <c r="D21" s="22" t="s">
        <v>67</v>
      </c>
      <c r="E21" s="127"/>
      <c r="F21" s="133"/>
      <c r="G21" s="127"/>
      <c r="H21" s="133"/>
      <c r="I21" s="127"/>
      <c r="J21" s="133"/>
      <c r="K21" s="127"/>
      <c r="L21" s="133"/>
      <c r="M21" s="127"/>
      <c r="N21" s="133"/>
      <c r="O21" s="127"/>
      <c r="P21" s="133"/>
      <c r="Q21" s="127"/>
      <c r="R21" s="133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0"/>
      <c r="C22" s="109"/>
      <c r="D22" s="10"/>
      <c r="E22" s="154"/>
      <c r="F22" s="133"/>
      <c r="G22" s="154"/>
      <c r="H22" s="133"/>
      <c r="I22" s="154"/>
      <c r="J22" s="133"/>
      <c r="K22" s="154"/>
      <c r="L22" s="133"/>
      <c r="M22" s="154"/>
      <c r="N22" s="133"/>
      <c r="O22" s="127"/>
      <c r="P22" s="133"/>
      <c r="Q22" s="127"/>
      <c r="R22" s="13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7"/>
      <c r="F23" s="133"/>
      <c r="G23" s="127"/>
      <c r="H23" s="133"/>
      <c r="I23" s="127"/>
      <c r="J23" s="133"/>
      <c r="K23" s="127"/>
      <c r="L23" s="133"/>
      <c r="M23" s="127"/>
      <c r="N23" s="133"/>
      <c r="O23" s="127"/>
      <c r="P23" s="133"/>
      <c r="Q23" s="127"/>
      <c r="R23" s="133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7"/>
      <c r="F24" s="133"/>
      <c r="G24" s="127"/>
      <c r="H24" s="133"/>
      <c r="I24" s="127"/>
      <c r="J24" s="133"/>
      <c r="K24" s="127"/>
      <c r="L24" s="133"/>
      <c r="M24" s="127"/>
      <c r="N24" s="133"/>
      <c r="O24" s="127"/>
      <c r="P24" s="133"/>
      <c r="Q24" s="127"/>
      <c r="R24" s="133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R37" sqref="R3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11.09.22</v>
      </c>
      <c r="D2" s="6"/>
      <c r="E2" s="134" t="s">
        <v>13</v>
      </c>
      <c r="F2" s="134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120</v>
      </c>
      <c r="C4" s="6">
        <v>20</v>
      </c>
      <c r="D4" s="22" t="s">
        <v>114</v>
      </c>
      <c r="E4" s="135"/>
      <c r="F4" s="136"/>
      <c r="G4" s="154">
        <v>8</v>
      </c>
      <c r="H4" s="133"/>
      <c r="I4" s="154"/>
      <c r="J4" s="133"/>
      <c r="K4" s="154"/>
      <c r="L4" s="133"/>
      <c r="M4" s="154"/>
      <c r="N4" s="133"/>
      <c r="O4" s="127"/>
      <c r="P4" s="133"/>
      <c r="Q4" s="127"/>
      <c r="R4" s="133"/>
      <c r="S4" s="12">
        <f t="shared" ref="S4:S23" si="0">E4+G4+I4+K4+M4+O4+Q4</f>
        <v>8</v>
      </c>
      <c r="T4" s="12">
        <f t="shared" ref="T4:T20" si="1">SUM(S4-U4-V4)</f>
        <v>8</v>
      </c>
      <c r="U4" s="14"/>
      <c r="V4" s="14"/>
    </row>
    <row r="5" spans="1:22" x14ac:dyDescent="0.25">
      <c r="A5" s="6">
        <v>7061</v>
      </c>
      <c r="B5" s="6" t="s">
        <v>126</v>
      </c>
      <c r="C5" s="6">
        <v>1</v>
      </c>
      <c r="D5" s="22" t="s">
        <v>117</v>
      </c>
      <c r="E5" s="135"/>
      <c r="F5" s="136"/>
      <c r="G5" s="154"/>
      <c r="H5" s="133"/>
      <c r="I5" s="154">
        <v>7.5</v>
      </c>
      <c r="J5" s="133"/>
      <c r="K5" s="154">
        <v>8</v>
      </c>
      <c r="L5" s="133"/>
      <c r="M5" s="154"/>
      <c r="N5" s="133"/>
      <c r="O5" s="127"/>
      <c r="P5" s="133"/>
      <c r="Q5" s="127"/>
      <c r="R5" s="133"/>
      <c r="S5" s="12">
        <f>E5+G5+I5+K5+M5+O5+Q5</f>
        <v>15.5</v>
      </c>
      <c r="T5" s="12">
        <f t="shared" si="1"/>
        <v>15.5</v>
      </c>
      <c r="U5" s="14"/>
      <c r="V5" s="14"/>
    </row>
    <row r="6" spans="1:22" x14ac:dyDescent="0.25">
      <c r="A6" s="6">
        <v>6959</v>
      </c>
      <c r="B6" s="6" t="s">
        <v>127</v>
      </c>
      <c r="C6" s="6">
        <v>13</v>
      </c>
      <c r="D6" s="22" t="s">
        <v>118</v>
      </c>
      <c r="E6" s="135"/>
      <c r="F6" s="136"/>
      <c r="G6" s="154"/>
      <c r="H6" s="133"/>
      <c r="I6" s="154">
        <v>0.5</v>
      </c>
      <c r="J6" s="133"/>
      <c r="K6" s="154"/>
      <c r="L6" s="133"/>
      <c r="M6" s="154"/>
      <c r="N6" s="133"/>
      <c r="O6" s="127"/>
      <c r="P6" s="133"/>
      <c r="Q6" s="127"/>
      <c r="R6" s="133"/>
      <c r="S6" s="12">
        <f>E6+G6+I6+K6+M6+O6+Q6</f>
        <v>0.5</v>
      </c>
      <c r="T6" s="12">
        <f t="shared" si="1"/>
        <v>0.5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54"/>
      <c r="H7" s="133"/>
      <c r="I7" s="154"/>
      <c r="J7" s="133"/>
      <c r="K7" s="154"/>
      <c r="L7" s="133"/>
      <c r="M7" s="154"/>
      <c r="N7" s="133"/>
      <c r="O7" s="127"/>
      <c r="P7" s="133"/>
      <c r="Q7" s="127"/>
      <c r="R7" s="13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27"/>
      <c r="H8" s="133"/>
      <c r="I8" s="127"/>
      <c r="J8" s="133"/>
      <c r="K8" s="154"/>
      <c r="L8" s="133"/>
      <c r="M8" s="154"/>
      <c r="N8" s="133"/>
      <c r="O8" s="127"/>
      <c r="P8" s="133"/>
      <c r="Q8" s="127"/>
      <c r="R8" s="13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27"/>
      <c r="H9" s="133"/>
      <c r="I9" s="127"/>
      <c r="J9" s="133"/>
      <c r="K9" s="127"/>
      <c r="L9" s="133"/>
      <c r="M9" s="127"/>
      <c r="N9" s="133"/>
      <c r="O9" s="127"/>
      <c r="P9" s="133"/>
      <c r="Q9" s="127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27"/>
      <c r="H10" s="133"/>
      <c r="I10" s="127"/>
      <c r="J10" s="133"/>
      <c r="K10" s="127"/>
      <c r="L10" s="133"/>
      <c r="M10" s="127"/>
      <c r="N10" s="133"/>
      <c r="O10" s="127"/>
      <c r="P10" s="133"/>
      <c r="Q10" s="127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5"/>
      <c r="F11" s="136"/>
      <c r="G11" s="154"/>
      <c r="H11" s="133"/>
      <c r="I11" s="154"/>
      <c r="J11" s="133"/>
      <c r="K11" s="154"/>
      <c r="L11" s="133"/>
      <c r="M11" s="154"/>
      <c r="N11" s="133"/>
      <c r="O11" s="127"/>
      <c r="P11" s="133"/>
      <c r="Q11" s="127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54"/>
      <c r="H12" s="133"/>
      <c r="I12" s="154"/>
      <c r="J12" s="133"/>
      <c r="K12" s="154"/>
      <c r="L12" s="133"/>
      <c r="M12" s="154"/>
      <c r="N12" s="133"/>
      <c r="O12" s="127"/>
      <c r="P12" s="133"/>
      <c r="Q12" s="127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54"/>
      <c r="H13" s="133"/>
      <c r="I13" s="154"/>
      <c r="J13" s="133"/>
      <c r="K13" s="154"/>
      <c r="L13" s="133"/>
      <c r="M13" s="154"/>
      <c r="N13" s="133"/>
      <c r="O13" s="127"/>
      <c r="P13" s="133"/>
      <c r="Q13" s="127"/>
      <c r="R13" s="133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54"/>
      <c r="H14" s="133"/>
      <c r="I14" s="154"/>
      <c r="J14" s="133"/>
      <c r="K14" s="154"/>
      <c r="L14" s="133"/>
      <c r="M14" s="154"/>
      <c r="N14" s="133"/>
      <c r="O14" s="127"/>
      <c r="P14" s="133"/>
      <c r="Q14" s="127"/>
      <c r="R14" s="133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54"/>
      <c r="H15" s="133"/>
      <c r="I15" s="154"/>
      <c r="J15" s="133"/>
      <c r="K15" s="154"/>
      <c r="L15" s="133"/>
      <c r="M15" s="154"/>
      <c r="N15" s="133"/>
      <c r="O15" s="127"/>
      <c r="P15" s="133"/>
      <c r="Q15" s="127"/>
      <c r="R15" s="133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27"/>
      <c r="H16" s="133"/>
      <c r="I16" s="127"/>
      <c r="J16" s="133"/>
      <c r="K16" s="127"/>
      <c r="L16" s="133"/>
      <c r="M16" s="127">
        <v>8</v>
      </c>
      <c r="N16" s="133"/>
      <c r="O16" s="127"/>
      <c r="P16" s="133"/>
      <c r="Q16" s="127"/>
      <c r="R16" s="133"/>
      <c r="S16" s="12">
        <f t="shared" ref="S16" si="2">E16+G16+I16+K16+M16+O16+Q16</f>
        <v>8</v>
      </c>
      <c r="T16" s="12">
        <f t="shared" ref="T16" si="3">SUM(S16-U16-V16)</f>
        <v>8</v>
      </c>
      <c r="U16" s="14"/>
      <c r="V16" s="14"/>
    </row>
    <row r="17" spans="1:22" x14ac:dyDescent="0.25">
      <c r="A17" s="6">
        <v>3600</v>
      </c>
      <c r="B17" s="6" t="s">
        <v>123</v>
      </c>
      <c r="C17" s="6"/>
      <c r="D17" s="22" t="s">
        <v>70</v>
      </c>
      <c r="E17" s="135"/>
      <c r="F17" s="136"/>
      <c r="G17" s="127"/>
      <c r="H17" s="133"/>
      <c r="I17" s="127"/>
      <c r="J17" s="133"/>
      <c r="K17" s="127"/>
      <c r="L17" s="133"/>
      <c r="M17" s="127"/>
      <c r="N17" s="133"/>
      <c r="O17" s="127"/>
      <c r="P17" s="133"/>
      <c r="Q17" s="127"/>
      <c r="R17" s="133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123</v>
      </c>
      <c r="C18" s="6"/>
      <c r="D18" s="22" t="s">
        <v>67</v>
      </c>
      <c r="E18" s="139"/>
      <c r="F18" s="140"/>
      <c r="G18" s="123"/>
      <c r="H18" s="124"/>
      <c r="I18" s="123"/>
      <c r="J18" s="124"/>
      <c r="K18" s="127"/>
      <c r="L18" s="133"/>
      <c r="M18" s="127"/>
      <c r="N18" s="133"/>
      <c r="O18" s="127"/>
      <c r="P18" s="133"/>
      <c r="Q18" s="127"/>
      <c r="R18" s="133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123</v>
      </c>
      <c r="C19" s="6"/>
      <c r="D19" s="22" t="s">
        <v>100</v>
      </c>
      <c r="E19" s="135"/>
      <c r="F19" s="136"/>
      <c r="G19" s="127"/>
      <c r="H19" s="133"/>
      <c r="I19" s="127"/>
      <c r="J19" s="133"/>
      <c r="K19" s="127"/>
      <c r="L19" s="133"/>
      <c r="M19" s="127"/>
      <c r="N19" s="133"/>
      <c r="O19" s="127"/>
      <c r="P19" s="133"/>
      <c r="Q19" s="127"/>
      <c r="R19" s="133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0"/>
      <c r="C20" s="109"/>
      <c r="D20" s="22"/>
      <c r="E20" s="135"/>
      <c r="F20" s="136"/>
      <c r="G20" s="154"/>
      <c r="H20" s="133"/>
      <c r="I20" s="154"/>
      <c r="J20" s="133"/>
      <c r="K20" s="154"/>
      <c r="L20" s="133"/>
      <c r="M20" s="154"/>
      <c r="N20" s="133"/>
      <c r="O20" s="127"/>
      <c r="P20" s="133"/>
      <c r="Q20" s="127"/>
      <c r="R20" s="133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4" t="s">
        <v>35</v>
      </c>
      <c r="B21" s="54"/>
      <c r="C21" s="10"/>
      <c r="D21" s="22"/>
      <c r="E21" s="135">
        <v>8</v>
      </c>
      <c r="F21" s="136"/>
      <c r="G21" s="127"/>
      <c r="H21" s="133"/>
      <c r="I21" s="127"/>
      <c r="J21" s="133"/>
      <c r="K21" s="127"/>
      <c r="L21" s="133"/>
      <c r="M21" s="127"/>
      <c r="N21" s="133"/>
      <c r="O21" s="127"/>
      <c r="P21" s="133"/>
      <c r="Q21" s="127"/>
      <c r="R21" s="133"/>
      <c r="S21" s="12">
        <f t="shared" si="0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33"/>
      <c r="G22" s="127"/>
      <c r="H22" s="133"/>
      <c r="I22" s="127"/>
      <c r="J22" s="133"/>
      <c r="K22" s="127"/>
      <c r="L22" s="133"/>
      <c r="M22" s="127"/>
      <c r="N22" s="133"/>
      <c r="O22" s="127"/>
      <c r="P22" s="133"/>
      <c r="Q22" s="127"/>
      <c r="R22" s="133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f>SUM(G19:L19)</f>
        <v>0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20" sqref="E20:L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65</v>
      </c>
      <c r="B2" s="109"/>
      <c r="C2" s="109" t="str">
        <f>Chimes!C2</f>
        <v>11.09.22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119</v>
      </c>
      <c r="C4" s="6">
        <v>40</v>
      </c>
      <c r="D4" s="22" t="s">
        <v>101</v>
      </c>
      <c r="E4" s="127">
        <v>3</v>
      </c>
      <c r="F4" s="133"/>
      <c r="G4" s="127">
        <v>3</v>
      </c>
      <c r="H4" s="133"/>
      <c r="I4" s="127"/>
      <c r="J4" s="133"/>
      <c r="K4" s="127"/>
      <c r="L4" s="133"/>
      <c r="M4" s="127"/>
      <c r="N4" s="133"/>
      <c r="O4" s="127"/>
      <c r="P4" s="133"/>
      <c r="Q4" s="127"/>
      <c r="R4" s="133"/>
      <c r="S4" s="12">
        <f>E4+G4+I4+K4+M4+O4+Q4</f>
        <v>6</v>
      </c>
      <c r="T4" s="12">
        <f>SUM(S4-U4-V4)</f>
        <v>6</v>
      </c>
      <c r="U4" s="14"/>
      <c r="V4" s="14"/>
    </row>
    <row r="5" spans="1:22" ht="15.75" customHeight="1" x14ac:dyDescent="0.25">
      <c r="A5" s="6">
        <v>6822</v>
      </c>
      <c r="B5" s="6" t="s">
        <v>119</v>
      </c>
      <c r="C5" s="6">
        <v>44</v>
      </c>
      <c r="D5" s="22" t="s">
        <v>101</v>
      </c>
      <c r="E5" s="127">
        <v>3</v>
      </c>
      <c r="F5" s="133"/>
      <c r="G5" s="127">
        <v>3</v>
      </c>
      <c r="H5" s="133"/>
      <c r="I5" s="127"/>
      <c r="J5" s="133"/>
      <c r="K5" s="127"/>
      <c r="L5" s="133"/>
      <c r="M5" s="127"/>
      <c r="N5" s="133"/>
      <c r="O5" s="127"/>
      <c r="P5" s="133"/>
      <c r="Q5" s="127"/>
      <c r="R5" s="133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25">
      <c r="A6" s="6">
        <v>6822</v>
      </c>
      <c r="B6" s="6" t="s">
        <v>119</v>
      </c>
      <c r="C6" s="6">
        <v>32</v>
      </c>
      <c r="D6" s="22" t="s">
        <v>107</v>
      </c>
      <c r="E6" s="127"/>
      <c r="F6" s="133"/>
      <c r="G6" s="127">
        <v>1</v>
      </c>
      <c r="H6" s="133"/>
      <c r="I6" s="127">
        <v>5</v>
      </c>
      <c r="J6" s="133"/>
      <c r="K6" s="127">
        <v>7</v>
      </c>
      <c r="L6" s="133"/>
      <c r="M6" s="127"/>
      <c r="N6" s="133"/>
      <c r="O6" s="127"/>
      <c r="P6" s="133"/>
      <c r="Q6" s="127"/>
      <c r="R6" s="133"/>
      <c r="S6" s="12">
        <f t="shared" ref="S6:S24" si="0">E6+G6+I6+K6+M6+O6+Q6</f>
        <v>13</v>
      </c>
      <c r="T6" s="12">
        <f t="shared" ref="T6:T21" si="1">SUM(S6-U6-V6)</f>
        <v>13</v>
      </c>
      <c r="U6" s="14"/>
      <c r="V6" s="14"/>
    </row>
    <row r="7" spans="1:22" x14ac:dyDescent="0.25">
      <c r="A7" s="6"/>
      <c r="B7" s="6"/>
      <c r="C7" s="6"/>
      <c r="D7" s="22"/>
      <c r="E7" s="127"/>
      <c r="F7" s="133"/>
      <c r="G7" s="127"/>
      <c r="H7" s="133"/>
      <c r="I7" s="127"/>
      <c r="J7" s="133"/>
      <c r="K7" s="127"/>
      <c r="L7" s="133"/>
      <c r="M7" s="127"/>
      <c r="N7" s="133"/>
      <c r="O7" s="127"/>
      <c r="P7" s="133"/>
      <c r="Q7" s="127"/>
      <c r="R7" s="133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27"/>
      <c r="F8" s="133"/>
      <c r="G8" s="127"/>
      <c r="H8" s="133"/>
      <c r="I8" s="127"/>
      <c r="J8" s="133"/>
      <c r="K8" s="127"/>
      <c r="L8" s="133"/>
      <c r="M8" s="127"/>
      <c r="N8" s="133"/>
      <c r="O8" s="127"/>
      <c r="P8" s="133"/>
      <c r="Q8" s="127"/>
      <c r="R8" s="133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3"/>
      <c r="G9" s="127"/>
      <c r="H9" s="133"/>
      <c r="I9" s="127"/>
      <c r="J9" s="133"/>
      <c r="K9" s="127"/>
      <c r="L9" s="133"/>
      <c r="M9" s="127"/>
      <c r="N9" s="133"/>
      <c r="O9" s="127"/>
      <c r="P9" s="133"/>
      <c r="Q9" s="127"/>
      <c r="R9" s="133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3"/>
      <c r="G10" s="127"/>
      <c r="H10" s="133"/>
      <c r="I10" s="127"/>
      <c r="J10" s="133"/>
      <c r="K10" s="127"/>
      <c r="L10" s="133"/>
      <c r="M10" s="127"/>
      <c r="N10" s="133"/>
      <c r="O10" s="127"/>
      <c r="P10" s="133"/>
      <c r="Q10" s="127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33"/>
      <c r="G11" s="127"/>
      <c r="H11" s="133"/>
      <c r="I11" s="127"/>
      <c r="J11" s="133"/>
      <c r="K11" s="127"/>
      <c r="L11" s="133"/>
      <c r="M11" s="127"/>
      <c r="N11" s="133"/>
      <c r="O11" s="127"/>
      <c r="P11" s="133"/>
      <c r="Q11" s="127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3"/>
      <c r="G12" s="127"/>
      <c r="H12" s="133"/>
      <c r="I12" s="127"/>
      <c r="J12" s="133"/>
      <c r="K12" s="127"/>
      <c r="L12" s="133"/>
      <c r="M12" s="127"/>
      <c r="N12" s="133"/>
      <c r="O12" s="127"/>
      <c r="P12" s="133"/>
      <c r="Q12" s="127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3"/>
      <c r="G13" s="127"/>
      <c r="H13" s="133"/>
      <c r="I13" s="127"/>
      <c r="J13" s="133"/>
      <c r="K13" s="127"/>
      <c r="L13" s="133"/>
      <c r="M13" s="127"/>
      <c r="N13" s="133"/>
      <c r="O13" s="127"/>
      <c r="P13" s="133"/>
      <c r="Q13" s="127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3"/>
      <c r="G14" s="127"/>
      <c r="H14" s="133"/>
      <c r="I14" s="127"/>
      <c r="J14" s="133"/>
      <c r="K14" s="127"/>
      <c r="L14" s="133"/>
      <c r="M14" s="127"/>
      <c r="N14" s="133"/>
      <c r="O14" s="127"/>
      <c r="P14" s="133"/>
      <c r="Q14" s="127"/>
      <c r="R14" s="13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3"/>
      <c r="G15" s="127"/>
      <c r="H15" s="133"/>
      <c r="I15" s="127"/>
      <c r="J15" s="133"/>
      <c r="K15" s="127"/>
      <c r="L15" s="133"/>
      <c r="M15" s="127"/>
      <c r="N15" s="133"/>
      <c r="O15" s="127"/>
      <c r="P15" s="133"/>
      <c r="Q15" s="127"/>
      <c r="R15" s="13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33"/>
      <c r="G16" s="127"/>
      <c r="H16" s="133"/>
      <c r="I16" s="127"/>
      <c r="J16" s="133"/>
      <c r="K16" s="127"/>
      <c r="L16" s="133"/>
      <c r="M16" s="127"/>
      <c r="N16" s="133"/>
      <c r="O16" s="127"/>
      <c r="P16" s="133"/>
      <c r="Q16" s="127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33"/>
      <c r="G17" s="127"/>
      <c r="H17" s="133"/>
      <c r="I17" s="127"/>
      <c r="J17" s="133"/>
      <c r="K17" s="127"/>
      <c r="L17" s="133"/>
      <c r="M17" s="127">
        <v>8</v>
      </c>
      <c r="N17" s="133"/>
      <c r="O17" s="127"/>
      <c r="P17" s="133"/>
      <c r="Q17" s="127"/>
      <c r="R17" s="133"/>
      <c r="S17" s="12">
        <f t="shared" ref="S17" si="2">E17+G17+I17+K17+M17+O17+Q17</f>
        <v>8</v>
      </c>
      <c r="T17" s="12">
        <f t="shared" ref="T17" si="3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27"/>
      <c r="J18" s="133"/>
      <c r="K18" s="123"/>
      <c r="L18" s="124"/>
      <c r="M18" s="123"/>
      <c r="N18" s="124"/>
      <c r="O18" s="127"/>
      <c r="P18" s="133"/>
      <c r="Q18" s="127"/>
      <c r="R18" s="13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33"/>
      <c r="Q19" s="127"/>
      <c r="R19" s="133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123</v>
      </c>
      <c r="C20" s="6"/>
      <c r="D20" s="10" t="s">
        <v>58</v>
      </c>
      <c r="E20" s="127">
        <v>2</v>
      </c>
      <c r="F20" s="133"/>
      <c r="G20" s="127">
        <v>1</v>
      </c>
      <c r="H20" s="133"/>
      <c r="I20" s="127">
        <v>3</v>
      </c>
      <c r="J20" s="133"/>
      <c r="K20" s="127">
        <v>1</v>
      </c>
      <c r="L20" s="133"/>
      <c r="M20" s="127"/>
      <c r="N20" s="133"/>
      <c r="O20" s="127"/>
      <c r="P20" s="133"/>
      <c r="Q20" s="127"/>
      <c r="R20" s="133"/>
      <c r="S20" s="12">
        <f t="shared" si="0"/>
        <v>7</v>
      </c>
      <c r="T20" s="12">
        <f t="shared" si="1"/>
        <v>7</v>
      </c>
      <c r="U20" s="14"/>
      <c r="V20" s="14"/>
    </row>
    <row r="21" spans="1:22" s="4" customFormat="1" x14ac:dyDescent="0.25">
      <c r="A21" s="6"/>
      <c r="B21" s="6"/>
      <c r="C21" s="6"/>
      <c r="D21" s="10"/>
      <c r="E21" s="127"/>
      <c r="F21" s="133"/>
      <c r="G21" s="127"/>
      <c r="H21" s="133"/>
      <c r="I21" s="127"/>
      <c r="J21" s="133"/>
      <c r="K21" s="127"/>
      <c r="L21" s="133"/>
      <c r="M21" s="127"/>
      <c r="N21" s="133"/>
      <c r="O21" s="127"/>
      <c r="P21" s="133"/>
      <c r="Q21" s="127"/>
      <c r="R21" s="133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33"/>
      <c r="G22" s="127"/>
      <c r="H22" s="133"/>
      <c r="I22" s="127"/>
      <c r="J22" s="133"/>
      <c r="K22" s="127"/>
      <c r="L22" s="133"/>
      <c r="M22" s="127"/>
      <c r="N22" s="133"/>
      <c r="O22" s="127"/>
      <c r="P22" s="133"/>
      <c r="Q22" s="127"/>
      <c r="R22" s="133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33"/>
      <c r="G23" s="127"/>
      <c r="H23" s="133"/>
      <c r="I23" s="127"/>
      <c r="J23" s="133"/>
      <c r="K23" s="127"/>
      <c r="L23" s="133"/>
      <c r="M23" s="127"/>
      <c r="N23" s="133"/>
      <c r="O23" s="127"/>
      <c r="P23" s="133"/>
      <c r="Q23" s="127"/>
      <c r="R23" s="133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7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19" sqref="E19:L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11.09.22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5">
        <v>8</v>
      </c>
      <c r="F3" s="27">
        <v>16.3</v>
      </c>
      <c r="G3" s="55">
        <v>8</v>
      </c>
      <c r="H3" s="27">
        <v>16.3</v>
      </c>
      <c r="I3" s="27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119</v>
      </c>
      <c r="C4" s="6">
        <v>40</v>
      </c>
      <c r="D4" s="22" t="s">
        <v>101</v>
      </c>
      <c r="E4" s="127">
        <v>1</v>
      </c>
      <c r="F4" s="133"/>
      <c r="G4" s="127"/>
      <c r="H4" s="133"/>
      <c r="I4" s="127"/>
      <c r="J4" s="133"/>
      <c r="K4" s="127"/>
      <c r="L4" s="133"/>
      <c r="M4" s="127"/>
      <c r="N4" s="133"/>
      <c r="O4" s="129"/>
      <c r="P4" s="129"/>
      <c r="Q4" s="129"/>
      <c r="R4" s="129"/>
      <c r="S4" s="12">
        <f>E4+G4+I4+K4+M4+O4+Q4</f>
        <v>1</v>
      </c>
      <c r="T4" s="12">
        <f t="shared" ref="T4:T11" si="0">SUM(S4-U4-V4)</f>
        <v>1</v>
      </c>
      <c r="U4" s="14"/>
      <c r="V4" s="14"/>
    </row>
    <row r="5" spans="1:22" x14ac:dyDescent="0.25">
      <c r="A5" s="6">
        <v>6822</v>
      </c>
      <c r="B5" s="6" t="s">
        <v>119</v>
      </c>
      <c r="C5" s="6">
        <v>44</v>
      </c>
      <c r="D5" s="22" t="s">
        <v>101</v>
      </c>
      <c r="E5" s="127">
        <v>1</v>
      </c>
      <c r="F5" s="133"/>
      <c r="G5" s="127">
        <v>6</v>
      </c>
      <c r="H5" s="133"/>
      <c r="I5" s="127"/>
      <c r="J5" s="133"/>
      <c r="K5" s="127"/>
      <c r="L5" s="133"/>
      <c r="M5" s="127"/>
      <c r="N5" s="133"/>
      <c r="O5" s="129"/>
      <c r="P5" s="129"/>
      <c r="Q5" s="129"/>
      <c r="R5" s="129"/>
      <c r="S5" s="12">
        <f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6822</v>
      </c>
      <c r="B6" s="6" t="s">
        <v>119</v>
      </c>
      <c r="C6" s="6">
        <v>32</v>
      </c>
      <c r="D6" s="22" t="s">
        <v>107</v>
      </c>
      <c r="E6" s="127">
        <v>4</v>
      </c>
      <c r="F6" s="133"/>
      <c r="G6" s="127">
        <v>1</v>
      </c>
      <c r="H6" s="133"/>
      <c r="I6" s="127">
        <v>5</v>
      </c>
      <c r="J6" s="133"/>
      <c r="K6" s="127">
        <v>7</v>
      </c>
      <c r="L6" s="133"/>
      <c r="M6" s="127"/>
      <c r="N6" s="133"/>
      <c r="O6" s="129"/>
      <c r="P6" s="129"/>
      <c r="Q6" s="129"/>
      <c r="R6" s="129"/>
      <c r="S6" s="12">
        <f t="shared" ref="S6:S11" si="1">E6+G6+I6+K6+M6+O6+Q6</f>
        <v>17</v>
      </c>
      <c r="T6" s="12">
        <f t="shared" si="0"/>
        <v>17</v>
      </c>
      <c r="U6" s="14"/>
      <c r="V6" s="14"/>
    </row>
    <row r="7" spans="1:22" x14ac:dyDescent="0.25">
      <c r="A7" s="6"/>
      <c r="B7" s="6"/>
      <c r="C7" s="6"/>
      <c r="D7" s="22"/>
      <c r="E7" s="127"/>
      <c r="F7" s="133"/>
      <c r="G7" s="127"/>
      <c r="H7" s="133"/>
      <c r="I7" s="127"/>
      <c r="J7" s="133"/>
      <c r="K7" s="127"/>
      <c r="L7" s="133"/>
      <c r="M7" s="127"/>
      <c r="N7" s="133"/>
      <c r="O7" s="129"/>
      <c r="P7" s="129"/>
      <c r="Q7" s="129"/>
      <c r="R7" s="129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27"/>
      <c r="F8" s="133"/>
      <c r="G8" s="127"/>
      <c r="H8" s="133"/>
      <c r="I8" s="127"/>
      <c r="J8" s="133"/>
      <c r="K8" s="127"/>
      <c r="L8" s="133"/>
      <c r="M8" s="127"/>
      <c r="N8" s="133"/>
      <c r="O8" s="129"/>
      <c r="P8" s="129"/>
      <c r="Q8" s="129"/>
      <c r="R8" s="129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33"/>
      <c r="G9" s="127"/>
      <c r="H9" s="133"/>
      <c r="I9" s="127"/>
      <c r="J9" s="133"/>
      <c r="K9" s="127"/>
      <c r="L9" s="133"/>
      <c r="M9" s="127"/>
      <c r="N9" s="133"/>
      <c r="O9" s="127"/>
      <c r="P9" s="133"/>
      <c r="Q9" s="127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33"/>
      <c r="G10" s="127"/>
      <c r="H10" s="133"/>
      <c r="I10" s="127"/>
      <c r="J10" s="133"/>
      <c r="K10" s="127"/>
      <c r="L10" s="133"/>
      <c r="M10" s="127"/>
      <c r="N10" s="133"/>
      <c r="O10" s="127"/>
      <c r="P10" s="133"/>
      <c r="Q10" s="127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33"/>
      <c r="G11" s="127"/>
      <c r="H11" s="133"/>
      <c r="I11" s="127"/>
      <c r="J11" s="133"/>
      <c r="K11" s="127"/>
      <c r="L11" s="133"/>
      <c r="M11" s="127"/>
      <c r="N11" s="133"/>
      <c r="O11" s="127"/>
      <c r="P11" s="133"/>
      <c r="Q11" s="127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33"/>
      <c r="G12" s="127"/>
      <c r="H12" s="133"/>
      <c r="I12" s="127"/>
      <c r="J12" s="133"/>
      <c r="K12" s="127"/>
      <c r="L12" s="133"/>
      <c r="M12" s="127"/>
      <c r="N12" s="133"/>
      <c r="O12" s="127"/>
      <c r="P12" s="133"/>
      <c r="Q12" s="127"/>
      <c r="R12" s="13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33"/>
      <c r="G13" s="127"/>
      <c r="H13" s="133"/>
      <c r="I13" s="127"/>
      <c r="J13" s="133"/>
      <c r="K13" s="127"/>
      <c r="L13" s="133"/>
      <c r="M13" s="127"/>
      <c r="N13" s="133"/>
      <c r="O13" s="127"/>
      <c r="P13" s="133"/>
      <c r="Q13" s="127"/>
      <c r="R13" s="13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33"/>
      <c r="G14" s="127"/>
      <c r="H14" s="133"/>
      <c r="I14" s="127"/>
      <c r="J14" s="133"/>
      <c r="K14" s="127"/>
      <c r="L14" s="133"/>
      <c r="M14" s="127"/>
      <c r="N14" s="133"/>
      <c r="O14" s="127"/>
      <c r="P14" s="133"/>
      <c r="Q14" s="127"/>
      <c r="R14" s="13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33"/>
      <c r="G15" s="127"/>
      <c r="H15" s="133"/>
      <c r="I15" s="127"/>
      <c r="J15" s="133"/>
      <c r="K15" s="127"/>
      <c r="L15" s="133"/>
      <c r="M15" s="127"/>
      <c r="N15" s="133"/>
      <c r="O15" s="127"/>
      <c r="P15" s="133"/>
      <c r="Q15" s="127"/>
      <c r="R15" s="13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7"/>
      <c r="F16" s="133"/>
      <c r="G16" s="127"/>
      <c r="H16" s="133"/>
      <c r="I16" s="127"/>
      <c r="J16" s="133"/>
      <c r="K16" s="127"/>
      <c r="L16" s="133"/>
      <c r="M16" s="127"/>
      <c r="N16" s="133"/>
      <c r="O16" s="127"/>
      <c r="P16" s="133"/>
      <c r="Q16" s="127"/>
      <c r="R16" s="13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33"/>
      <c r="G17" s="127"/>
      <c r="H17" s="133"/>
      <c r="I17" s="127"/>
      <c r="J17" s="133"/>
      <c r="K17" s="127"/>
      <c r="L17" s="133"/>
      <c r="M17" s="127">
        <v>8</v>
      </c>
      <c r="N17" s="133"/>
      <c r="O17" s="127"/>
      <c r="P17" s="133"/>
      <c r="Q17" s="127"/>
      <c r="R17" s="133"/>
      <c r="S17" s="12">
        <f t="shared" si="5"/>
        <v>8</v>
      </c>
      <c r="T17" s="12">
        <f t="shared" si="6"/>
        <v>8</v>
      </c>
      <c r="U17" s="14"/>
      <c r="V17" s="14"/>
    </row>
    <row r="18" spans="1:22" x14ac:dyDescent="0.25">
      <c r="A18" s="6">
        <v>3600</v>
      </c>
      <c r="B18" s="6" t="s">
        <v>123</v>
      </c>
      <c r="C18" s="6"/>
      <c r="D18" s="22" t="s">
        <v>102</v>
      </c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33"/>
      <c r="Q18" s="127"/>
      <c r="R18" s="13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123</v>
      </c>
      <c r="C19" s="6"/>
      <c r="D19" s="10" t="s">
        <v>58</v>
      </c>
      <c r="E19" s="123">
        <v>2</v>
      </c>
      <c r="F19" s="124"/>
      <c r="G19" s="123">
        <v>1</v>
      </c>
      <c r="H19" s="124"/>
      <c r="I19" s="123">
        <v>3</v>
      </c>
      <c r="J19" s="124"/>
      <c r="K19" s="123">
        <v>1</v>
      </c>
      <c r="L19" s="124"/>
      <c r="M19" s="123"/>
      <c r="N19" s="124"/>
      <c r="O19" s="127"/>
      <c r="P19" s="133"/>
      <c r="Q19" s="127"/>
      <c r="R19" s="133"/>
      <c r="S19" s="12">
        <f>E19+G19+I19+K19+M19+O19+Q19</f>
        <v>7</v>
      </c>
      <c r="T19" s="12">
        <f t="shared" si="7"/>
        <v>7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33"/>
      <c r="G20" s="127"/>
      <c r="H20" s="133"/>
      <c r="I20" s="127"/>
      <c r="J20" s="133"/>
      <c r="K20" s="127"/>
      <c r="L20" s="133"/>
      <c r="M20" s="127"/>
      <c r="N20" s="133"/>
      <c r="O20" s="127"/>
      <c r="P20" s="133"/>
      <c r="Q20" s="127"/>
      <c r="R20" s="133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33"/>
      <c r="G21" s="127"/>
      <c r="H21" s="133"/>
      <c r="I21" s="127"/>
      <c r="J21" s="133"/>
      <c r="K21" s="127"/>
      <c r="L21" s="133"/>
      <c r="M21" s="127"/>
      <c r="N21" s="133"/>
      <c r="O21" s="127"/>
      <c r="P21" s="133"/>
      <c r="Q21" s="127"/>
      <c r="R21" s="133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33"/>
      <c r="G22" s="127"/>
      <c r="H22" s="133"/>
      <c r="I22" s="127"/>
      <c r="J22" s="133"/>
      <c r="K22" s="127"/>
      <c r="L22" s="133"/>
      <c r="M22" s="127"/>
      <c r="N22" s="133"/>
      <c r="O22" s="127"/>
      <c r="P22" s="133"/>
      <c r="Q22" s="127"/>
      <c r="R22" s="133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7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87" zoomScaleNormal="87" workbookViewId="0">
      <selection activeCell="E14" sqref="E14:L23"/>
    </sheetView>
  </sheetViews>
  <sheetFormatPr defaultRowHeight="15.75" x14ac:dyDescent="0.25"/>
  <cols>
    <col min="1" max="1" width="10.5703125" style="70" customWidth="1"/>
    <col min="2" max="2" width="10.7109375" style="70" customWidth="1"/>
    <col min="3" max="3" width="12.7109375" style="70" customWidth="1"/>
    <col min="4" max="4" width="28.7109375" style="70" customWidth="1"/>
    <col min="5" max="13" width="7" style="70" customWidth="1"/>
    <col min="14" max="14" width="6.85546875" style="70" customWidth="1"/>
    <col min="1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65</v>
      </c>
      <c r="B2" s="109"/>
      <c r="C2" s="109" t="str">
        <f>Chimes!C2</f>
        <v>11.09.22</v>
      </c>
      <c r="D2" s="109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31" t="s">
        <v>17</v>
      </c>
      <c r="N2" s="161"/>
      <c r="O2" s="161" t="s">
        <v>18</v>
      </c>
      <c r="P2" s="161"/>
      <c r="Q2" s="161" t="s">
        <v>19</v>
      </c>
      <c r="R2" s="161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22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6">
        <v>6822</v>
      </c>
      <c r="B4" s="6" t="s">
        <v>128</v>
      </c>
      <c r="C4" s="6">
        <v>49</v>
      </c>
      <c r="D4" s="22" t="s">
        <v>104</v>
      </c>
      <c r="E4" s="127">
        <v>3</v>
      </c>
      <c r="F4" s="133"/>
      <c r="G4" s="127"/>
      <c r="H4" s="133"/>
      <c r="I4" s="127"/>
      <c r="J4" s="133"/>
      <c r="K4" s="127"/>
      <c r="L4" s="133"/>
      <c r="M4" s="127"/>
      <c r="N4" s="133"/>
      <c r="O4" s="155"/>
      <c r="P4" s="156"/>
      <c r="Q4" s="155"/>
      <c r="R4" s="156"/>
      <c r="S4" s="78">
        <f t="shared" ref="S4:S24" si="0">E4+G4+I4+K4+M4+O4+Q4</f>
        <v>3</v>
      </c>
      <c r="T4" s="78">
        <f t="shared" ref="T4:T24" si="1">SUM(S4-U4-V4)</f>
        <v>3</v>
      </c>
      <c r="U4" s="82"/>
      <c r="V4" s="82"/>
    </row>
    <row r="5" spans="1:22" x14ac:dyDescent="0.25">
      <c r="A5" s="6">
        <v>6983</v>
      </c>
      <c r="B5" s="6" t="s">
        <v>120</v>
      </c>
      <c r="C5" s="6">
        <v>20</v>
      </c>
      <c r="D5" s="22" t="s">
        <v>87</v>
      </c>
      <c r="E5" s="127">
        <v>0.25</v>
      </c>
      <c r="F5" s="133"/>
      <c r="G5" s="127"/>
      <c r="H5" s="133"/>
      <c r="I5" s="127"/>
      <c r="J5" s="133"/>
      <c r="K5" s="127"/>
      <c r="L5" s="133"/>
      <c r="M5" s="127"/>
      <c r="N5" s="133"/>
      <c r="O5" s="155"/>
      <c r="P5" s="156"/>
      <c r="Q5" s="155"/>
      <c r="R5" s="156"/>
      <c r="S5" s="78">
        <f t="shared" si="0"/>
        <v>0.25</v>
      </c>
      <c r="T5" s="78">
        <f t="shared" si="1"/>
        <v>0.25</v>
      </c>
      <c r="U5" s="82"/>
      <c r="V5" s="82"/>
    </row>
    <row r="6" spans="1:22" x14ac:dyDescent="0.25">
      <c r="A6" s="6">
        <v>6959</v>
      </c>
      <c r="B6" s="6" t="s">
        <v>127</v>
      </c>
      <c r="C6" s="6">
        <v>48</v>
      </c>
      <c r="D6" s="22" t="s">
        <v>87</v>
      </c>
      <c r="E6" s="127">
        <v>0.25</v>
      </c>
      <c r="F6" s="133"/>
      <c r="G6" s="127"/>
      <c r="H6" s="133"/>
      <c r="I6" s="127"/>
      <c r="J6" s="133"/>
      <c r="K6" s="127"/>
      <c r="L6" s="133"/>
      <c r="M6" s="127"/>
      <c r="N6" s="133"/>
      <c r="O6" s="155"/>
      <c r="P6" s="156"/>
      <c r="Q6" s="155"/>
      <c r="R6" s="156"/>
      <c r="S6" s="78">
        <f t="shared" ref="S6" si="2">E6+G6+I6+K6+M6+O6+Q6</f>
        <v>0.25</v>
      </c>
      <c r="T6" s="78">
        <f t="shared" ref="T6" si="3">SUM(S6-U6-V6)</f>
        <v>0.25</v>
      </c>
      <c r="U6" s="82"/>
      <c r="V6" s="82"/>
    </row>
    <row r="7" spans="1:22" x14ac:dyDescent="0.25">
      <c r="A7" s="6">
        <v>6983</v>
      </c>
      <c r="B7" s="6" t="s">
        <v>120</v>
      </c>
      <c r="C7" s="6">
        <v>19</v>
      </c>
      <c r="D7" s="22" t="s">
        <v>87</v>
      </c>
      <c r="E7" s="127"/>
      <c r="F7" s="133"/>
      <c r="G7" s="127">
        <v>0.25</v>
      </c>
      <c r="H7" s="133"/>
      <c r="I7" s="127"/>
      <c r="J7" s="133"/>
      <c r="K7" s="127"/>
      <c r="L7" s="133"/>
      <c r="M7" s="127"/>
      <c r="N7" s="133"/>
      <c r="O7" s="155"/>
      <c r="P7" s="156"/>
      <c r="Q7" s="155"/>
      <c r="R7" s="156"/>
      <c r="S7" s="78">
        <f>E7+G12+I7+K7+M7+O7+Q7</f>
        <v>0</v>
      </c>
      <c r="T7" s="78">
        <f t="shared" si="1"/>
        <v>0</v>
      </c>
      <c r="U7" s="82"/>
      <c r="V7" s="82"/>
    </row>
    <row r="8" spans="1:22" x14ac:dyDescent="0.25">
      <c r="A8" s="6">
        <v>6959</v>
      </c>
      <c r="B8" s="6" t="s">
        <v>127</v>
      </c>
      <c r="C8" s="6">
        <v>13</v>
      </c>
      <c r="D8" s="22" t="s">
        <v>106</v>
      </c>
      <c r="E8" s="127"/>
      <c r="F8" s="133"/>
      <c r="G8" s="127">
        <v>1.5</v>
      </c>
      <c r="H8" s="133"/>
      <c r="I8" s="127"/>
      <c r="J8" s="133"/>
      <c r="K8" s="127"/>
      <c r="L8" s="133"/>
      <c r="M8" s="127"/>
      <c r="N8" s="133"/>
      <c r="O8" s="155"/>
      <c r="P8" s="156"/>
      <c r="Q8" s="155"/>
      <c r="R8" s="156"/>
      <c r="S8" s="78">
        <f t="shared" ref="S8:S9" si="4">E8+G8+I8+K8+M8+O8+Q8</f>
        <v>1.5</v>
      </c>
      <c r="T8" s="78">
        <f t="shared" si="1"/>
        <v>1.5</v>
      </c>
      <c r="U8" s="82"/>
      <c r="V8" s="82"/>
    </row>
    <row r="9" spans="1:22" x14ac:dyDescent="0.25">
      <c r="A9" s="6">
        <v>7045</v>
      </c>
      <c r="B9" s="6" t="s">
        <v>122</v>
      </c>
      <c r="C9" s="6">
        <v>1</v>
      </c>
      <c r="D9" s="22" t="s">
        <v>88</v>
      </c>
      <c r="E9" s="127"/>
      <c r="F9" s="133"/>
      <c r="G9" s="127"/>
      <c r="H9" s="133"/>
      <c r="I9" s="127"/>
      <c r="J9" s="133"/>
      <c r="K9" s="127">
        <v>2</v>
      </c>
      <c r="L9" s="133"/>
      <c r="M9" s="127"/>
      <c r="N9" s="133"/>
      <c r="O9" s="155"/>
      <c r="P9" s="156"/>
      <c r="Q9" s="155"/>
      <c r="R9" s="156"/>
      <c r="S9" s="78">
        <f t="shared" si="4"/>
        <v>2</v>
      </c>
      <c r="T9" s="78">
        <f t="shared" si="1"/>
        <v>2</v>
      </c>
      <c r="U9" s="82"/>
      <c r="V9" s="82"/>
    </row>
    <row r="10" spans="1:22" x14ac:dyDescent="0.25">
      <c r="A10" s="6">
        <v>7045</v>
      </c>
      <c r="B10" s="6" t="s">
        <v>122</v>
      </c>
      <c r="C10" s="6">
        <v>2</v>
      </c>
      <c r="D10" s="22" t="s">
        <v>88</v>
      </c>
      <c r="E10" s="127"/>
      <c r="F10" s="133"/>
      <c r="G10" s="127">
        <v>0.25</v>
      </c>
      <c r="H10" s="133"/>
      <c r="I10" s="127">
        <v>0.5</v>
      </c>
      <c r="J10" s="133"/>
      <c r="K10" s="127">
        <v>2.5</v>
      </c>
      <c r="L10" s="133"/>
      <c r="M10" s="127"/>
      <c r="N10" s="133"/>
      <c r="O10" s="155"/>
      <c r="P10" s="156"/>
      <c r="Q10" s="155"/>
      <c r="R10" s="156"/>
      <c r="S10" s="78">
        <f t="shared" si="0"/>
        <v>3.25</v>
      </c>
      <c r="T10" s="78">
        <f t="shared" si="1"/>
        <v>3.25</v>
      </c>
      <c r="U10" s="82"/>
      <c r="V10" s="82"/>
    </row>
    <row r="11" spans="1:22" x14ac:dyDescent="0.25">
      <c r="A11" s="6">
        <v>7045</v>
      </c>
      <c r="B11" s="6" t="s">
        <v>122</v>
      </c>
      <c r="C11" s="6">
        <v>3</v>
      </c>
      <c r="D11" s="22" t="s">
        <v>88</v>
      </c>
      <c r="E11" s="127"/>
      <c r="F11" s="133"/>
      <c r="G11" s="127">
        <v>0.25</v>
      </c>
      <c r="H11" s="133"/>
      <c r="I11" s="127">
        <v>0.5</v>
      </c>
      <c r="J11" s="133"/>
      <c r="K11" s="127">
        <v>2.5</v>
      </c>
      <c r="L11" s="133"/>
      <c r="M11" s="127"/>
      <c r="N11" s="133"/>
      <c r="O11" s="155"/>
      <c r="P11" s="156"/>
      <c r="Q11" s="155"/>
      <c r="R11" s="156"/>
      <c r="S11" s="78">
        <f t="shared" ref="S11:S13" si="5">E11+G11+I11+K11+M11+O11+Q11</f>
        <v>3.25</v>
      </c>
      <c r="T11" s="78">
        <f t="shared" ref="T11:T13" si="6">SUM(S11-U11-V11)</f>
        <v>3.25</v>
      </c>
      <c r="U11" s="82"/>
      <c r="V11" s="82"/>
    </row>
    <row r="12" spans="1:22" x14ac:dyDescent="0.25">
      <c r="A12" s="6"/>
      <c r="B12" s="6"/>
      <c r="C12" s="6"/>
      <c r="D12" s="22"/>
      <c r="E12" s="127"/>
      <c r="F12" s="133"/>
      <c r="G12" s="127"/>
      <c r="H12" s="133"/>
      <c r="I12" s="127"/>
      <c r="J12" s="133"/>
      <c r="K12" s="127"/>
      <c r="L12" s="133"/>
      <c r="M12" s="127">
        <v>8</v>
      </c>
      <c r="N12" s="133"/>
      <c r="O12" s="155"/>
      <c r="P12" s="156"/>
      <c r="Q12" s="155"/>
      <c r="R12" s="156"/>
      <c r="S12" s="78">
        <f t="shared" ref="S12" si="7">E12+G12+I12+K12+M12+O12+Q12</f>
        <v>8</v>
      </c>
      <c r="T12" s="78">
        <f t="shared" ref="T12" si="8">SUM(S12-U12-V12)</f>
        <v>8</v>
      </c>
      <c r="U12" s="82"/>
      <c r="V12" s="82"/>
    </row>
    <row r="13" spans="1:22" x14ac:dyDescent="0.25">
      <c r="A13" s="6"/>
      <c r="B13" s="6"/>
      <c r="C13" s="6"/>
      <c r="D13" s="22"/>
      <c r="E13" s="127"/>
      <c r="F13" s="133"/>
      <c r="G13" s="127"/>
      <c r="H13" s="133"/>
      <c r="I13" s="127"/>
      <c r="J13" s="133"/>
      <c r="K13" s="127"/>
      <c r="L13" s="133"/>
      <c r="M13" s="127"/>
      <c r="N13" s="133"/>
      <c r="O13" s="155"/>
      <c r="P13" s="156"/>
      <c r="Q13" s="155"/>
      <c r="R13" s="156"/>
      <c r="S13" s="78">
        <f t="shared" si="5"/>
        <v>0</v>
      </c>
      <c r="T13" s="78">
        <f t="shared" si="6"/>
        <v>0</v>
      </c>
      <c r="U13" s="82"/>
      <c r="V13" s="82"/>
    </row>
    <row r="14" spans="1:22" x14ac:dyDescent="0.25">
      <c r="A14" s="6">
        <v>3600</v>
      </c>
      <c r="B14" s="6" t="s">
        <v>123</v>
      </c>
      <c r="C14" s="6"/>
      <c r="D14" s="22" t="s">
        <v>95</v>
      </c>
      <c r="E14" s="127">
        <v>0.5</v>
      </c>
      <c r="F14" s="133"/>
      <c r="G14" s="127"/>
      <c r="H14" s="133"/>
      <c r="I14" s="127"/>
      <c r="J14" s="133"/>
      <c r="K14" s="127"/>
      <c r="L14" s="133"/>
      <c r="M14" s="127"/>
      <c r="N14" s="133"/>
      <c r="O14" s="155"/>
      <c r="P14" s="156"/>
      <c r="Q14" s="155"/>
      <c r="R14" s="156"/>
      <c r="S14" s="78">
        <f t="shared" si="0"/>
        <v>0.5</v>
      </c>
      <c r="T14" s="78">
        <f t="shared" si="1"/>
        <v>0.5</v>
      </c>
      <c r="U14" s="82"/>
      <c r="V14" s="82"/>
    </row>
    <row r="15" spans="1:22" x14ac:dyDescent="0.25">
      <c r="A15" s="6">
        <v>3600</v>
      </c>
      <c r="B15" s="25" t="s">
        <v>123</v>
      </c>
      <c r="C15" s="6"/>
      <c r="D15" s="22" t="s">
        <v>75</v>
      </c>
      <c r="E15" s="127"/>
      <c r="F15" s="133"/>
      <c r="G15" s="127"/>
      <c r="H15" s="133"/>
      <c r="I15" s="127"/>
      <c r="J15" s="133"/>
      <c r="K15" s="127"/>
      <c r="L15" s="133"/>
      <c r="M15" s="127"/>
      <c r="N15" s="133"/>
      <c r="O15" s="155"/>
      <c r="P15" s="156"/>
      <c r="Q15" s="155"/>
      <c r="R15" s="156"/>
      <c r="S15" s="78">
        <f>E15+G15+I15+K15+M15+O15+Q15</f>
        <v>0</v>
      </c>
      <c r="T15" s="78">
        <f t="shared" ref="T15" si="9">SUM(S15-U15-V15)</f>
        <v>0</v>
      </c>
      <c r="U15" s="82"/>
      <c r="V15" s="82"/>
    </row>
    <row r="16" spans="1:22" x14ac:dyDescent="0.25">
      <c r="A16" s="6">
        <v>3600</v>
      </c>
      <c r="B16" s="25" t="s">
        <v>123</v>
      </c>
      <c r="C16" s="6"/>
      <c r="D16" s="22" t="s">
        <v>74</v>
      </c>
      <c r="E16" s="127"/>
      <c r="F16" s="133"/>
      <c r="G16" s="127"/>
      <c r="H16" s="133"/>
      <c r="I16" s="127"/>
      <c r="J16" s="133"/>
      <c r="K16" s="127"/>
      <c r="L16" s="133"/>
      <c r="M16" s="127"/>
      <c r="N16" s="133"/>
      <c r="O16" s="155"/>
      <c r="P16" s="156"/>
      <c r="Q16" s="155"/>
      <c r="R16" s="156"/>
      <c r="S16" s="78">
        <f t="shared" ref="S16:S19" si="10">E16+G16+I16+K16+M16+O16+Q16</f>
        <v>0</v>
      </c>
      <c r="T16" s="78">
        <f t="shared" si="1"/>
        <v>0</v>
      </c>
      <c r="U16" s="82"/>
      <c r="V16" s="82"/>
    </row>
    <row r="17" spans="1:22" x14ac:dyDescent="0.25">
      <c r="A17" s="6">
        <v>3600</v>
      </c>
      <c r="B17" s="6" t="s">
        <v>123</v>
      </c>
      <c r="C17" s="6"/>
      <c r="D17" s="22" t="s">
        <v>67</v>
      </c>
      <c r="E17" s="127">
        <v>0.5</v>
      </c>
      <c r="F17" s="133"/>
      <c r="G17" s="127">
        <v>0.5</v>
      </c>
      <c r="H17" s="133"/>
      <c r="I17" s="127">
        <v>1</v>
      </c>
      <c r="J17" s="133"/>
      <c r="K17" s="127"/>
      <c r="L17" s="133"/>
      <c r="M17" s="127"/>
      <c r="N17" s="133"/>
      <c r="O17" s="155"/>
      <c r="P17" s="156"/>
      <c r="Q17" s="155"/>
      <c r="R17" s="156"/>
      <c r="S17" s="78">
        <f t="shared" si="10"/>
        <v>2</v>
      </c>
      <c r="T17" s="78">
        <f t="shared" si="1"/>
        <v>2</v>
      </c>
      <c r="U17" s="82"/>
      <c r="V17" s="82"/>
    </row>
    <row r="18" spans="1:22" x14ac:dyDescent="0.25">
      <c r="A18" s="6">
        <v>3600</v>
      </c>
      <c r="B18" s="6" t="s">
        <v>123</v>
      </c>
      <c r="C18" s="6"/>
      <c r="D18" s="22" t="s">
        <v>70</v>
      </c>
      <c r="E18" s="127"/>
      <c r="F18" s="133"/>
      <c r="G18" s="127"/>
      <c r="H18" s="133"/>
      <c r="I18" s="127"/>
      <c r="J18" s="133"/>
      <c r="K18" s="127"/>
      <c r="L18" s="133"/>
      <c r="M18" s="127"/>
      <c r="N18" s="133"/>
      <c r="O18" s="155"/>
      <c r="P18" s="156"/>
      <c r="Q18" s="155"/>
      <c r="R18" s="156"/>
      <c r="S18" s="78">
        <f t="shared" si="10"/>
        <v>0</v>
      </c>
      <c r="T18" s="78">
        <f t="shared" si="1"/>
        <v>0</v>
      </c>
      <c r="U18" s="82"/>
      <c r="V18" s="82"/>
    </row>
    <row r="19" spans="1:22" x14ac:dyDescent="0.25">
      <c r="A19" s="6">
        <v>3600</v>
      </c>
      <c r="B19" s="6" t="s">
        <v>123</v>
      </c>
      <c r="C19" s="6"/>
      <c r="D19" s="22" t="s">
        <v>71</v>
      </c>
      <c r="E19" s="127"/>
      <c r="F19" s="133"/>
      <c r="G19" s="127"/>
      <c r="H19" s="133"/>
      <c r="I19" s="127">
        <v>0.5</v>
      </c>
      <c r="J19" s="133"/>
      <c r="K19" s="127"/>
      <c r="L19" s="133"/>
      <c r="M19" s="127"/>
      <c r="N19" s="133"/>
      <c r="O19" s="155"/>
      <c r="P19" s="156"/>
      <c r="Q19" s="155"/>
      <c r="R19" s="156"/>
      <c r="S19" s="78">
        <f t="shared" si="10"/>
        <v>0.5</v>
      </c>
      <c r="T19" s="78">
        <f t="shared" si="1"/>
        <v>0.5</v>
      </c>
      <c r="U19" s="82"/>
      <c r="V19" s="82"/>
    </row>
    <row r="20" spans="1:22" x14ac:dyDescent="0.25">
      <c r="A20" s="6">
        <v>3600</v>
      </c>
      <c r="B20" s="6" t="s">
        <v>123</v>
      </c>
      <c r="C20" s="6"/>
      <c r="D20" s="22" t="s">
        <v>59</v>
      </c>
      <c r="E20" s="127"/>
      <c r="F20" s="133"/>
      <c r="G20" s="127">
        <v>1</v>
      </c>
      <c r="H20" s="133"/>
      <c r="I20" s="127">
        <v>0.5</v>
      </c>
      <c r="J20" s="133"/>
      <c r="K20" s="127"/>
      <c r="L20" s="133"/>
      <c r="M20" s="127"/>
      <c r="N20" s="133"/>
      <c r="O20" s="155"/>
      <c r="P20" s="156"/>
      <c r="Q20" s="155"/>
      <c r="R20" s="156"/>
      <c r="S20" s="78">
        <f>E20+G20+I20+K20+M20+O20+Q20</f>
        <v>1.5</v>
      </c>
      <c r="T20" s="78">
        <f t="shared" si="1"/>
        <v>1.5</v>
      </c>
      <c r="U20" s="82"/>
      <c r="V20" s="82"/>
    </row>
    <row r="21" spans="1:22" x14ac:dyDescent="0.25">
      <c r="A21" s="80">
        <v>3600</v>
      </c>
      <c r="B21" s="6" t="s">
        <v>123</v>
      </c>
      <c r="C21" s="80"/>
      <c r="D21" s="22" t="s">
        <v>64</v>
      </c>
      <c r="E21" s="127">
        <v>3.75</v>
      </c>
      <c r="F21" s="133"/>
      <c r="G21" s="127">
        <v>4.5</v>
      </c>
      <c r="H21" s="133"/>
      <c r="I21" s="127">
        <v>5.25</v>
      </c>
      <c r="J21" s="133"/>
      <c r="K21" s="127">
        <v>1.25</v>
      </c>
      <c r="L21" s="133"/>
      <c r="M21" s="127"/>
      <c r="N21" s="133"/>
      <c r="O21" s="155"/>
      <c r="P21" s="156"/>
      <c r="Q21" s="155"/>
      <c r="R21" s="156"/>
      <c r="S21" s="78">
        <f>E21+G21+I21+K21+M21+O21+Q21</f>
        <v>14.75</v>
      </c>
      <c r="T21" s="78">
        <f t="shared" si="1"/>
        <v>12.75</v>
      </c>
      <c r="U21" s="82">
        <v>2</v>
      </c>
      <c r="V21" s="82"/>
    </row>
    <row r="22" spans="1:22" ht="15.75" customHeight="1" x14ac:dyDescent="0.25">
      <c r="A22" s="80">
        <v>3600</v>
      </c>
      <c r="B22" s="25" t="s">
        <v>123</v>
      </c>
      <c r="C22" s="80"/>
      <c r="D22" s="3" t="s">
        <v>63</v>
      </c>
      <c r="E22" s="127"/>
      <c r="F22" s="133"/>
      <c r="G22" s="127"/>
      <c r="H22" s="133"/>
      <c r="I22" s="127"/>
      <c r="J22" s="133"/>
      <c r="K22" s="127"/>
      <c r="L22" s="133"/>
      <c r="M22" s="127"/>
      <c r="N22" s="133"/>
      <c r="O22" s="155"/>
      <c r="P22" s="156"/>
      <c r="Q22" s="155"/>
      <c r="R22" s="156"/>
      <c r="S22" s="78">
        <f t="shared" si="0"/>
        <v>0</v>
      </c>
      <c r="T22" s="78">
        <f t="shared" si="1"/>
        <v>0</v>
      </c>
      <c r="U22" s="82"/>
      <c r="V22" s="82"/>
    </row>
    <row r="23" spans="1:22" x14ac:dyDescent="0.25">
      <c r="A23" s="80">
        <v>3600</v>
      </c>
      <c r="B23" s="6" t="s">
        <v>123</v>
      </c>
      <c r="C23" s="80"/>
      <c r="D23" s="81" t="s">
        <v>60</v>
      </c>
      <c r="E23" s="127">
        <v>0.25</v>
      </c>
      <c r="F23" s="133"/>
      <c r="G23" s="127">
        <v>0.25</v>
      </c>
      <c r="H23" s="133"/>
      <c r="I23" s="127">
        <v>0.25</v>
      </c>
      <c r="J23" s="133"/>
      <c r="K23" s="127">
        <v>0.25</v>
      </c>
      <c r="L23" s="133"/>
      <c r="M23" s="127"/>
      <c r="N23" s="133"/>
      <c r="O23" s="155"/>
      <c r="P23" s="156"/>
      <c r="Q23" s="155"/>
      <c r="R23" s="156"/>
      <c r="S23" s="78">
        <f t="shared" si="0"/>
        <v>1</v>
      </c>
      <c r="T23" s="78">
        <f t="shared" si="1"/>
        <v>1</v>
      </c>
      <c r="U23" s="82"/>
      <c r="V23" s="82"/>
    </row>
    <row r="24" spans="1:22" x14ac:dyDescent="0.25">
      <c r="A24" s="6"/>
      <c r="B24" s="6"/>
      <c r="C24" s="6"/>
      <c r="D24" s="10"/>
      <c r="E24" s="159"/>
      <c r="F24" s="160"/>
      <c r="G24" s="127"/>
      <c r="H24" s="133"/>
      <c r="I24" s="127"/>
      <c r="J24" s="133"/>
      <c r="K24" s="127"/>
      <c r="L24" s="133"/>
      <c r="M24" s="127"/>
      <c r="N24" s="133"/>
      <c r="O24" s="155"/>
      <c r="P24" s="156"/>
      <c r="Q24" s="155"/>
      <c r="R24" s="156"/>
      <c r="S24" s="78">
        <f t="shared" si="0"/>
        <v>0</v>
      </c>
      <c r="T24" s="78">
        <f t="shared" si="1"/>
        <v>0</v>
      </c>
      <c r="U24" s="82"/>
      <c r="V24" s="82"/>
    </row>
    <row r="25" spans="1:22" x14ac:dyDescent="0.25">
      <c r="A25" s="75" t="s">
        <v>35</v>
      </c>
      <c r="B25" s="75"/>
      <c r="C25" s="75"/>
      <c r="D25" s="75"/>
      <c r="E25" s="127"/>
      <c r="F25" s="133"/>
      <c r="G25" s="127"/>
      <c r="H25" s="133"/>
      <c r="I25" s="127"/>
      <c r="J25" s="133"/>
      <c r="K25" s="127"/>
      <c r="L25" s="133"/>
      <c r="M25" s="127"/>
      <c r="N25" s="133"/>
      <c r="O25" s="155"/>
      <c r="P25" s="156"/>
      <c r="Q25" s="155"/>
      <c r="R25" s="156"/>
      <c r="S25" s="78">
        <f>E25+G25+I25+K25+M25+O25+Q25</f>
        <v>0</v>
      </c>
      <c r="T25" s="78"/>
      <c r="U25" s="83"/>
      <c r="V25" s="82"/>
    </row>
    <row r="26" spans="1:22" x14ac:dyDescent="0.25">
      <c r="A26" s="75" t="s">
        <v>36</v>
      </c>
      <c r="B26" s="75"/>
      <c r="C26" s="75"/>
      <c r="D26" s="75"/>
      <c r="E26" s="127"/>
      <c r="F26" s="133"/>
      <c r="G26" s="127"/>
      <c r="H26" s="133"/>
      <c r="I26" s="127"/>
      <c r="J26" s="133"/>
      <c r="K26" s="127"/>
      <c r="L26" s="133"/>
      <c r="M26" s="127"/>
      <c r="N26" s="133"/>
      <c r="O26" s="155"/>
      <c r="P26" s="156"/>
      <c r="Q26" s="155"/>
      <c r="R26" s="156"/>
      <c r="S26" s="78">
        <f>E26+G26+I26+K26+M26+O26+Q26</f>
        <v>0</v>
      </c>
      <c r="T26" s="78"/>
      <c r="U26" s="83"/>
      <c r="V26" s="82"/>
    </row>
    <row r="27" spans="1:22" x14ac:dyDescent="0.25">
      <c r="A27" s="83" t="s">
        <v>6</v>
      </c>
      <c r="B27" s="83"/>
      <c r="C27" s="83"/>
      <c r="D27" s="83"/>
      <c r="E27" s="157">
        <f>SUM(E4:E26)</f>
        <v>8.5</v>
      </c>
      <c r="F27" s="158"/>
      <c r="G27" s="157">
        <f>SUM(G4:G26)</f>
        <v>8.5</v>
      </c>
      <c r="H27" s="158"/>
      <c r="I27" s="157">
        <f>SUM(I4:I26)</f>
        <v>8.5</v>
      </c>
      <c r="J27" s="158"/>
      <c r="K27" s="157">
        <f>SUM(K4:K26)</f>
        <v>8.5</v>
      </c>
      <c r="L27" s="158"/>
      <c r="M27" s="157">
        <f t="shared" ref="M27" si="11">SUM(M4:M26)</f>
        <v>8</v>
      </c>
      <c r="N27" s="158"/>
      <c r="O27" s="157">
        <f>SUM(O4:O26)</f>
        <v>0</v>
      </c>
      <c r="P27" s="158"/>
      <c r="Q27" s="157">
        <f>SUM(Q4:Q26)</f>
        <v>0</v>
      </c>
      <c r="R27" s="158"/>
      <c r="S27" s="78">
        <f>SUM(S4:S26)</f>
        <v>41.75</v>
      </c>
      <c r="T27" s="78"/>
      <c r="U27" s="83"/>
      <c r="V27" s="82"/>
    </row>
    <row r="28" spans="1:22" x14ac:dyDescent="0.25">
      <c r="A28" s="83" t="s">
        <v>2</v>
      </c>
      <c r="B28" s="83"/>
      <c r="C28" s="83"/>
      <c r="D28" s="83"/>
      <c r="E28" s="78"/>
      <c r="F28" s="84">
        <v>8</v>
      </c>
      <c r="G28" s="78"/>
      <c r="H28" s="84">
        <v>8</v>
      </c>
      <c r="I28" s="78"/>
      <c r="J28" s="84">
        <v>8</v>
      </c>
      <c r="K28" s="78"/>
      <c r="L28" s="84">
        <v>8</v>
      </c>
      <c r="M28" s="78"/>
      <c r="N28" s="84">
        <v>8</v>
      </c>
      <c r="O28" s="78"/>
      <c r="P28" s="84"/>
      <c r="Q28" s="78"/>
      <c r="R28" s="84"/>
      <c r="S28" s="78">
        <f>SUM(E28:R28)</f>
        <v>40</v>
      </c>
      <c r="T28" s="78">
        <f>SUM(T4:T25)</f>
        <v>39.75</v>
      </c>
      <c r="U28" s="82"/>
      <c r="V28" s="82"/>
    </row>
    <row r="29" spans="1:22" x14ac:dyDescent="0.25">
      <c r="A29" s="83" t="s">
        <v>39</v>
      </c>
      <c r="B29" s="83"/>
      <c r="C29" s="83"/>
      <c r="D29" s="83"/>
      <c r="E29" s="82"/>
      <c r="F29" s="82">
        <f>SUM(E27)-F28</f>
        <v>0.5</v>
      </c>
      <c r="G29" s="82"/>
      <c r="H29" s="82">
        <f>SUM(G27)-H28</f>
        <v>0.5</v>
      </c>
      <c r="I29" s="82"/>
      <c r="J29" s="82">
        <f>SUM(I27)-J28</f>
        <v>0.5</v>
      </c>
      <c r="K29" s="82"/>
      <c r="L29" s="82">
        <f>SUM(K27)-L28</f>
        <v>0.5</v>
      </c>
      <c r="M29" s="82"/>
      <c r="N29" s="82">
        <f>SUM(M27)-N28</f>
        <v>0</v>
      </c>
      <c r="O29" s="82"/>
      <c r="P29" s="82">
        <f>SUM(O27)</f>
        <v>0</v>
      </c>
      <c r="Q29" s="82"/>
      <c r="R29" s="82">
        <f>SUM(Q27)</f>
        <v>0</v>
      </c>
      <c r="S29" s="82"/>
      <c r="T29" s="82"/>
      <c r="U29" s="82">
        <f>SUM(U4:U28)</f>
        <v>2</v>
      </c>
      <c r="V29" s="82">
        <f>SUM(V4:V28)</f>
        <v>0</v>
      </c>
    </row>
    <row r="31" spans="1:22" x14ac:dyDescent="0.25">
      <c r="A31" s="68" t="s">
        <v>23</v>
      </c>
      <c r="B31" s="69"/>
    </row>
    <row r="32" spans="1:22" x14ac:dyDescent="0.25">
      <c r="A32" s="70" t="s">
        <v>2</v>
      </c>
      <c r="C32" s="85">
        <f>SUM(T28)</f>
        <v>39.75</v>
      </c>
      <c r="I32" s="68">
        <v>3600</v>
      </c>
    </row>
    <row r="33" spans="1:9" x14ac:dyDescent="0.25">
      <c r="A33" s="70" t="s">
        <v>24</v>
      </c>
      <c r="C33" s="85">
        <f>U29</f>
        <v>2</v>
      </c>
      <c r="D33" s="85"/>
      <c r="I33" s="86">
        <v>20.25</v>
      </c>
    </row>
    <row r="34" spans="1:9" x14ac:dyDescent="0.25">
      <c r="A34" s="70" t="s">
        <v>25</v>
      </c>
      <c r="C34" s="85">
        <f>V29</f>
        <v>0</v>
      </c>
    </row>
    <row r="35" spans="1:9" x14ac:dyDescent="0.25">
      <c r="A35" s="70" t="s">
        <v>26</v>
      </c>
      <c r="C35" s="85">
        <f>S25</f>
        <v>0</v>
      </c>
      <c r="I35" s="85"/>
    </row>
    <row r="36" spans="1:9" x14ac:dyDescent="0.25">
      <c r="A36" s="70" t="s">
        <v>4</v>
      </c>
      <c r="C36" s="85">
        <f>S26</f>
        <v>0</v>
      </c>
    </row>
    <row r="37" spans="1:9" x14ac:dyDescent="0.25">
      <c r="A37" s="71" t="s">
        <v>6</v>
      </c>
      <c r="C37" s="87">
        <f>SUM(C32:C36)</f>
        <v>41.75</v>
      </c>
      <c r="E37" s="71" t="s">
        <v>40</v>
      </c>
      <c r="F37" s="71"/>
      <c r="G37" s="88">
        <f>S27-C37</f>
        <v>0</v>
      </c>
    </row>
    <row r="38" spans="1:9" x14ac:dyDescent="0.25">
      <c r="A38" s="70" t="s">
        <v>27</v>
      </c>
      <c r="C38" s="89">
        <v>0</v>
      </c>
      <c r="D38" s="89"/>
    </row>
    <row r="39" spans="1:9" x14ac:dyDescent="0.25">
      <c r="A39" s="70" t="s">
        <v>34</v>
      </c>
      <c r="C39" s="89">
        <v>0</v>
      </c>
      <c r="D39" s="89"/>
    </row>
    <row r="40" spans="1:9" ht="13.5" customHeight="1" x14ac:dyDescent="0.25"/>
  </sheetData>
  <mergeCells count="175">
    <mergeCell ref="I11:J11"/>
    <mergeCell ref="K11:L11"/>
    <mergeCell ref="M11:N11"/>
    <mergeCell ref="M10:N10"/>
    <mergeCell ref="E10:F10"/>
    <mergeCell ref="G10:H10"/>
    <mergeCell ref="E17:F17"/>
    <mergeCell ref="M19:N19"/>
    <mergeCell ref="M18:N18"/>
    <mergeCell ref="Q11:R11"/>
    <mergeCell ref="E12:F12"/>
    <mergeCell ref="I12:J12"/>
    <mergeCell ref="K12:L12"/>
    <mergeCell ref="M12:N12"/>
    <mergeCell ref="O12:P12"/>
    <mergeCell ref="Q12:R12"/>
    <mergeCell ref="E14:F14"/>
    <mergeCell ref="G14:H14"/>
    <mergeCell ref="I14:J14"/>
    <mergeCell ref="K14:L14"/>
    <mergeCell ref="M14:N14"/>
    <mergeCell ref="E13:F13"/>
    <mergeCell ref="G13:H13"/>
    <mergeCell ref="I13:J13"/>
    <mergeCell ref="G12:H12"/>
    <mergeCell ref="E11:F11"/>
    <mergeCell ref="G11:H11"/>
    <mergeCell ref="E16:F16"/>
    <mergeCell ref="G16:H16"/>
    <mergeCell ref="I16:J16"/>
    <mergeCell ref="K16:L16"/>
    <mergeCell ref="G22:H22"/>
    <mergeCell ref="E22:F22"/>
    <mergeCell ref="M16:N16"/>
    <mergeCell ref="E15:F15"/>
    <mergeCell ref="G15:H15"/>
    <mergeCell ref="I15:J15"/>
    <mergeCell ref="K15:L15"/>
    <mergeCell ref="M15:N15"/>
    <mergeCell ref="E19:F19"/>
    <mergeCell ref="G19:H19"/>
    <mergeCell ref="I19:J19"/>
    <mergeCell ref="K19:L19"/>
    <mergeCell ref="E18:F18"/>
    <mergeCell ref="G18:H18"/>
    <mergeCell ref="I18:J18"/>
    <mergeCell ref="K18:L18"/>
    <mergeCell ref="I10:J10"/>
    <mergeCell ref="K10:L10"/>
    <mergeCell ref="Q5:R5"/>
    <mergeCell ref="O17:P17"/>
    <mergeCell ref="Q17:R17"/>
    <mergeCell ref="O16:P16"/>
    <mergeCell ref="I5:J5"/>
    <mergeCell ref="K5:L5"/>
    <mergeCell ref="M5:N5"/>
    <mergeCell ref="E5:F5"/>
    <mergeCell ref="G5:H5"/>
    <mergeCell ref="E6:F6"/>
    <mergeCell ref="G6:H6"/>
    <mergeCell ref="I6:J6"/>
    <mergeCell ref="K6:L6"/>
    <mergeCell ref="M6:N6"/>
    <mergeCell ref="K9:L9"/>
    <mergeCell ref="M9:N9"/>
    <mergeCell ref="E8:F8"/>
    <mergeCell ref="E9:F9"/>
    <mergeCell ref="O5:P5"/>
    <mergeCell ref="Q7:R7"/>
    <mergeCell ref="O19:P19"/>
    <mergeCell ref="Q19:R19"/>
    <mergeCell ref="Q14:R14"/>
    <mergeCell ref="Q18:R18"/>
    <mergeCell ref="Q10:R10"/>
    <mergeCell ref="O20:P20"/>
    <mergeCell ref="Q20:R20"/>
    <mergeCell ref="O7:P7"/>
    <mergeCell ref="O14:P14"/>
    <mergeCell ref="O18:P18"/>
    <mergeCell ref="O15:P15"/>
    <mergeCell ref="Q15:R15"/>
    <mergeCell ref="O6:P6"/>
    <mergeCell ref="Q6:R6"/>
    <mergeCell ref="O13:P13"/>
    <mergeCell ref="O8:P8"/>
    <mergeCell ref="Q8:R8"/>
    <mergeCell ref="O9:P9"/>
    <mergeCell ref="Q9:R9"/>
    <mergeCell ref="O10:P10"/>
    <mergeCell ref="O11:P11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M4:N4"/>
    <mergeCell ref="K4:L4"/>
    <mergeCell ref="I4:J4"/>
    <mergeCell ref="E24:F24"/>
    <mergeCell ref="E23:F23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K22:L22"/>
    <mergeCell ref="G24:H24"/>
    <mergeCell ref="I24:J24"/>
    <mergeCell ref="K24:L24"/>
    <mergeCell ref="I23:J23"/>
    <mergeCell ref="K23:L23"/>
    <mergeCell ref="G23:H23"/>
    <mergeCell ref="E20:F20"/>
    <mergeCell ref="G20:H20"/>
    <mergeCell ref="I20:J20"/>
    <mergeCell ref="E21:F21"/>
    <mergeCell ref="G21:H21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K17:L17"/>
    <mergeCell ref="M17:N17"/>
    <mergeCell ref="Q13:R13"/>
    <mergeCell ref="Q27:R27"/>
    <mergeCell ref="Q25:R25"/>
    <mergeCell ref="M25:N25"/>
    <mergeCell ref="Q26:R26"/>
    <mergeCell ref="O26:P26"/>
    <mergeCell ref="O25:P25"/>
    <mergeCell ref="O27:P27"/>
    <mergeCell ref="M21:N21"/>
    <mergeCell ref="K13:L13"/>
    <mergeCell ref="M13:N13"/>
    <mergeCell ref="O22:P22"/>
    <mergeCell ref="O21:P21"/>
    <mergeCell ref="Q16:R16"/>
    <mergeCell ref="Q21:R21"/>
    <mergeCell ref="G7:H7"/>
    <mergeCell ref="G8:H8"/>
    <mergeCell ref="G9:H9"/>
    <mergeCell ref="I8:J8"/>
    <mergeCell ref="I9:J9"/>
    <mergeCell ref="K8:L8"/>
    <mergeCell ref="M8:N8"/>
    <mergeCell ref="M7:N7"/>
    <mergeCell ref="E7:F7"/>
    <mergeCell ref="I7:J7"/>
    <mergeCell ref="K7:L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92</v>
      </c>
      <c r="B1" s="48"/>
      <c r="C1" s="48"/>
    </row>
    <row r="2" spans="1:22" s="53" customFormat="1" x14ac:dyDescent="0.25">
      <c r="A2" s="5" t="s">
        <v>65</v>
      </c>
      <c r="B2" s="109"/>
      <c r="C2" s="6" t="s">
        <v>103</v>
      </c>
      <c r="D2" s="109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6822</v>
      </c>
      <c r="B4" s="6" t="s">
        <v>119</v>
      </c>
      <c r="C4" s="6">
        <v>49</v>
      </c>
      <c r="D4" s="22" t="s">
        <v>104</v>
      </c>
      <c r="E4" s="128">
        <v>6</v>
      </c>
      <c r="F4" s="128"/>
      <c r="G4" s="128">
        <v>1.5</v>
      </c>
      <c r="H4" s="128"/>
      <c r="I4" s="128">
        <v>1</v>
      </c>
      <c r="J4" s="128"/>
      <c r="K4" s="128"/>
      <c r="L4" s="128"/>
      <c r="M4" s="128"/>
      <c r="N4" s="128"/>
      <c r="O4" s="123"/>
      <c r="P4" s="124"/>
      <c r="Q4" s="123"/>
      <c r="R4" s="124"/>
      <c r="S4" s="57">
        <f>E4+G4+I4+K4+M4+O4+Q4</f>
        <v>8.5</v>
      </c>
      <c r="T4" s="57">
        <f t="shared" ref="T4:T20" si="0">SUM(S4-U4-V4)</f>
        <v>8.5</v>
      </c>
      <c r="U4" s="59"/>
      <c r="V4" s="59"/>
    </row>
    <row r="5" spans="1:22" x14ac:dyDescent="0.25">
      <c r="A5" s="6">
        <v>6983</v>
      </c>
      <c r="B5" s="6" t="s">
        <v>120</v>
      </c>
      <c r="C5" s="6">
        <v>8</v>
      </c>
      <c r="D5" s="22" t="s">
        <v>105</v>
      </c>
      <c r="E5" s="128">
        <v>1</v>
      </c>
      <c r="F5" s="128"/>
      <c r="G5" s="128"/>
      <c r="H5" s="128"/>
      <c r="I5" s="128"/>
      <c r="J5" s="128"/>
      <c r="K5" s="128"/>
      <c r="L5" s="128"/>
      <c r="M5" s="128"/>
      <c r="N5" s="128"/>
      <c r="O5" s="123"/>
      <c r="P5" s="124"/>
      <c r="Q5" s="123"/>
      <c r="R5" s="124"/>
      <c r="S5" s="57">
        <f>E5+G5+I5+K5+M5+O5+Q5</f>
        <v>1</v>
      </c>
      <c r="T5" s="57">
        <f t="shared" si="0"/>
        <v>1</v>
      </c>
      <c r="U5" s="59"/>
      <c r="V5" s="59"/>
    </row>
    <row r="6" spans="1:22" x14ac:dyDescent="0.25">
      <c r="A6" s="6">
        <v>6983</v>
      </c>
      <c r="B6" s="6" t="s">
        <v>120</v>
      </c>
      <c r="C6" s="6">
        <v>9</v>
      </c>
      <c r="D6" s="22" t="s">
        <v>105</v>
      </c>
      <c r="E6" s="128">
        <v>1</v>
      </c>
      <c r="F6" s="128"/>
      <c r="G6" s="128"/>
      <c r="H6" s="128"/>
      <c r="I6" s="128"/>
      <c r="J6" s="128"/>
      <c r="K6" s="128"/>
      <c r="L6" s="128"/>
      <c r="M6" s="128"/>
      <c r="N6" s="128"/>
      <c r="O6" s="123"/>
      <c r="P6" s="124"/>
      <c r="Q6" s="123"/>
      <c r="R6" s="124"/>
      <c r="S6" s="57">
        <f t="shared" ref="S6:S25" si="1">E6+G6+I6+K6+M6+O6+Q6</f>
        <v>1</v>
      </c>
      <c r="T6" s="57">
        <f t="shared" si="0"/>
        <v>1</v>
      </c>
      <c r="U6" s="59"/>
      <c r="V6" s="59"/>
    </row>
    <row r="7" spans="1:22" x14ac:dyDescent="0.25">
      <c r="A7" s="6">
        <v>6983</v>
      </c>
      <c r="B7" s="6" t="s">
        <v>120</v>
      </c>
      <c r="C7" s="6">
        <v>16</v>
      </c>
      <c r="D7" s="22" t="s">
        <v>108</v>
      </c>
      <c r="E7" s="129"/>
      <c r="F7" s="128"/>
      <c r="G7" s="129">
        <v>3</v>
      </c>
      <c r="H7" s="128"/>
      <c r="I7" s="129">
        <v>1</v>
      </c>
      <c r="J7" s="128"/>
      <c r="K7" s="129"/>
      <c r="L7" s="128"/>
      <c r="M7" s="129"/>
      <c r="N7" s="128"/>
      <c r="O7" s="123"/>
      <c r="P7" s="124"/>
      <c r="Q7" s="123"/>
      <c r="R7" s="124"/>
      <c r="S7" s="57">
        <f t="shared" si="1"/>
        <v>4</v>
      </c>
      <c r="T7" s="57">
        <f t="shared" si="0"/>
        <v>4</v>
      </c>
      <c r="U7" s="59"/>
      <c r="V7" s="59"/>
    </row>
    <row r="8" spans="1:22" x14ac:dyDescent="0.25">
      <c r="A8" s="6">
        <v>7061</v>
      </c>
      <c r="B8" s="6" t="s">
        <v>121</v>
      </c>
      <c r="C8" s="6">
        <v>5</v>
      </c>
      <c r="D8" s="22" t="s">
        <v>109</v>
      </c>
      <c r="E8" s="123"/>
      <c r="F8" s="124"/>
      <c r="G8" s="123"/>
      <c r="H8" s="124"/>
      <c r="I8" s="123">
        <v>6</v>
      </c>
      <c r="J8" s="124"/>
      <c r="K8" s="123">
        <v>2</v>
      </c>
      <c r="L8" s="124"/>
      <c r="M8" s="123"/>
      <c r="N8" s="124"/>
      <c r="O8" s="123"/>
      <c r="P8" s="124"/>
      <c r="Q8" s="123"/>
      <c r="R8" s="124"/>
      <c r="S8" s="57">
        <f t="shared" si="1"/>
        <v>8</v>
      </c>
      <c r="T8" s="57">
        <f t="shared" si="0"/>
        <v>8</v>
      </c>
      <c r="U8" s="59"/>
      <c r="V8" s="59"/>
    </row>
    <row r="9" spans="1:22" x14ac:dyDescent="0.25">
      <c r="A9" s="6">
        <v>7045</v>
      </c>
      <c r="B9" s="6" t="s">
        <v>122</v>
      </c>
      <c r="C9" s="6">
        <v>2</v>
      </c>
      <c r="D9" s="22" t="s">
        <v>110</v>
      </c>
      <c r="E9" s="128"/>
      <c r="F9" s="128"/>
      <c r="G9" s="128"/>
      <c r="H9" s="128"/>
      <c r="I9" s="128"/>
      <c r="J9" s="128"/>
      <c r="K9" s="128">
        <v>2</v>
      </c>
      <c r="L9" s="128"/>
      <c r="M9" s="128"/>
      <c r="N9" s="128"/>
      <c r="O9" s="123"/>
      <c r="P9" s="124"/>
      <c r="Q9" s="123"/>
      <c r="R9" s="124"/>
      <c r="S9" s="57">
        <f t="shared" si="1"/>
        <v>2</v>
      </c>
      <c r="T9" s="57">
        <f t="shared" si="0"/>
        <v>2</v>
      </c>
      <c r="U9" s="59"/>
      <c r="V9" s="59"/>
    </row>
    <row r="10" spans="1:22" x14ac:dyDescent="0.25">
      <c r="A10" s="6">
        <v>7045</v>
      </c>
      <c r="B10" s="6" t="s">
        <v>122</v>
      </c>
      <c r="C10" s="6">
        <v>3</v>
      </c>
      <c r="D10" s="22" t="s">
        <v>110</v>
      </c>
      <c r="E10" s="123"/>
      <c r="F10" s="124"/>
      <c r="G10" s="123"/>
      <c r="H10" s="124"/>
      <c r="I10" s="123"/>
      <c r="J10" s="124"/>
      <c r="K10" s="123">
        <v>2</v>
      </c>
      <c r="L10" s="124"/>
      <c r="M10" s="123"/>
      <c r="N10" s="124"/>
      <c r="O10" s="123"/>
      <c r="P10" s="124"/>
      <c r="Q10" s="123"/>
      <c r="R10" s="124"/>
      <c r="S10" s="57">
        <f t="shared" si="1"/>
        <v>2</v>
      </c>
      <c r="T10" s="57">
        <f t="shared" si="0"/>
        <v>2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ht="15.75" customHeight="1" x14ac:dyDescent="0.25">
      <c r="A13" s="6"/>
      <c r="B13" s="6"/>
      <c r="C13" s="6"/>
      <c r="D13" s="22"/>
      <c r="E13" s="123"/>
      <c r="F13" s="124"/>
      <c r="G13" s="127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 t="shared" si="1"/>
        <v>0</v>
      </c>
      <c r="T13" s="57">
        <f t="shared" si="0"/>
        <v>0</v>
      </c>
      <c r="U13" s="59"/>
      <c r="V13" s="59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 t="shared" ref="S14:S15" si="2">E14+G14+I14+K14+M14+O14+Q14</f>
        <v>0</v>
      </c>
      <c r="T14" s="57">
        <f t="shared" ref="T14:T15" si="3">SUM(S14-U14-V14)</f>
        <v>0</v>
      </c>
      <c r="U14" s="59"/>
      <c r="V14" s="59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si="2"/>
        <v>0</v>
      </c>
      <c r="T15" s="57">
        <f t="shared" si="3"/>
        <v>0</v>
      </c>
      <c r="U15" s="59"/>
      <c r="V15" s="59"/>
    </row>
    <row r="16" spans="1:22" ht="1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si="1"/>
        <v>0</v>
      </c>
      <c r="T16" s="57">
        <f t="shared" si="0"/>
        <v>0</v>
      </c>
      <c r="U16" s="59"/>
      <c r="V16" s="59"/>
    </row>
    <row r="17" spans="1:22" ht="15.75" customHeight="1" x14ac:dyDescent="0.25">
      <c r="A17" s="6"/>
      <c r="B17" s="6"/>
      <c r="C17" s="6"/>
      <c r="D17" s="22" t="s">
        <v>111</v>
      </c>
      <c r="E17" s="123"/>
      <c r="F17" s="124"/>
      <c r="G17" s="123">
        <v>1.5</v>
      </c>
      <c r="H17" s="124"/>
      <c r="I17" s="123"/>
      <c r="J17" s="124"/>
      <c r="K17" s="123">
        <v>2</v>
      </c>
      <c r="L17" s="124"/>
      <c r="M17" s="123"/>
      <c r="N17" s="124"/>
      <c r="O17" s="123"/>
      <c r="P17" s="124"/>
      <c r="Q17" s="123"/>
      <c r="R17" s="124"/>
      <c r="S17" s="57">
        <f t="shared" si="1"/>
        <v>3.5</v>
      </c>
      <c r="T17" s="57">
        <f t="shared" si="0"/>
        <v>3.5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 t="shared" si="1"/>
        <v>0</v>
      </c>
      <c r="T18" s="57">
        <f t="shared" si="0"/>
        <v>0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1"/>
        <v>0</v>
      </c>
      <c r="T19" s="57">
        <f t="shared" si="0"/>
        <v>0</v>
      </c>
      <c r="U19" s="59"/>
      <c r="V19" s="59"/>
    </row>
    <row r="20" spans="1:22" x14ac:dyDescent="0.25">
      <c r="A20" s="6"/>
      <c r="B20" s="6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>
        <v>8</v>
      </c>
      <c r="N20" s="124"/>
      <c r="O20" s="123"/>
      <c r="P20" s="124"/>
      <c r="Q20" s="123"/>
      <c r="R20" s="124"/>
      <c r="S20" s="57">
        <f t="shared" si="1"/>
        <v>8</v>
      </c>
      <c r="T20" s="57">
        <f t="shared" si="0"/>
        <v>8</v>
      </c>
      <c r="U20" s="59"/>
      <c r="V20" s="59"/>
    </row>
    <row r="21" spans="1:22" x14ac:dyDescent="0.25">
      <c r="A21" s="6">
        <v>3600</v>
      </c>
      <c r="B21" s="25" t="s">
        <v>123</v>
      </c>
      <c r="C21" s="6"/>
      <c r="D21" s="22" t="s">
        <v>68</v>
      </c>
      <c r="E21" s="123"/>
      <c r="F21" s="124"/>
      <c r="G21" s="123">
        <v>2</v>
      </c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2</v>
      </c>
      <c r="T21" s="57">
        <f>SUM(S21-U21-V21)</f>
        <v>2</v>
      </c>
      <c r="U21" s="59"/>
      <c r="V21" s="59"/>
    </row>
    <row r="22" spans="1:22" x14ac:dyDescent="0.25">
      <c r="A22" s="80"/>
      <c r="B22" s="80"/>
      <c r="C22" s="80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>
        <v>2</v>
      </c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52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11.09.22</v>
      </c>
      <c r="D2" s="109"/>
      <c r="E2" s="131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122</v>
      </c>
      <c r="C4" s="6">
        <v>3</v>
      </c>
      <c r="D4" s="22" t="s">
        <v>88</v>
      </c>
      <c r="E4" s="123">
        <v>6.5</v>
      </c>
      <c r="F4" s="124"/>
      <c r="G4" s="123"/>
      <c r="H4" s="124"/>
      <c r="I4" s="123">
        <v>2.5</v>
      </c>
      <c r="J4" s="124"/>
      <c r="K4" s="123">
        <v>4</v>
      </c>
      <c r="L4" s="124"/>
      <c r="M4" s="123"/>
      <c r="N4" s="124"/>
      <c r="O4" s="123"/>
      <c r="P4" s="124"/>
      <c r="Q4" s="123"/>
      <c r="R4" s="124"/>
      <c r="S4" s="57">
        <f>E4+G4+I4+K4+M4+O4+Q4</f>
        <v>13</v>
      </c>
      <c r="T4" s="57">
        <f t="shared" ref="T4:T12" si="0">SUM(S4-U4-V4)</f>
        <v>13</v>
      </c>
      <c r="U4" s="59"/>
      <c r="V4" s="59"/>
    </row>
    <row r="5" spans="1:22" x14ac:dyDescent="0.25">
      <c r="A5" s="6">
        <v>7045</v>
      </c>
      <c r="B5" s="6" t="s">
        <v>122</v>
      </c>
      <c r="C5" s="6">
        <v>1</v>
      </c>
      <c r="D5" s="22" t="s">
        <v>88</v>
      </c>
      <c r="E5" s="127">
        <v>1.5</v>
      </c>
      <c r="F5" s="124"/>
      <c r="G5" s="123">
        <v>8</v>
      </c>
      <c r="H5" s="124"/>
      <c r="I5" s="123">
        <v>5.5</v>
      </c>
      <c r="J5" s="124"/>
      <c r="K5" s="123"/>
      <c r="L5" s="124"/>
      <c r="M5" s="123"/>
      <c r="N5" s="124"/>
      <c r="O5" s="123"/>
      <c r="P5" s="124"/>
      <c r="Q5" s="123"/>
      <c r="R5" s="124"/>
      <c r="S5" s="57">
        <f>E5+G5+I5+K5+M5+O5+Q5</f>
        <v>15</v>
      </c>
      <c r="T5" s="57">
        <f t="shared" si="0"/>
        <v>15</v>
      </c>
      <c r="U5" s="59"/>
      <c r="V5" s="59"/>
    </row>
    <row r="6" spans="1:22" x14ac:dyDescent="0.25">
      <c r="A6" s="6">
        <v>7045</v>
      </c>
      <c r="B6" s="6" t="s">
        <v>122</v>
      </c>
      <c r="C6" s="6">
        <v>2</v>
      </c>
      <c r="D6" s="22" t="s">
        <v>88</v>
      </c>
      <c r="E6" s="123"/>
      <c r="F6" s="124"/>
      <c r="G6" s="123"/>
      <c r="H6" s="124"/>
      <c r="I6" s="123"/>
      <c r="J6" s="124"/>
      <c r="K6" s="123">
        <v>4</v>
      </c>
      <c r="L6" s="124"/>
      <c r="M6" s="123"/>
      <c r="N6" s="124"/>
      <c r="O6" s="123"/>
      <c r="P6" s="124"/>
      <c r="Q6" s="123"/>
      <c r="R6" s="124"/>
      <c r="S6" s="57">
        <f>E6+G6+I6+K6+M6+O6+Q6</f>
        <v>4</v>
      </c>
      <c r="T6" s="57">
        <f t="shared" si="0"/>
        <v>4</v>
      </c>
      <c r="U6" s="59"/>
      <c r="V6" s="59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7">
        <f>E7+G7+I7+K7+M7+O7+Q7</f>
        <v>0</v>
      </c>
      <c r="T7" s="57">
        <f t="shared" si="0"/>
        <v>0</v>
      </c>
      <c r="U7" s="59"/>
      <c r="V7" s="59"/>
    </row>
    <row r="8" spans="1:22" x14ac:dyDescent="0.25">
      <c r="A8" s="6"/>
      <c r="B8" s="22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 t="shared" ref="S8:S24" si="1">E8+G8+I8+K8+M8+O8+Q8</f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ref="S15:S16" si="2">E15+G15+I15+K15+M15+O15+Q15</f>
        <v>0</v>
      </c>
      <c r="T15" s="57">
        <f t="shared" ref="T15:T16" si="3">SUM(S15-U15-V15)</f>
        <v>0</v>
      </c>
      <c r="U15" s="59"/>
      <c r="V15" s="59"/>
    </row>
    <row r="16" spans="1:22" x14ac:dyDescent="0.25">
      <c r="A16" s="6"/>
      <c r="B16" s="60"/>
      <c r="C16" s="109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si="2"/>
        <v>0</v>
      </c>
      <c r="T16" s="57">
        <f t="shared" si="3"/>
        <v>0</v>
      </c>
      <c r="U16" s="59"/>
      <c r="V16" s="59"/>
    </row>
    <row r="17" spans="1:22" ht="15.75" customHeight="1" x14ac:dyDescent="0.25">
      <c r="A17" s="6"/>
      <c r="B17" s="25"/>
      <c r="C17" s="6"/>
      <c r="D17" s="10"/>
      <c r="E17" s="123"/>
      <c r="F17" s="124"/>
      <c r="G17" s="123"/>
      <c r="H17" s="124"/>
      <c r="I17" s="123"/>
      <c r="J17" s="124"/>
      <c r="K17" s="123"/>
      <c r="L17" s="124"/>
      <c r="M17" s="123">
        <v>8</v>
      </c>
      <c r="N17" s="124"/>
      <c r="O17" s="123"/>
      <c r="P17" s="124"/>
      <c r="Q17" s="123"/>
      <c r="R17" s="124"/>
      <c r="S17" s="57">
        <f t="shared" ref="S17:S19" si="4">E17+G17+I17+K17+M17+O17+Q17</f>
        <v>8</v>
      </c>
      <c r="T17" s="57">
        <f t="shared" ref="T17:T19" si="5">SUM(S17-U17-V17)</f>
        <v>8</v>
      </c>
      <c r="U17" s="59"/>
      <c r="V17" s="59"/>
    </row>
    <row r="18" spans="1:22" ht="15.75" customHeight="1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 t="shared" si="4"/>
        <v>0</v>
      </c>
      <c r="T18" s="57">
        <f t="shared" si="5"/>
        <v>0</v>
      </c>
      <c r="U18" s="59"/>
      <c r="V18" s="59"/>
    </row>
    <row r="19" spans="1:22" x14ac:dyDescent="0.25">
      <c r="A19" s="6">
        <v>3600</v>
      </c>
      <c r="B19" s="25" t="s">
        <v>123</v>
      </c>
      <c r="C19" s="6"/>
      <c r="D19" s="22" t="s">
        <v>83</v>
      </c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4"/>
        <v>0</v>
      </c>
      <c r="T19" s="57">
        <f t="shared" si="5"/>
        <v>0</v>
      </c>
      <c r="U19" s="59"/>
      <c r="V19" s="59"/>
    </row>
    <row r="20" spans="1:22" x14ac:dyDescent="0.25">
      <c r="A20" s="6">
        <v>3600</v>
      </c>
      <c r="B20" s="25" t="s">
        <v>123</v>
      </c>
      <c r="C20" s="6"/>
      <c r="D20" s="22" t="s">
        <v>67</v>
      </c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>E20+G20+I20+K20+M20+O20+Q20</f>
        <v>0</v>
      </c>
      <c r="T20" s="57">
        <f>SUM(S20-U20-V20)</f>
        <v>0</v>
      </c>
      <c r="U20" s="59"/>
      <c r="V20" s="59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54" t="s">
        <v>35</v>
      </c>
      <c r="B22" s="54"/>
      <c r="C22" s="54"/>
      <c r="D22" s="54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 t="shared" si="1"/>
        <v>0</v>
      </c>
      <c r="T22" s="57"/>
      <c r="U22" s="61"/>
      <c r="V22" s="59"/>
    </row>
    <row r="23" spans="1:22" x14ac:dyDescent="0.25">
      <c r="A23" s="54" t="s">
        <v>36</v>
      </c>
      <c r="B23" s="54"/>
      <c r="C23" s="54"/>
      <c r="D23" s="54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61" t="s">
        <v>6</v>
      </c>
      <c r="B24" s="61"/>
      <c r="C24" s="61"/>
      <c r="D24" s="61"/>
      <c r="E24" s="125">
        <f>SUM(E4:E23)</f>
        <v>8</v>
      </c>
      <c r="F24" s="126"/>
      <c r="G24" s="125">
        <f>SUM(G4:G23)</f>
        <v>8</v>
      </c>
      <c r="H24" s="126"/>
      <c r="I24" s="125">
        <f>SUM(I4:I23)</f>
        <v>8</v>
      </c>
      <c r="J24" s="126"/>
      <c r="K24" s="125">
        <f>SUM(K4:K23)</f>
        <v>8</v>
      </c>
      <c r="L24" s="126"/>
      <c r="M24" s="125">
        <f>SUM(M4:M23)</f>
        <v>8</v>
      </c>
      <c r="N24" s="126"/>
      <c r="O24" s="125">
        <f>SUM(O4:O23)</f>
        <v>0</v>
      </c>
      <c r="P24" s="126"/>
      <c r="Q24" s="125">
        <f>SUM(Q4:Q23)</f>
        <v>0</v>
      </c>
      <c r="R24" s="126"/>
      <c r="S24" s="57">
        <f t="shared" si="1"/>
        <v>40</v>
      </c>
      <c r="T24" s="57"/>
      <c r="U24" s="61"/>
      <c r="V24" s="59"/>
    </row>
    <row r="25" spans="1:22" x14ac:dyDescent="0.25">
      <c r="A25" s="61" t="s">
        <v>2</v>
      </c>
      <c r="B25" s="61"/>
      <c r="C25" s="61"/>
      <c r="D25" s="61"/>
      <c r="E25" s="57"/>
      <c r="F25" s="110">
        <v>8</v>
      </c>
      <c r="G25" s="57"/>
      <c r="H25" s="110">
        <v>8</v>
      </c>
      <c r="I25" s="57"/>
      <c r="J25" s="110">
        <v>8</v>
      </c>
      <c r="K25" s="57"/>
      <c r="L25" s="110">
        <v>8</v>
      </c>
      <c r="M25" s="57"/>
      <c r="N25" s="110">
        <v>8</v>
      </c>
      <c r="O25" s="57"/>
      <c r="P25" s="110"/>
      <c r="Q25" s="57"/>
      <c r="R25" s="110"/>
      <c r="S25" s="57">
        <f>SUM(E25:R25)</f>
        <v>40</v>
      </c>
      <c r="T25" s="57">
        <f>SUM(T4:T24)</f>
        <v>40</v>
      </c>
      <c r="U25" s="59"/>
      <c r="V25" s="59"/>
    </row>
    <row r="26" spans="1:22" x14ac:dyDescent="0.25">
      <c r="A26" s="61" t="s">
        <v>39</v>
      </c>
      <c r="B26" s="61"/>
      <c r="C26" s="61"/>
      <c r="D26" s="61"/>
      <c r="E26" s="59"/>
      <c r="F26" s="59">
        <f>SUM(E24)-F25</f>
        <v>0</v>
      </c>
      <c r="G26" s="59"/>
      <c r="H26" s="59">
        <f>SUM(G24)-H25</f>
        <v>0</v>
      </c>
      <c r="I26" s="59"/>
      <c r="J26" s="59">
        <f>SUM(I24)-J25</f>
        <v>0</v>
      </c>
      <c r="K26" s="59"/>
      <c r="L26" s="59">
        <f>SUM(K24)-L25</f>
        <v>0</v>
      </c>
      <c r="M26" s="59"/>
      <c r="N26" s="59">
        <f>SUM(M24)-N25</f>
        <v>0</v>
      </c>
      <c r="O26" s="59"/>
      <c r="P26" s="59">
        <f>SUM(O24)</f>
        <v>0</v>
      </c>
      <c r="Q26" s="59"/>
      <c r="R26" s="59">
        <f>SUM(Q24)</f>
        <v>0</v>
      </c>
      <c r="S26" s="59">
        <f>SUM(E26:R26)</f>
        <v>0</v>
      </c>
      <c r="T26" s="59"/>
      <c r="U26" s="59">
        <f>SUM(U4:U25)</f>
        <v>0</v>
      </c>
      <c r="V26" s="59">
        <f>SUM(V4:V25)</f>
        <v>0</v>
      </c>
    </row>
    <row r="28" spans="1:22" x14ac:dyDescent="0.25">
      <c r="A28" s="47" t="s">
        <v>23</v>
      </c>
      <c r="B28" s="48"/>
    </row>
    <row r="29" spans="1:22" x14ac:dyDescent="0.25">
      <c r="A29" s="49" t="s">
        <v>2</v>
      </c>
      <c r="C29" s="62">
        <f>SUM(T25)</f>
        <v>40</v>
      </c>
      <c r="I29" s="47">
        <v>3600</v>
      </c>
    </row>
    <row r="30" spans="1:22" x14ac:dyDescent="0.25">
      <c r="A30" s="49" t="s">
        <v>24</v>
      </c>
      <c r="C30" s="62">
        <f>U26</f>
        <v>0</v>
      </c>
      <c r="D30" s="62"/>
      <c r="I30" s="63">
        <f>SUM(K20)</f>
        <v>0</v>
      </c>
    </row>
    <row r="31" spans="1:22" x14ac:dyDescent="0.25">
      <c r="A31" s="49" t="s">
        <v>25</v>
      </c>
      <c r="C31" s="62">
        <f>V26</f>
        <v>0</v>
      </c>
    </row>
    <row r="32" spans="1:22" x14ac:dyDescent="0.25">
      <c r="A32" s="49" t="s">
        <v>26</v>
      </c>
      <c r="C32" s="62">
        <f>S22</f>
        <v>0</v>
      </c>
      <c r="I32" s="62"/>
    </row>
    <row r="33" spans="1:7" x14ac:dyDescent="0.25">
      <c r="A33" s="49" t="s">
        <v>4</v>
      </c>
      <c r="C33" s="62">
        <f>S23</f>
        <v>0</v>
      </c>
    </row>
    <row r="34" spans="1:7" ht="16.5" thickBot="1" x14ac:dyDescent="0.3">
      <c r="A34" s="50" t="s">
        <v>6</v>
      </c>
      <c r="C34" s="64">
        <f>SUM(C29:C33)</f>
        <v>40</v>
      </c>
      <c r="E34" s="50" t="s">
        <v>40</v>
      </c>
      <c r="F34" s="50"/>
      <c r="G34" s="65">
        <f>S24-C34</f>
        <v>0</v>
      </c>
    </row>
    <row r="35" spans="1:7" ht="16.5" thickTop="1" x14ac:dyDescent="0.25">
      <c r="A35" s="49" t="s">
        <v>27</v>
      </c>
      <c r="C35" s="66">
        <v>0</v>
      </c>
      <c r="D35" s="66"/>
    </row>
    <row r="36" spans="1:7" x14ac:dyDescent="0.25">
      <c r="A36" s="49" t="s">
        <v>34</v>
      </c>
      <c r="C36" s="66">
        <v>0</v>
      </c>
      <c r="D36" s="6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Chimes!C2</f>
        <v>11.09.22</v>
      </c>
    </row>
    <row r="2" spans="1:22" s="9" customFormat="1" x14ac:dyDescent="0.25">
      <c r="A2" s="5" t="s">
        <v>65</v>
      </c>
      <c r="B2" s="109"/>
      <c r="C2" s="111"/>
      <c r="D2" s="6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/>
      <c r="N3" s="116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7092</v>
      </c>
      <c r="B4" s="6" t="s">
        <v>124</v>
      </c>
      <c r="C4" s="6">
        <v>1</v>
      </c>
      <c r="D4" s="22" t="s">
        <v>96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27"/>
      <c r="P4" s="133"/>
      <c r="Q4" s="127"/>
      <c r="R4" s="133"/>
      <c r="S4" s="12">
        <f>E4+G4+I4+K4+M4+O4+Q4</f>
        <v>0</v>
      </c>
      <c r="T4" s="12">
        <f t="shared" ref="T4:T17" si="0">SUM(S4-U4-V4)</f>
        <v>0</v>
      </c>
      <c r="U4" s="14"/>
      <c r="V4" s="14"/>
    </row>
    <row r="5" spans="1:22" x14ac:dyDescent="0.25">
      <c r="A5" s="6">
        <v>6822</v>
      </c>
      <c r="B5" s="6" t="s">
        <v>119</v>
      </c>
      <c r="C5" s="6">
        <v>48</v>
      </c>
      <c r="D5" s="22" t="s">
        <v>98</v>
      </c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27"/>
      <c r="P5" s="133"/>
      <c r="Q5" s="127"/>
      <c r="R5" s="133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6983</v>
      </c>
      <c r="B6" s="6" t="s">
        <v>120</v>
      </c>
      <c r="C6" s="6">
        <v>8</v>
      </c>
      <c r="D6" s="22" t="s">
        <v>97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27"/>
      <c r="P6" s="133"/>
      <c r="Q6" s="127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27"/>
      <c r="P7" s="133"/>
      <c r="Q7" s="127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27"/>
      <c r="P8" s="133"/>
      <c r="Q8" s="127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27"/>
      <c r="P9" s="133"/>
      <c r="Q9" s="127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27"/>
      <c r="P10" s="133"/>
      <c r="Q10" s="127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27"/>
      <c r="P11" s="133"/>
      <c r="Q11" s="127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27"/>
      <c r="P12" s="133"/>
      <c r="Q12" s="127"/>
      <c r="R12" s="133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27"/>
      <c r="P13" s="133"/>
      <c r="Q13" s="127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27"/>
      <c r="P14" s="133"/>
      <c r="Q14" s="127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27"/>
      <c r="P15" s="133"/>
      <c r="Q15" s="127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2"/>
      <c r="G16" s="132"/>
      <c r="H16" s="132"/>
      <c r="I16" s="132"/>
      <c r="J16" s="132"/>
      <c r="K16" s="132"/>
      <c r="L16" s="132"/>
      <c r="M16" s="132">
        <v>8</v>
      </c>
      <c r="N16" s="132"/>
      <c r="O16" s="127"/>
      <c r="P16" s="133"/>
      <c r="Q16" s="127"/>
      <c r="R16" s="133"/>
      <c r="S16" s="12">
        <f t="shared" si="1"/>
        <v>8</v>
      </c>
      <c r="T16" s="12">
        <f t="shared" si="0"/>
        <v>8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27"/>
      <c r="P17" s="133"/>
      <c r="Q17" s="127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27"/>
      <c r="P18" s="133"/>
      <c r="Q18" s="127"/>
      <c r="R18" s="133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27"/>
      <c r="P19" s="133"/>
      <c r="Q19" s="127"/>
      <c r="R19" s="133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27"/>
      <c r="P20" s="133"/>
      <c r="Q20" s="127"/>
      <c r="R20" s="133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123</v>
      </c>
      <c r="C21" s="6"/>
      <c r="D21" s="22" t="s">
        <v>68</v>
      </c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27"/>
      <c r="P21" s="133"/>
      <c r="Q21" s="127"/>
      <c r="R21" s="133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27"/>
      <c r="P22" s="133"/>
      <c r="Q22" s="127"/>
      <c r="R22" s="133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4" t="s">
        <v>35</v>
      </c>
      <c r="B23" s="54"/>
      <c r="C23" s="10"/>
      <c r="D23" s="10"/>
      <c r="E23" s="135">
        <v>8</v>
      </c>
      <c r="F23" s="136"/>
      <c r="G23" s="135">
        <v>8</v>
      </c>
      <c r="H23" s="136"/>
      <c r="I23" s="135">
        <v>8</v>
      </c>
      <c r="J23" s="136"/>
      <c r="K23" s="135">
        <v>8</v>
      </c>
      <c r="L23" s="136"/>
      <c r="M23" s="135"/>
      <c r="N23" s="136"/>
      <c r="O23" s="127"/>
      <c r="P23" s="133"/>
      <c r="Q23" s="127"/>
      <c r="R23" s="133"/>
      <c r="S23" s="12">
        <f t="shared" si="1"/>
        <v>32</v>
      </c>
      <c r="T23" s="12"/>
      <c r="U23" s="15"/>
      <c r="V23" s="14"/>
    </row>
    <row r="24" spans="1:22" x14ac:dyDescent="0.25">
      <c r="A24" s="54" t="s">
        <v>36</v>
      </c>
      <c r="B24" s="54"/>
      <c r="C24" s="10"/>
      <c r="D24" s="10"/>
      <c r="E24" s="127"/>
      <c r="F24" s="133"/>
      <c r="G24" s="127"/>
      <c r="H24" s="133"/>
      <c r="I24" s="127"/>
      <c r="J24" s="133"/>
      <c r="K24" s="127"/>
      <c r="L24" s="133"/>
      <c r="M24" s="127"/>
      <c r="N24" s="133"/>
      <c r="O24" s="127"/>
      <c r="P24" s="133"/>
      <c r="Q24" s="127"/>
      <c r="R24" s="133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8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8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32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50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11.09.22</v>
      </c>
      <c r="D2" s="109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122</v>
      </c>
      <c r="C4" s="6">
        <v>7</v>
      </c>
      <c r="D4" s="22" t="s">
        <v>89</v>
      </c>
      <c r="E4" s="128">
        <v>7</v>
      </c>
      <c r="F4" s="128"/>
      <c r="G4" s="128">
        <v>8</v>
      </c>
      <c r="H4" s="128"/>
      <c r="I4" s="128">
        <v>4</v>
      </c>
      <c r="J4" s="128"/>
      <c r="K4" s="128"/>
      <c r="L4" s="128"/>
      <c r="M4" s="128"/>
      <c r="N4" s="128"/>
      <c r="O4" s="123"/>
      <c r="P4" s="124"/>
      <c r="Q4" s="123"/>
      <c r="R4" s="124"/>
      <c r="S4" s="57">
        <f>E4+G4+I4+K4+M4+O4+Q4</f>
        <v>19</v>
      </c>
      <c r="T4" s="57">
        <f t="shared" ref="T4:T13" si="0">SUM(S4-U4-V4)</f>
        <v>19</v>
      </c>
      <c r="U4" s="59"/>
      <c r="V4" s="59"/>
    </row>
    <row r="5" spans="1:22" x14ac:dyDescent="0.25">
      <c r="A5" s="6">
        <v>6983</v>
      </c>
      <c r="B5" s="6" t="s">
        <v>120</v>
      </c>
      <c r="C5" s="6">
        <v>20</v>
      </c>
      <c r="D5" s="22" t="s">
        <v>91</v>
      </c>
      <c r="E5" s="123">
        <v>1</v>
      </c>
      <c r="F5" s="124"/>
      <c r="G5" s="128"/>
      <c r="H5" s="128"/>
      <c r="I5" s="123"/>
      <c r="J5" s="124"/>
      <c r="K5" s="123"/>
      <c r="L5" s="124"/>
      <c r="M5" s="123"/>
      <c r="N5" s="124"/>
      <c r="O5" s="123"/>
      <c r="P5" s="124"/>
      <c r="Q5" s="123"/>
      <c r="R5" s="124"/>
      <c r="S5" s="57">
        <f t="shared" ref="S5:S25" si="1">E5+G5+I5+K5+M5+O5+Q5</f>
        <v>1</v>
      </c>
      <c r="T5" s="57">
        <f t="shared" si="0"/>
        <v>1</v>
      </c>
      <c r="U5" s="59"/>
      <c r="V5" s="59"/>
    </row>
    <row r="6" spans="1:22" x14ac:dyDescent="0.25">
      <c r="A6" s="6">
        <v>7045</v>
      </c>
      <c r="B6" s="6" t="s">
        <v>122</v>
      </c>
      <c r="C6" s="6">
        <v>2</v>
      </c>
      <c r="D6" s="22" t="s">
        <v>89</v>
      </c>
      <c r="E6" s="123"/>
      <c r="F6" s="124"/>
      <c r="G6" s="128"/>
      <c r="H6" s="128"/>
      <c r="I6" s="123">
        <v>2</v>
      </c>
      <c r="J6" s="124"/>
      <c r="K6" s="123">
        <v>4</v>
      </c>
      <c r="L6" s="124"/>
      <c r="M6" s="123"/>
      <c r="N6" s="124"/>
      <c r="O6" s="123"/>
      <c r="P6" s="124"/>
      <c r="Q6" s="123"/>
      <c r="R6" s="124"/>
      <c r="S6" s="57">
        <f t="shared" si="1"/>
        <v>6</v>
      </c>
      <c r="T6" s="57">
        <f t="shared" si="0"/>
        <v>6</v>
      </c>
      <c r="U6" s="59"/>
      <c r="V6" s="59"/>
    </row>
    <row r="7" spans="1:22" x14ac:dyDescent="0.25">
      <c r="A7" s="6">
        <v>7045</v>
      </c>
      <c r="B7" s="6" t="s">
        <v>122</v>
      </c>
      <c r="C7" s="6">
        <v>3</v>
      </c>
      <c r="D7" s="22" t="s">
        <v>89</v>
      </c>
      <c r="E7" s="123"/>
      <c r="F7" s="124"/>
      <c r="G7" s="128"/>
      <c r="H7" s="128"/>
      <c r="I7" s="128">
        <v>2</v>
      </c>
      <c r="J7" s="128"/>
      <c r="K7" s="123">
        <v>4</v>
      </c>
      <c r="L7" s="124"/>
      <c r="M7" s="123"/>
      <c r="N7" s="124"/>
      <c r="O7" s="123"/>
      <c r="P7" s="124"/>
      <c r="Q7" s="123"/>
      <c r="R7" s="124"/>
      <c r="S7" s="57">
        <f t="shared" si="1"/>
        <v>6</v>
      </c>
      <c r="T7" s="57">
        <f t="shared" si="0"/>
        <v>6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7">
        <f>E10+G10+I10+K10+M10+O10+Q10</f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 t="shared" si="1"/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 t="shared" si="1"/>
        <v>0</v>
      </c>
      <c r="T13" s="57">
        <f t="shared" si="0"/>
        <v>0</v>
      </c>
      <c r="U13" s="59"/>
      <c r="V13" s="59"/>
    </row>
    <row r="14" spans="1:22" x14ac:dyDescent="0.25">
      <c r="A14" s="6"/>
      <c r="B14" s="6"/>
      <c r="C14" s="6"/>
      <c r="D14" s="22" t="s">
        <v>79</v>
      </c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7">
        <f>E14+G14+I14+K14+M14+O14+Q14</f>
        <v>0</v>
      </c>
      <c r="T14" s="57">
        <f>SUM(S14-U14-V14)</f>
        <v>0</v>
      </c>
      <c r="U14" s="59"/>
      <c r="V14" s="59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>E15+G15+I15+K15+M15+O15+Q15</f>
        <v>0</v>
      </c>
      <c r="T15" s="57">
        <f>SUM(S15-U15-V15)</f>
        <v>0</v>
      </c>
      <c r="U15" s="59"/>
      <c r="V15" s="59"/>
    </row>
    <row r="16" spans="1:22" ht="15.75" customHeight="1" x14ac:dyDescent="0.25">
      <c r="A16" s="6"/>
      <c r="B16" s="25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7">
        <f t="shared" ref="S16:S20" si="2">E16+G16+I16+K16+M16+O16+Q16</f>
        <v>0</v>
      </c>
      <c r="T16" s="57">
        <f t="shared" ref="T16:T20" si="3">SUM(S16-U16-V16)</f>
        <v>0</v>
      </c>
      <c r="U16" s="59"/>
      <c r="V16" s="59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ref="S17:S18" si="4">E17+G17+I17+K17+M17+O17+Q17</f>
        <v>0</v>
      </c>
      <c r="T17" s="57">
        <f t="shared" ref="T17:T18" si="5">SUM(S17-U17-V17)</f>
        <v>0</v>
      </c>
      <c r="U17" s="59"/>
      <c r="V17" s="59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>
        <v>8</v>
      </c>
      <c r="N18" s="124"/>
      <c r="O18" s="123"/>
      <c r="P18" s="124"/>
      <c r="Q18" s="123"/>
      <c r="R18" s="124"/>
      <c r="S18" s="57">
        <f t="shared" si="4"/>
        <v>8</v>
      </c>
      <c r="T18" s="57">
        <f t="shared" si="5"/>
        <v>8</v>
      </c>
      <c r="U18" s="59"/>
      <c r="V18" s="59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 t="shared" si="2"/>
        <v>0</v>
      </c>
      <c r="T19" s="57">
        <f t="shared" si="3"/>
        <v>0</v>
      </c>
      <c r="U19" s="59"/>
      <c r="V19" s="59"/>
    </row>
    <row r="20" spans="1:22" x14ac:dyDescent="0.25">
      <c r="A20" s="6">
        <v>3600</v>
      </c>
      <c r="B20" s="25" t="s">
        <v>123</v>
      </c>
      <c r="C20" s="6"/>
      <c r="D20" s="22" t="s">
        <v>86</v>
      </c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 t="shared" si="2"/>
        <v>0</v>
      </c>
      <c r="T20" s="57">
        <f t="shared" si="3"/>
        <v>0</v>
      </c>
      <c r="U20" s="59"/>
      <c r="V20" s="59"/>
    </row>
    <row r="21" spans="1:22" x14ac:dyDescent="0.25">
      <c r="A21" s="6">
        <v>3600</v>
      </c>
      <c r="B21" s="25" t="s">
        <v>123</v>
      </c>
      <c r="C21" s="6"/>
      <c r="D21" s="22" t="s">
        <v>67</v>
      </c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>E21+G21+I21+K21+M21+O21+Q21</f>
        <v>0</v>
      </c>
      <c r="T21" s="57">
        <f>SUM(S21-U21-V21)</f>
        <v>0</v>
      </c>
      <c r="U21" s="59"/>
      <c r="V21" s="59"/>
    </row>
    <row r="22" spans="1:22" x14ac:dyDescent="0.25">
      <c r="A22" s="6"/>
      <c r="B22" s="25"/>
      <c r="C22" s="6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7">
        <f>E22+G22+I22+K22+M22+O22+Q22</f>
        <v>0</v>
      </c>
      <c r="T22" s="57">
        <f>SUM(S22-U22-V22)</f>
        <v>0</v>
      </c>
      <c r="U22" s="59"/>
      <c r="V22" s="59"/>
    </row>
    <row r="23" spans="1:22" x14ac:dyDescent="0.25">
      <c r="A23" s="54" t="s">
        <v>35</v>
      </c>
      <c r="B23" s="54"/>
      <c r="C23" s="54"/>
      <c r="D23" s="54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7">
        <f t="shared" si="1"/>
        <v>0</v>
      </c>
      <c r="T23" s="57"/>
      <c r="U23" s="61"/>
      <c r="V23" s="59"/>
    </row>
    <row r="24" spans="1:22" x14ac:dyDescent="0.25">
      <c r="A24" s="54" t="s">
        <v>36</v>
      </c>
      <c r="B24" s="54"/>
      <c r="C24" s="54"/>
      <c r="D24" s="54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7">
        <f t="shared" si="1"/>
        <v>0</v>
      </c>
      <c r="T24" s="57"/>
      <c r="U24" s="61"/>
      <c r="V24" s="59"/>
    </row>
    <row r="25" spans="1:22" x14ac:dyDescent="0.25">
      <c r="A25" s="61" t="s">
        <v>6</v>
      </c>
      <c r="B25" s="61"/>
      <c r="C25" s="61"/>
      <c r="D25" s="61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7">
        <f t="shared" si="1"/>
        <v>40</v>
      </c>
      <c r="T25" s="57"/>
      <c r="U25" s="61"/>
      <c r="V25" s="59"/>
    </row>
    <row r="26" spans="1:22" x14ac:dyDescent="0.25">
      <c r="A26" s="61" t="s">
        <v>2</v>
      </c>
      <c r="B26" s="61"/>
      <c r="C26" s="61"/>
      <c r="D26" s="61"/>
      <c r="E26" s="57"/>
      <c r="F26" s="110">
        <v>8</v>
      </c>
      <c r="G26" s="57"/>
      <c r="H26" s="110">
        <v>8</v>
      </c>
      <c r="I26" s="57"/>
      <c r="J26" s="110">
        <v>8</v>
      </c>
      <c r="K26" s="57"/>
      <c r="L26" s="110">
        <v>8</v>
      </c>
      <c r="M26" s="57"/>
      <c r="N26" s="110">
        <v>8</v>
      </c>
      <c r="O26" s="57"/>
      <c r="P26" s="110"/>
      <c r="Q26" s="57"/>
      <c r="R26" s="110"/>
      <c r="S26" s="57">
        <f>SUM(E26:R26)</f>
        <v>40</v>
      </c>
      <c r="T26" s="57">
        <f>SUM(T4:T25)</f>
        <v>40</v>
      </c>
      <c r="U26" s="59"/>
      <c r="V26" s="59"/>
    </row>
    <row r="27" spans="1:22" x14ac:dyDescent="0.25">
      <c r="A27" s="61" t="s">
        <v>39</v>
      </c>
      <c r="B27" s="61"/>
      <c r="C27" s="61"/>
      <c r="D27" s="61"/>
      <c r="E27" s="59"/>
      <c r="F27" s="59">
        <f>SUM(E25)-F26</f>
        <v>0</v>
      </c>
      <c r="G27" s="59"/>
      <c r="H27" s="59">
        <f>SUM(G25)-H26</f>
        <v>0</v>
      </c>
      <c r="I27" s="59"/>
      <c r="J27" s="59">
        <f>SUM(I25)-J26</f>
        <v>0</v>
      </c>
      <c r="K27" s="59"/>
      <c r="L27" s="59">
        <f>SUM(K25)-L26</f>
        <v>0</v>
      </c>
      <c r="M27" s="59"/>
      <c r="N27" s="59">
        <f>SUM(M25)-N26</f>
        <v>0</v>
      </c>
      <c r="O27" s="59"/>
      <c r="P27" s="59">
        <f>SUM(O25)</f>
        <v>0</v>
      </c>
      <c r="Q27" s="59"/>
      <c r="R27" s="59">
        <f>SUM(Q25)</f>
        <v>0</v>
      </c>
      <c r="S27" s="59">
        <f>SUM(E27:R27)</f>
        <v>0</v>
      </c>
      <c r="T27" s="59"/>
      <c r="U27" s="59">
        <f>SUM(U4:U26)</f>
        <v>0</v>
      </c>
      <c r="V27" s="59">
        <f>SUM(V4:V26)</f>
        <v>0</v>
      </c>
    </row>
    <row r="29" spans="1:22" x14ac:dyDescent="0.25">
      <c r="A29" s="47" t="s">
        <v>23</v>
      </c>
      <c r="B29" s="48"/>
    </row>
    <row r="30" spans="1:22" x14ac:dyDescent="0.25">
      <c r="A30" s="49" t="s">
        <v>2</v>
      </c>
      <c r="C30" s="62">
        <f>SUM(T26)</f>
        <v>40</v>
      </c>
      <c r="I30" s="47">
        <v>3600</v>
      </c>
    </row>
    <row r="31" spans="1:22" x14ac:dyDescent="0.25">
      <c r="A31" s="49" t="s">
        <v>24</v>
      </c>
      <c r="C31" s="62">
        <f>U27</f>
        <v>0</v>
      </c>
      <c r="D31" s="62"/>
      <c r="I31" s="63"/>
    </row>
    <row r="32" spans="1:22" x14ac:dyDescent="0.25">
      <c r="A32" s="49" t="s">
        <v>25</v>
      </c>
      <c r="C32" s="62">
        <f>V27</f>
        <v>0</v>
      </c>
    </row>
    <row r="33" spans="1:9" x14ac:dyDescent="0.25">
      <c r="A33" s="49" t="s">
        <v>26</v>
      </c>
      <c r="C33" s="62">
        <f>S23</f>
        <v>0</v>
      </c>
      <c r="I33" s="62"/>
    </row>
    <row r="34" spans="1:9" x14ac:dyDescent="0.25">
      <c r="A34" s="49" t="s">
        <v>4</v>
      </c>
      <c r="C34" s="62">
        <f>S24</f>
        <v>0</v>
      </c>
    </row>
    <row r="35" spans="1:9" ht="16.5" thickBot="1" x14ac:dyDescent="0.3">
      <c r="A35" s="50" t="s">
        <v>6</v>
      </c>
      <c r="C35" s="64">
        <f>SUM(C30:C34)</f>
        <v>40</v>
      </c>
      <c r="E35" s="50" t="s">
        <v>40</v>
      </c>
      <c r="F35" s="50"/>
      <c r="G35" s="65">
        <f>S25-C35</f>
        <v>0</v>
      </c>
    </row>
    <row r="36" spans="1:9" ht="16.5" thickTop="1" x14ac:dyDescent="0.25">
      <c r="A36" s="49" t="s">
        <v>27</v>
      </c>
      <c r="C36" s="66">
        <v>0</v>
      </c>
      <c r="D36" s="66"/>
    </row>
    <row r="37" spans="1:9" x14ac:dyDescent="0.25">
      <c r="A37" s="49" t="s">
        <v>34</v>
      </c>
      <c r="C37" s="66">
        <v>0</v>
      </c>
      <c r="D37" s="66"/>
    </row>
    <row r="43" spans="1:9" x14ac:dyDescent="0.25">
      <c r="G43" s="3" t="s">
        <v>57</v>
      </c>
    </row>
  </sheetData>
  <mergeCells count="161"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H37" sqref="H37"/>
    </sheetView>
  </sheetViews>
  <sheetFormatPr defaultRowHeight="15.75" x14ac:dyDescent="0.25"/>
  <cols>
    <col min="1" max="1" width="11" style="49" customWidth="1"/>
    <col min="2" max="2" width="10.7109375" style="49" customWidth="1"/>
    <col min="3" max="3" width="12.85546875" style="49" customWidth="1"/>
    <col min="4" max="4" width="28.7109375" style="49" customWidth="1"/>
    <col min="5" max="17" width="7" style="49" customWidth="1"/>
    <col min="18" max="18" width="6.85546875" style="50" customWidth="1"/>
    <col min="19" max="19" width="7.7109375" style="49" customWidth="1"/>
    <col min="20" max="21" width="7.85546875" style="49" customWidth="1"/>
    <col min="22" max="22" width="7.7109375" style="49" customWidth="1"/>
    <col min="23" max="16384" width="9.140625" style="49"/>
  </cols>
  <sheetData>
    <row r="1" spans="1:22" x14ac:dyDescent="0.25">
      <c r="A1" s="1" t="s">
        <v>51</v>
      </c>
      <c r="B1" s="48"/>
      <c r="C1" s="48"/>
    </row>
    <row r="2" spans="1:22" s="53" customFormat="1" x14ac:dyDescent="0.25">
      <c r="A2" s="5" t="s">
        <v>65</v>
      </c>
      <c r="B2" s="109"/>
      <c r="C2" s="109" t="str">
        <f>Chimes!C2</f>
        <v>11.09.22</v>
      </c>
      <c r="D2" s="109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1" t="s">
        <v>22</v>
      </c>
      <c r="T2" s="51" t="s">
        <v>37</v>
      </c>
      <c r="U2" s="52" t="s">
        <v>24</v>
      </c>
      <c r="V2" s="52" t="s">
        <v>25</v>
      </c>
    </row>
    <row r="3" spans="1:22" x14ac:dyDescent="0.25">
      <c r="A3" s="54" t="s">
        <v>20</v>
      </c>
      <c r="B3" s="54" t="s">
        <v>21</v>
      </c>
      <c r="C3" s="54" t="s">
        <v>46</v>
      </c>
      <c r="D3" s="54" t="s">
        <v>30</v>
      </c>
      <c r="E3" s="55">
        <v>8</v>
      </c>
      <c r="F3" s="27">
        <v>16.3</v>
      </c>
      <c r="G3" s="55">
        <v>8</v>
      </c>
      <c r="H3" s="27">
        <v>16.3</v>
      </c>
      <c r="I3" s="55">
        <v>8</v>
      </c>
      <c r="J3" s="27">
        <v>16.3</v>
      </c>
      <c r="K3" s="55">
        <v>8</v>
      </c>
      <c r="L3" s="27">
        <v>16.3</v>
      </c>
      <c r="M3" s="55"/>
      <c r="N3" s="27"/>
      <c r="O3" s="55"/>
      <c r="P3" s="55"/>
      <c r="Q3" s="56"/>
      <c r="R3" s="56"/>
      <c r="S3" s="57"/>
      <c r="T3" s="57"/>
      <c r="U3" s="58"/>
      <c r="V3" s="58"/>
    </row>
    <row r="4" spans="1:22" x14ac:dyDescent="0.25">
      <c r="A4" s="6">
        <v>7045</v>
      </c>
      <c r="B4" s="6" t="s">
        <v>122</v>
      </c>
      <c r="C4" s="6">
        <v>7</v>
      </c>
      <c r="D4" s="22" t="s">
        <v>88</v>
      </c>
      <c r="E4" s="128">
        <v>7</v>
      </c>
      <c r="F4" s="128"/>
      <c r="G4" s="128">
        <v>2</v>
      </c>
      <c r="H4" s="128"/>
      <c r="I4" s="128"/>
      <c r="J4" s="128"/>
      <c r="K4" s="123"/>
      <c r="L4" s="124"/>
      <c r="M4" s="123"/>
      <c r="N4" s="124"/>
      <c r="O4" s="123"/>
      <c r="P4" s="124"/>
      <c r="Q4" s="123"/>
      <c r="R4" s="124"/>
      <c r="S4" s="57">
        <f>E4+G4+I4+K4+M4+O4+Q4</f>
        <v>9</v>
      </c>
      <c r="T4" s="57">
        <f t="shared" ref="T4:T12" si="0">SUM(S4-U4-V4)</f>
        <v>9</v>
      </c>
      <c r="U4" s="59"/>
      <c r="V4" s="59"/>
    </row>
    <row r="5" spans="1:22" x14ac:dyDescent="0.25">
      <c r="A5" s="6">
        <v>7045</v>
      </c>
      <c r="B5" s="6" t="s">
        <v>122</v>
      </c>
      <c r="C5" s="6">
        <v>3</v>
      </c>
      <c r="D5" s="22" t="s">
        <v>88</v>
      </c>
      <c r="E5" s="128"/>
      <c r="F5" s="128"/>
      <c r="G5" s="128">
        <v>6</v>
      </c>
      <c r="H5" s="128"/>
      <c r="I5" s="128">
        <v>8</v>
      </c>
      <c r="J5" s="128"/>
      <c r="K5" s="123">
        <v>8</v>
      </c>
      <c r="L5" s="124"/>
      <c r="M5" s="123"/>
      <c r="N5" s="124"/>
      <c r="O5" s="123"/>
      <c r="P5" s="124"/>
      <c r="Q5" s="123"/>
      <c r="R5" s="124"/>
      <c r="S5" s="57">
        <f t="shared" ref="S5:S22" si="1">E5+G5+I5+K5+M5+O5+Q5</f>
        <v>22</v>
      </c>
      <c r="T5" s="57">
        <f t="shared" si="0"/>
        <v>22</v>
      </c>
      <c r="U5" s="59"/>
      <c r="V5" s="59"/>
    </row>
    <row r="6" spans="1:22" x14ac:dyDescent="0.25">
      <c r="A6" s="6">
        <v>6983</v>
      </c>
      <c r="B6" s="6" t="s">
        <v>120</v>
      </c>
      <c r="C6" s="6">
        <v>20</v>
      </c>
      <c r="D6" s="22" t="s">
        <v>91</v>
      </c>
      <c r="E6" s="128">
        <v>1</v>
      </c>
      <c r="F6" s="128"/>
      <c r="G6" s="128"/>
      <c r="H6" s="128"/>
      <c r="I6" s="128"/>
      <c r="J6" s="128"/>
      <c r="K6" s="123"/>
      <c r="L6" s="124"/>
      <c r="M6" s="123"/>
      <c r="N6" s="124"/>
      <c r="O6" s="123"/>
      <c r="P6" s="124"/>
      <c r="Q6" s="123"/>
      <c r="R6" s="124"/>
      <c r="S6" s="57">
        <f t="shared" si="1"/>
        <v>1</v>
      </c>
      <c r="T6" s="57">
        <f t="shared" si="0"/>
        <v>1</v>
      </c>
      <c r="U6" s="59"/>
      <c r="V6" s="59"/>
    </row>
    <row r="7" spans="1:22" x14ac:dyDescent="0.25">
      <c r="A7" s="6"/>
      <c r="B7" s="6"/>
      <c r="C7" s="6"/>
      <c r="D7" s="22"/>
      <c r="E7" s="128"/>
      <c r="F7" s="128"/>
      <c r="G7" s="128"/>
      <c r="H7" s="128"/>
      <c r="I7" s="128"/>
      <c r="J7" s="128"/>
      <c r="K7" s="123"/>
      <c r="L7" s="124"/>
      <c r="M7" s="123"/>
      <c r="N7" s="124"/>
      <c r="O7" s="123"/>
      <c r="P7" s="124"/>
      <c r="Q7" s="123"/>
      <c r="R7" s="124"/>
      <c r="S7" s="57">
        <f t="shared" si="1"/>
        <v>0</v>
      </c>
      <c r="T7" s="57">
        <f t="shared" si="0"/>
        <v>0</v>
      </c>
      <c r="U7" s="59"/>
      <c r="V7" s="59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8"/>
      <c r="J8" s="128"/>
      <c r="K8" s="123"/>
      <c r="L8" s="124"/>
      <c r="M8" s="123"/>
      <c r="N8" s="124"/>
      <c r="O8" s="123"/>
      <c r="P8" s="124"/>
      <c r="Q8" s="123"/>
      <c r="R8" s="124"/>
      <c r="S8" s="57">
        <f t="shared" si="1"/>
        <v>0</v>
      </c>
      <c r="T8" s="57">
        <f t="shared" si="0"/>
        <v>0</v>
      </c>
      <c r="U8" s="59"/>
      <c r="V8" s="59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8"/>
      <c r="J9" s="128"/>
      <c r="K9" s="123"/>
      <c r="L9" s="124"/>
      <c r="M9" s="123"/>
      <c r="N9" s="124"/>
      <c r="O9" s="123"/>
      <c r="P9" s="124"/>
      <c r="Q9" s="123"/>
      <c r="R9" s="124"/>
      <c r="S9" s="57">
        <f t="shared" si="1"/>
        <v>0</v>
      </c>
      <c r="T9" s="57">
        <f t="shared" si="0"/>
        <v>0</v>
      </c>
      <c r="U9" s="59"/>
      <c r="V9" s="59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7"/>
      <c r="L10" s="124"/>
      <c r="M10" s="123"/>
      <c r="N10" s="124"/>
      <c r="O10" s="123"/>
      <c r="P10" s="124"/>
      <c r="Q10" s="123"/>
      <c r="R10" s="124"/>
      <c r="S10" s="57">
        <f t="shared" si="1"/>
        <v>0</v>
      </c>
      <c r="T10" s="57">
        <f t="shared" si="0"/>
        <v>0</v>
      </c>
      <c r="U10" s="59"/>
      <c r="V10" s="59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7">
        <f>E11+G11+I11+K11+M11+O11+Q11</f>
        <v>0</v>
      </c>
      <c r="T11" s="57">
        <f t="shared" si="0"/>
        <v>0</v>
      </c>
      <c r="U11" s="59"/>
      <c r="V11" s="59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7">
        <f t="shared" si="1"/>
        <v>0</v>
      </c>
      <c r="T12" s="57">
        <f t="shared" si="0"/>
        <v>0</v>
      </c>
      <c r="U12" s="59"/>
      <c r="V12" s="59"/>
    </row>
    <row r="13" spans="1:22" x14ac:dyDescent="0.25">
      <c r="A13" s="6"/>
      <c r="B13" s="25"/>
      <c r="C13" s="6"/>
      <c r="D13" s="10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7">
        <f>E13+G13+I13+K13+M13+O13+Q13</f>
        <v>0</v>
      </c>
      <c r="T13" s="57">
        <f>SUM(S13-U13-V13)</f>
        <v>0</v>
      </c>
      <c r="U13" s="59"/>
      <c r="V13" s="59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>
        <v>8</v>
      </c>
      <c r="N14" s="124"/>
      <c r="O14" s="123"/>
      <c r="P14" s="124"/>
      <c r="Q14" s="123"/>
      <c r="R14" s="124"/>
      <c r="S14" s="57">
        <f>E14+G14+I14+K14+M14+O14+Q14</f>
        <v>8</v>
      </c>
      <c r="T14" s="57">
        <f>SUM(S14-U14-V14)</f>
        <v>8</v>
      </c>
      <c r="U14" s="59"/>
      <c r="V14" s="59"/>
    </row>
    <row r="15" spans="1:22" ht="15.75" customHeight="1" x14ac:dyDescent="0.25">
      <c r="A15" s="6"/>
      <c r="B15" s="25"/>
      <c r="C15" s="6"/>
      <c r="D15" s="22" t="s">
        <v>79</v>
      </c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7">
        <f t="shared" ref="S15:S17" si="2">E15+G15+I15+K15+M15+O15+Q15</f>
        <v>0</v>
      </c>
      <c r="T15" s="57">
        <f t="shared" ref="T15:T17" si="3">SUM(S15-U15-V15)</f>
        <v>0</v>
      </c>
      <c r="U15" s="59"/>
      <c r="V15" s="59"/>
    </row>
    <row r="16" spans="1:22" ht="15.75" customHeight="1" x14ac:dyDescent="0.25">
      <c r="A16" s="6">
        <v>3600</v>
      </c>
      <c r="B16" s="25" t="s">
        <v>123</v>
      </c>
      <c r="C16" s="6"/>
      <c r="D16" s="10" t="s">
        <v>99</v>
      </c>
      <c r="E16" s="123"/>
      <c r="F16" s="124"/>
      <c r="G16" s="123"/>
      <c r="H16" s="124"/>
      <c r="I16" s="128"/>
      <c r="J16" s="128"/>
      <c r="K16" s="128"/>
      <c r="L16" s="128"/>
      <c r="M16" s="128"/>
      <c r="N16" s="128"/>
      <c r="O16" s="123"/>
      <c r="P16" s="124"/>
      <c r="Q16" s="123"/>
      <c r="R16" s="124"/>
      <c r="S16" s="57">
        <f t="shared" si="2"/>
        <v>0</v>
      </c>
      <c r="T16" s="57">
        <f t="shared" si="3"/>
        <v>0</v>
      </c>
      <c r="U16" s="59"/>
      <c r="V16" s="59"/>
    </row>
    <row r="17" spans="1:22" x14ac:dyDescent="0.25">
      <c r="A17" s="6">
        <v>3600</v>
      </c>
      <c r="B17" s="25" t="s">
        <v>123</v>
      </c>
      <c r="C17" s="6"/>
      <c r="D17" s="22" t="s">
        <v>83</v>
      </c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7">
        <f t="shared" si="2"/>
        <v>0</v>
      </c>
      <c r="T17" s="57">
        <f t="shared" si="3"/>
        <v>0</v>
      </c>
      <c r="U17" s="59"/>
      <c r="V17" s="59"/>
    </row>
    <row r="18" spans="1:22" x14ac:dyDescent="0.25">
      <c r="A18" s="6">
        <v>3600</v>
      </c>
      <c r="B18" s="6" t="s">
        <v>123</v>
      </c>
      <c r="C18" s="6"/>
      <c r="D18" s="22" t="s">
        <v>69</v>
      </c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7">
        <f>E18+G18+I18+K18+M18+O18+Q18</f>
        <v>0</v>
      </c>
      <c r="T18" s="57">
        <f>SUM(S18-U18-V18)</f>
        <v>0</v>
      </c>
      <c r="U18" s="59"/>
      <c r="V18" s="59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7">
        <f>E19+G19+I19+K19+M19+O19+Q19</f>
        <v>0</v>
      </c>
      <c r="T19" s="57">
        <f>SUM(S19-U19-V19)</f>
        <v>0</v>
      </c>
      <c r="U19" s="59"/>
      <c r="V19" s="59"/>
    </row>
    <row r="20" spans="1:22" x14ac:dyDescent="0.25">
      <c r="A20" s="54" t="s">
        <v>35</v>
      </c>
      <c r="B20" s="54"/>
      <c r="C20" s="54"/>
      <c r="D20" s="54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7">
        <f t="shared" si="1"/>
        <v>0</v>
      </c>
      <c r="T20" s="57"/>
      <c r="U20" s="61"/>
      <c r="V20" s="59"/>
    </row>
    <row r="21" spans="1:22" x14ac:dyDescent="0.25">
      <c r="A21" s="54" t="s">
        <v>36</v>
      </c>
      <c r="B21" s="54"/>
      <c r="C21" s="54"/>
      <c r="D21" s="54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7">
        <f t="shared" si="1"/>
        <v>0</v>
      </c>
      <c r="T21" s="57"/>
      <c r="U21" s="61"/>
      <c r="V21" s="59"/>
    </row>
    <row r="22" spans="1:22" x14ac:dyDescent="0.25">
      <c r="A22" s="61" t="s">
        <v>6</v>
      </c>
      <c r="B22" s="61"/>
      <c r="C22" s="61"/>
      <c r="D22" s="61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7">
        <f t="shared" si="1"/>
        <v>40</v>
      </c>
      <c r="T22" s="57"/>
      <c r="U22" s="61"/>
      <c r="V22" s="59"/>
    </row>
    <row r="23" spans="1:22" x14ac:dyDescent="0.25">
      <c r="A23" s="61" t="s">
        <v>2</v>
      </c>
      <c r="B23" s="61"/>
      <c r="C23" s="61"/>
      <c r="D23" s="61"/>
      <c r="E23" s="57"/>
      <c r="F23" s="110">
        <v>8</v>
      </c>
      <c r="G23" s="57"/>
      <c r="H23" s="110">
        <v>8</v>
      </c>
      <c r="I23" s="57"/>
      <c r="J23" s="110">
        <v>8</v>
      </c>
      <c r="K23" s="57"/>
      <c r="L23" s="110">
        <v>8</v>
      </c>
      <c r="M23" s="57"/>
      <c r="N23" s="110">
        <v>8</v>
      </c>
      <c r="O23" s="57"/>
      <c r="P23" s="110"/>
      <c r="Q23" s="57"/>
      <c r="R23" s="110"/>
      <c r="S23" s="57">
        <f>SUM(E23:R23)</f>
        <v>40</v>
      </c>
      <c r="T23" s="57">
        <f>SUM(T4:T22)</f>
        <v>40</v>
      </c>
      <c r="U23" s="59"/>
      <c r="V23" s="59"/>
    </row>
    <row r="24" spans="1:22" x14ac:dyDescent="0.25">
      <c r="A24" s="61" t="s">
        <v>39</v>
      </c>
      <c r="B24" s="61"/>
      <c r="C24" s="61"/>
      <c r="D24" s="61"/>
      <c r="E24" s="59"/>
      <c r="F24" s="59">
        <f>SUM(E22)-F23</f>
        <v>0</v>
      </c>
      <c r="G24" s="59"/>
      <c r="H24" s="59">
        <f>SUM(G22)-H23</f>
        <v>0</v>
      </c>
      <c r="I24" s="59"/>
      <c r="J24" s="59">
        <f>SUM(I22)-J23</f>
        <v>0</v>
      </c>
      <c r="K24" s="59"/>
      <c r="L24" s="59">
        <f>SUM(K22)-L23</f>
        <v>0</v>
      </c>
      <c r="M24" s="59"/>
      <c r="N24" s="59">
        <f>SUM(M22)-N23</f>
        <v>0</v>
      </c>
      <c r="O24" s="59"/>
      <c r="P24" s="59">
        <f>SUM(O22)</f>
        <v>0</v>
      </c>
      <c r="Q24" s="59"/>
      <c r="R24" s="59">
        <f>SUM(Q22)</f>
        <v>0</v>
      </c>
      <c r="S24" s="59">
        <f>SUM(E24:R24)</f>
        <v>0</v>
      </c>
      <c r="T24" s="59"/>
      <c r="U24" s="59">
        <f>SUM(U4:U23)</f>
        <v>0</v>
      </c>
      <c r="V24" s="59">
        <f>SUM(V4:V23)</f>
        <v>0</v>
      </c>
    </row>
    <row r="26" spans="1:22" x14ac:dyDescent="0.25">
      <c r="A26" s="47" t="s">
        <v>23</v>
      </c>
      <c r="B26" s="48"/>
    </row>
    <row r="27" spans="1:22" x14ac:dyDescent="0.25">
      <c r="A27" s="49" t="s">
        <v>2</v>
      </c>
      <c r="C27" s="62">
        <f>SUM(T23)</f>
        <v>40</v>
      </c>
      <c r="E27" s="3"/>
      <c r="I27" s="47">
        <v>3600</v>
      </c>
    </row>
    <row r="28" spans="1:22" x14ac:dyDescent="0.25">
      <c r="A28" s="49" t="s">
        <v>24</v>
      </c>
      <c r="C28" s="62">
        <f>U24</f>
        <v>0</v>
      </c>
      <c r="D28" s="62"/>
      <c r="I28" s="63">
        <f>SUM(G16:L16)</f>
        <v>0</v>
      </c>
    </row>
    <row r="29" spans="1:22" x14ac:dyDescent="0.25">
      <c r="A29" s="49" t="s">
        <v>25</v>
      </c>
      <c r="C29" s="62">
        <f>V24</f>
        <v>0</v>
      </c>
    </row>
    <row r="30" spans="1:22" x14ac:dyDescent="0.25">
      <c r="A30" s="49" t="s">
        <v>26</v>
      </c>
      <c r="C30" s="62">
        <f>S20</f>
        <v>0</v>
      </c>
      <c r="I30" s="62"/>
    </row>
    <row r="31" spans="1:22" x14ac:dyDescent="0.25">
      <c r="A31" s="49" t="s">
        <v>4</v>
      </c>
      <c r="C31" s="62">
        <f>S21</f>
        <v>0</v>
      </c>
    </row>
    <row r="32" spans="1:22" ht="16.5" thickBot="1" x14ac:dyDescent="0.3">
      <c r="A32" s="50" t="s">
        <v>6</v>
      </c>
      <c r="C32" s="64">
        <f>SUM(C27:C31)</f>
        <v>40</v>
      </c>
      <c r="E32" s="50" t="s">
        <v>40</v>
      </c>
      <c r="F32" s="50"/>
      <c r="G32" s="65">
        <f>S22-C32</f>
        <v>0</v>
      </c>
    </row>
    <row r="33" spans="1:7" ht="16.5" thickTop="1" x14ac:dyDescent="0.25">
      <c r="A33" s="49" t="s">
        <v>27</v>
      </c>
      <c r="C33" s="66">
        <v>0</v>
      </c>
      <c r="D33" s="66"/>
    </row>
    <row r="34" spans="1:7" x14ac:dyDescent="0.25">
      <c r="A34" s="49" t="s">
        <v>34</v>
      </c>
      <c r="C34" s="66">
        <v>0</v>
      </c>
      <c r="D34" s="66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G4" sqref="G4:L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11.09.22</v>
      </c>
      <c r="D2" s="109"/>
      <c r="E2" s="134" t="s">
        <v>13</v>
      </c>
      <c r="F2" s="134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123</v>
      </c>
      <c r="C4" s="6"/>
      <c r="D4" s="22" t="s">
        <v>84</v>
      </c>
      <c r="E4" s="135"/>
      <c r="F4" s="136"/>
      <c r="G4" s="127">
        <v>2</v>
      </c>
      <c r="H4" s="133"/>
      <c r="I4" s="127"/>
      <c r="J4" s="133"/>
      <c r="K4" s="127"/>
      <c r="L4" s="133"/>
      <c r="M4" s="127"/>
      <c r="N4" s="133"/>
      <c r="O4" s="127"/>
      <c r="P4" s="133"/>
      <c r="Q4" s="127"/>
      <c r="R4" s="133"/>
      <c r="S4" s="12">
        <f>E4+G4+I4+K4+M4+O4+Q4</f>
        <v>2</v>
      </c>
      <c r="T4" s="12">
        <f t="shared" ref="T4:T21" si="0">SUM(S4-U4-V4)</f>
        <v>2</v>
      </c>
      <c r="U4" s="14"/>
      <c r="V4" s="14"/>
    </row>
    <row r="5" spans="1:22" x14ac:dyDescent="0.25">
      <c r="A5" s="6">
        <v>3600</v>
      </c>
      <c r="B5" s="6" t="s">
        <v>123</v>
      </c>
      <c r="C5" s="6"/>
      <c r="D5" s="22" t="s">
        <v>77</v>
      </c>
      <c r="E5" s="135"/>
      <c r="F5" s="136"/>
      <c r="G5" s="127"/>
      <c r="H5" s="133"/>
      <c r="I5" s="127"/>
      <c r="J5" s="133"/>
      <c r="K5" s="127"/>
      <c r="L5" s="133"/>
      <c r="M5" s="127"/>
      <c r="N5" s="133"/>
      <c r="O5" s="127"/>
      <c r="P5" s="133"/>
      <c r="Q5" s="127"/>
      <c r="R5" s="133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123</v>
      </c>
      <c r="C6" s="6"/>
      <c r="D6" s="22" t="s">
        <v>90</v>
      </c>
      <c r="E6" s="135"/>
      <c r="F6" s="136"/>
      <c r="G6" s="127">
        <v>4</v>
      </c>
      <c r="H6" s="133"/>
      <c r="I6" s="127">
        <v>2</v>
      </c>
      <c r="J6" s="133"/>
      <c r="K6" s="127">
        <v>8</v>
      </c>
      <c r="L6" s="133"/>
      <c r="M6" s="127"/>
      <c r="N6" s="133"/>
      <c r="O6" s="127"/>
      <c r="P6" s="133"/>
      <c r="Q6" s="127"/>
      <c r="R6" s="133"/>
      <c r="S6" s="12">
        <f t="shared" si="1"/>
        <v>14</v>
      </c>
      <c r="T6" s="12">
        <f t="shared" si="0"/>
        <v>14</v>
      </c>
      <c r="U6" s="14"/>
      <c r="V6" s="14"/>
    </row>
    <row r="7" spans="1:22" x14ac:dyDescent="0.25">
      <c r="A7" s="6">
        <v>3600</v>
      </c>
      <c r="B7" s="6" t="s">
        <v>123</v>
      </c>
      <c r="C7" s="6">
        <v>13</v>
      </c>
      <c r="D7" s="22" t="s">
        <v>112</v>
      </c>
      <c r="E7" s="135"/>
      <c r="F7" s="136"/>
      <c r="G7" s="127">
        <v>2</v>
      </c>
      <c r="H7" s="133"/>
      <c r="I7" s="127"/>
      <c r="J7" s="133"/>
      <c r="K7" s="127"/>
      <c r="L7" s="133"/>
      <c r="M7" s="127"/>
      <c r="N7" s="133"/>
      <c r="O7" s="127"/>
      <c r="P7" s="133"/>
      <c r="Q7" s="127"/>
      <c r="R7" s="133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3600</v>
      </c>
      <c r="B8" s="6" t="s">
        <v>123</v>
      </c>
      <c r="C8" s="6">
        <v>16</v>
      </c>
      <c r="D8" s="22" t="s">
        <v>113</v>
      </c>
      <c r="E8" s="135"/>
      <c r="F8" s="136"/>
      <c r="G8" s="127"/>
      <c r="H8" s="133"/>
      <c r="I8" s="127">
        <v>3</v>
      </c>
      <c r="J8" s="133"/>
      <c r="K8" s="127"/>
      <c r="L8" s="133"/>
      <c r="M8" s="127"/>
      <c r="N8" s="133"/>
      <c r="O8" s="127"/>
      <c r="P8" s="133"/>
      <c r="Q8" s="127"/>
      <c r="R8" s="133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3600</v>
      </c>
      <c r="B9" s="6" t="s">
        <v>123</v>
      </c>
      <c r="C9" s="6">
        <v>11</v>
      </c>
      <c r="D9" s="22" t="s">
        <v>113</v>
      </c>
      <c r="E9" s="135"/>
      <c r="F9" s="136"/>
      <c r="G9" s="127"/>
      <c r="H9" s="133"/>
      <c r="I9" s="127">
        <v>3</v>
      </c>
      <c r="J9" s="133"/>
      <c r="K9" s="127"/>
      <c r="L9" s="133"/>
      <c r="M9" s="127"/>
      <c r="N9" s="133"/>
      <c r="O9" s="127"/>
      <c r="P9" s="133"/>
      <c r="Q9" s="127"/>
      <c r="R9" s="133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27"/>
      <c r="H10" s="133"/>
      <c r="I10" s="127"/>
      <c r="J10" s="133"/>
      <c r="K10" s="127"/>
      <c r="L10" s="133"/>
      <c r="M10" s="127"/>
      <c r="N10" s="133"/>
      <c r="O10" s="127"/>
      <c r="P10" s="133"/>
      <c r="Q10" s="127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27"/>
      <c r="H11" s="133"/>
      <c r="I11" s="127"/>
      <c r="J11" s="133"/>
      <c r="K11" s="127"/>
      <c r="L11" s="133"/>
      <c r="M11" s="127"/>
      <c r="N11" s="133"/>
      <c r="O11" s="127"/>
      <c r="P11" s="133"/>
      <c r="Q11" s="127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27"/>
      <c r="H12" s="133"/>
      <c r="I12" s="127"/>
      <c r="J12" s="133"/>
      <c r="K12" s="127"/>
      <c r="L12" s="133"/>
      <c r="M12" s="127"/>
      <c r="N12" s="133"/>
      <c r="O12" s="127"/>
      <c r="P12" s="133"/>
      <c r="Q12" s="127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123</v>
      </c>
      <c r="C13" s="6"/>
      <c r="D13" s="22" t="s">
        <v>85</v>
      </c>
      <c r="E13" s="135"/>
      <c r="F13" s="136"/>
      <c r="G13" s="127"/>
      <c r="H13" s="133"/>
      <c r="I13" s="127"/>
      <c r="J13" s="133"/>
      <c r="K13" s="127"/>
      <c r="L13" s="133"/>
      <c r="M13" s="127"/>
      <c r="N13" s="133"/>
      <c r="O13" s="127"/>
      <c r="P13" s="133"/>
      <c r="Q13" s="127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27"/>
      <c r="H14" s="133"/>
      <c r="I14" s="127"/>
      <c r="J14" s="133"/>
      <c r="K14" s="127"/>
      <c r="L14" s="133"/>
      <c r="M14" s="127"/>
      <c r="N14" s="133"/>
      <c r="O14" s="127"/>
      <c r="P14" s="133"/>
      <c r="Q14" s="127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123</v>
      </c>
      <c r="C15" s="6"/>
      <c r="D15" s="22" t="s">
        <v>76</v>
      </c>
      <c r="E15" s="135"/>
      <c r="F15" s="136"/>
      <c r="G15" s="127"/>
      <c r="H15" s="133"/>
      <c r="I15" s="127"/>
      <c r="J15" s="133"/>
      <c r="K15" s="127"/>
      <c r="L15" s="133"/>
      <c r="M15" s="127"/>
      <c r="N15" s="133"/>
      <c r="O15" s="127"/>
      <c r="P15" s="133"/>
      <c r="Q15" s="127"/>
      <c r="R15" s="133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27"/>
      <c r="H16" s="133"/>
      <c r="I16" s="127"/>
      <c r="J16" s="133"/>
      <c r="K16" s="127"/>
      <c r="L16" s="133"/>
      <c r="M16" s="127"/>
      <c r="N16" s="133"/>
      <c r="O16" s="127"/>
      <c r="P16" s="133"/>
      <c r="Q16" s="127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82</v>
      </c>
      <c r="E17" s="135"/>
      <c r="F17" s="136"/>
      <c r="G17" s="127"/>
      <c r="H17" s="133"/>
      <c r="I17" s="127"/>
      <c r="J17" s="133"/>
      <c r="K17" s="127"/>
      <c r="L17" s="133"/>
      <c r="M17" s="127"/>
      <c r="N17" s="133"/>
      <c r="O17" s="127"/>
      <c r="P17" s="133"/>
      <c r="Q17" s="127"/>
      <c r="R17" s="133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27"/>
      <c r="H18" s="133"/>
      <c r="I18" s="127"/>
      <c r="J18" s="133"/>
      <c r="K18" s="127"/>
      <c r="L18" s="133"/>
      <c r="M18" s="127"/>
      <c r="N18" s="133"/>
      <c r="O18" s="127"/>
      <c r="P18" s="133"/>
      <c r="Q18" s="127"/>
      <c r="R18" s="13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5"/>
      <c r="F19" s="136"/>
      <c r="G19" s="127"/>
      <c r="H19" s="133"/>
      <c r="I19" s="127"/>
      <c r="J19" s="133"/>
      <c r="K19" s="127"/>
      <c r="L19" s="133"/>
      <c r="M19" s="127"/>
      <c r="N19" s="133"/>
      <c r="O19" s="127"/>
      <c r="P19" s="133"/>
      <c r="Q19" s="127"/>
      <c r="R19" s="133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6"/>
      <c r="G20" s="127"/>
      <c r="H20" s="133"/>
      <c r="I20" s="127"/>
      <c r="J20" s="133"/>
      <c r="K20" s="127"/>
      <c r="L20" s="133"/>
      <c r="M20" s="127">
        <v>8</v>
      </c>
      <c r="N20" s="133"/>
      <c r="O20" s="127"/>
      <c r="P20" s="133"/>
      <c r="Q20" s="127"/>
      <c r="R20" s="133"/>
      <c r="S20" s="12">
        <f t="shared" si="1"/>
        <v>8</v>
      </c>
      <c r="T20" s="12">
        <f t="shared" si="0"/>
        <v>8</v>
      </c>
      <c r="U20" s="14"/>
      <c r="V20" s="14"/>
    </row>
    <row r="21" spans="1:22" x14ac:dyDescent="0.25">
      <c r="A21" s="6"/>
      <c r="B21" s="6"/>
      <c r="C21" s="6"/>
      <c r="D21" s="22"/>
      <c r="E21" s="135"/>
      <c r="F21" s="136"/>
      <c r="G21" s="127"/>
      <c r="H21" s="133"/>
      <c r="I21" s="127"/>
      <c r="J21" s="133"/>
      <c r="K21" s="127"/>
      <c r="L21" s="133"/>
      <c r="M21" s="127"/>
      <c r="N21" s="133"/>
      <c r="O21" s="127"/>
      <c r="P21" s="133"/>
      <c r="Q21" s="127"/>
      <c r="R21" s="133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5">
        <v>8</v>
      </c>
      <c r="F22" s="136"/>
      <c r="G22" s="127"/>
      <c r="H22" s="133"/>
      <c r="I22" s="127"/>
      <c r="J22" s="133"/>
      <c r="K22" s="127"/>
      <c r="L22" s="133"/>
      <c r="M22" s="127"/>
      <c r="N22" s="133"/>
      <c r="O22" s="127"/>
      <c r="P22" s="133"/>
      <c r="Q22" s="127"/>
      <c r="R22" s="133"/>
      <c r="S22" s="12">
        <f t="shared" si="1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7"/>
      <c r="F23" s="133"/>
      <c r="G23" s="127"/>
      <c r="H23" s="133"/>
      <c r="I23" s="127"/>
      <c r="J23" s="133"/>
      <c r="K23" s="127"/>
      <c r="L23" s="133"/>
      <c r="M23" s="127"/>
      <c r="N23" s="133"/>
      <c r="O23" s="127"/>
      <c r="P23" s="133"/>
      <c r="Q23" s="127"/>
      <c r="R23" s="133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8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65</v>
      </c>
      <c r="B2" s="109"/>
      <c r="C2" s="109" t="str">
        <f>Chimes!C2</f>
        <v>11.09.22</v>
      </c>
      <c r="D2" s="109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9">
        <v>16.3</v>
      </c>
      <c r="G3" s="115">
        <v>8</v>
      </c>
      <c r="H3" s="116">
        <v>16.3</v>
      </c>
      <c r="I3" s="115">
        <v>8</v>
      </c>
      <c r="J3" s="116">
        <v>16.3</v>
      </c>
      <c r="K3" s="55">
        <v>8</v>
      </c>
      <c r="L3" s="27">
        <v>16.3</v>
      </c>
      <c r="M3" s="55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7045</v>
      </c>
      <c r="B4" s="6" t="s">
        <v>122</v>
      </c>
      <c r="C4" s="6">
        <v>7</v>
      </c>
      <c r="D4" s="22" t="s">
        <v>89</v>
      </c>
      <c r="E4" s="135"/>
      <c r="F4" s="136"/>
      <c r="G4" s="135"/>
      <c r="H4" s="136"/>
      <c r="I4" s="135"/>
      <c r="J4" s="136"/>
      <c r="K4" s="127"/>
      <c r="L4" s="133"/>
      <c r="M4" s="127"/>
      <c r="N4" s="133"/>
      <c r="O4" s="127"/>
      <c r="P4" s="133"/>
      <c r="Q4" s="127"/>
      <c r="R4" s="133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5"/>
      <c r="H5" s="136"/>
      <c r="I5" s="135"/>
      <c r="J5" s="136"/>
      <c r="K5" s="127"/>
      <c r="L5" s="133"/>
      <c r="M5" s="127"/>
      <c r="N5" s="133"/>
      <c r="O5" s="127"/>
      <c r="P5" s="133"/>
      <c r="Q5" s="127"/>
      <c r="R5" s="133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5"/>
      <c r="H6" s="136"/>
      <c r="I6" s="135"/>
      <c r="J6" s="136"/>
      <c r="K6" s="127"/>
      <c r="L6" s="133"/>
      <c r="M6" s="127"/>
      <c r="N6" s="133"/>
      <c r="O6" s="127"/>
      <c r="P6" s="133"/>
      <c r="Q6" s="127"/>
      <c r="R6" s="133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27"/>
      <c r="L7" s="133"/>
      <c r="M7" s="127"/>
      <c r="N7" s="133"/>
      <c r="O7" s="127"/>
      <c r="P7" s="133"/>
      <c r="Q7" s="127"/>
      <c r="R7" s="133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27"/>
      <c r="L8" s="133"/>
      <c r="M8" s="127"/>
      <c r="N8" s="133"/>
      <c r="O8" s="127"/>
      <c r="P8" s="133"/>
      <c r="Q8" s="127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27"/>
      <c r="L9" s="133"/>
      <c r="M9" s="127"/>
      <c r="N9" s="133"/>
      <c r="O9" s="127"/>
      <c r="P9" s="133"/>
      <c r="Q9" s="127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27"/>
      <c r="L10" s="133"/>
      <c r="M10" s="127"/>
      <c r="N10" s="133"/>
      <c r="O10" s="127"/>
      <c r="P10" s="133"/>
      <c r="Q10" s="127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27"/>
      <c r="L11" s="133"/>
      <c r="M11" s="127"/>
      <c r="N11" s="133"/>
      <c r="O11" s="127"/>
      <c r="P11" s="133"/>
      <c r="Q11" s="127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27"/>
      <c r="L12" s="133"/>
      <c r="M12" s="127"/>
      <c r="N12" s="133"/>
      <c r="O12" s="127"/>
      <c r="P12" s="133"/>
      <c r="Q12" s="127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27"/>
      <c r="L13" s="133"/>
      <c r="M13" s="127"/>
      <c r="N13" s="133"/>
      <c r="O13" s="127"/>
      <c r="P13" s="133"/>
      <c r="Q13" s="127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27"/>
      <c r="L14" s="133"/>
      <c r="M14" s="127"/>
      <c r="N14" s="133"/>
      <c r="O14" s="127"/>
      <c r="P14" s="133"/>
      <c r="Q14" s="127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5"/>
      <c r="F15" s="136"/>
      <c r="G15" s="135"/>
      <c r="H15" s="136"/>
      <c r="I15" s="135"/>
      <c r="J15" s="136"/>
      <c r="K15" s="127"/>
      <c r="L15" s="133"/>
      <c r="M15" s="127">
        <v>8</v>
      </c>
      <c r="N15" s="133"/>
      <c r="O15" s="127"/>
      <c r="P15" s="133"/>
      <c r="Q15" s="127"/>
      <c r="R15" s="133"/>
      <c r="S15" s="12">
        <f t="shared" si="1"/>
        <v>8</v>
      </c>
      <c r="T15" s="12">
        <f t="shared" si="0"/>
        <v>8</v>
      </c>
      <c r="U15" s="14"/>
      <c r="V15" s="14"/>
    </row>
    <row r="16" spans="1:22" x14ac:dyDescent="0.25">
      <c r="A16" s="6"/>
      <c r="B16" s="25"/>
      <c r="C16" s="6"/>
      <c r="D16" s="10"/>
      <c r="E16" s="139"/>
      <c r="F16" s="140"/>
      <c r="G16" s="139"/>
      <c r="H16" s="140"/>
      <c r="I16" s="139"/>
      <c r="J16" s="140"/>
      <c r="K16" s="123"/>
      <c r="L16" s="124"/>
      <c r="M16" s="123"/>
      <c r="N16" s="124"/>
      <c r="O16" s="127"/>
      <c r="P16" s="133"/>
      <c r="Q16" s="127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123</v>
      </c>
      <c r="C17" s="6"/>
      <c r="D17" s="22" t="s">
        <v>81</v>
      </c>
      <c r="E17" s="135"/>
      <c r="F17" s="136"/>
      <c r="G17" s="135"/>
      <c r="H17" s="136"/>
      <c r="I17" s="135"/>
      <c r="J17" s="136"/>
      <c r="K17" s="127"/>
      <c r="L17" s="133"/>
      <c r="M17" s="127"/>
      <c r="N17" s="133"/>
      <c r="O17" s="127"/>
      <c r="P17" s="133"/>
      <c r="Q17" s="127"/>
      <c r="R17" s="133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27"/>
      <c r="L18" s="133"/>
      <c r="M18" s="127"/>
      <c r="N18" s="133"/>
      <c r="O18" s="127"/>
      <c r="P18" s="133"/>
      <c r="Q18" s="127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6"/>
      <c r="G19" s="135"/>
      <c r="H19" s="136"/>
      <c r="I19" s="135"/>
      <c r="J19" s="136"/>
      <c r="K19" s="127"/>
      <c r="L19" s="133"/>
      <c r="M19" s="127"/>
      <c r="N19" s="133"/>
      <c r="O19" s="127"/>
      <c r="P19" s="133"/>
      <c r="Q19" s="127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4" t="s">
        <v>35</v>
      </c>
      <c r="B20" s="54"/>
      <c r="C20" s="10"/>
      <c r="D20" s="10"/>
      <c r="E20" s="135">
        <v>8</v>
      </c>
      <c r="F20" s="136"/>
      <c r="G20" s="135">
        <v>8</v>
      </c>
      <c r="H20" s="136"/>
      <c r="I20" s="135">
        <v>8</v>
      </c>
      <c r="J20" s="136"/>
      <c r="K20" s="127"/>
      <c r="L20" s="133"/>
      <c r="M20" s="127"/>
      <c r="N20" s="133"/>
      <c r="O20" s="127"/>
      <c r="P20" s="133"/>
      <c r="Q20" s="127"/>
      <c r="R20" s="133"/>
      <c r="S20" s="12">
        <f t="shared" si="1"/>
        <v>24</v>
      </c>
      <c r="T20" s="12"/>
      <c r="U20" s="15"/>
      <c r="V20" s="14"/>
    </row>
    <row r="21" spans="1:22" x14ac:dyDescent="0.25">
      <c r="A21" s="54" t="s">
        <v>36</v>
      </c>
      <c r="B21" s="54"/>
      <c r="C21" s="10"/>
      <c r="D21" s="10"/>
      <c r="E21" s="127"/>
      <c r="F21" s="133"/>
      <c r="G21" s="127"/>
      <c r="H21" s="133"/>
      <c r="I21" s="127"/>
      <c r="J21" s="133"/>
      <c r="K21" s="127"/>
      <c r="L21" s="133"/>
      <c r="M21" s="127"/>
      <c r="N21" s="133"/>
      <c r="O21" s="127"/>
      <c r="P21" s="133"/>
      <c r="Q21" s="127"/>
      <c r="R21" s="133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7">
        <f>SUM(E4:E21)</f>
        <v>8</v>
      </c>
      <c r="F22" s="138"/>
      <c r="G22" s="137">
        <f>SUM(G4:G21)</f>
        <v>8</v>
      </c>
      <c r="H22" s="138"/>
      <c r="I22" s="137">
        <f>SUM(I4:I21)</f>
        <v>8</v>
      </c>
      <c r="J22" s="138"/>
      <c r="K22" s="137">
        <f>SUM(K4:K21)</f>
        <v>0</v>
      </c>
      <c r="L22" s="138"/>
      <c r="M22" s="137">
        <f>SUM(M4:M21)</f>
        <v>8</v>
      </c>
      <c r="N22" s="138"/>
      <c r="O22" s="137">
        <f>SUM(O4:O21)</f>
        <v>0</v>
      </c>
      <c r="P22" s="138"/>
      <c r="Q22" s="137">
        <f>SUM(Q4:Q21)</f>
        <v>0</v>
      </c>
      <c r="R22" s="138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8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8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24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65</v>
      </c>
      <c r="B2" s="109"/>
      <c r="C2" s="109" t="str">
        <f>Chimes!C2</f>
        <v>11.09.22</v>
      </c>
      <c r="D2" s="32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7" t="s">
        <v>18</v>
      </c>
      <c r="P2" s="147"/>
      <c r="Q2" s="147" t="s">
        <v>19</v>
      </c>
      <c r="R2" s="14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/>
      <c r="N3" s="116"/>
      <c r="O3" s="27"/>
      <c r="P3" s="67"/>
      <c r="Q3" s="37"/>
      <c r="R3" s="37"/>
      <c r="S3" s="38"/>
      <c r="T3" s="38"/>
      <c r="U3" s="39"/>
      <c r="V3" s="39"/>
    </row>
    <row r="4" spans="1:22" x14ac:dyDescent="0.25">
      <c r="A4" s="6"/>
      <c r="B4" s="6"/>
      <c r="C4" s="6"/>
      <c r="D4" s="22"/>
      <c r="E4" s="135"/>
      <c r="F4" s="142"/>
      <c r="G4" s="135"/>
      <c r="H4" s="142"/>
      <c r="I4" s="135"/>
      <c r="J4" s="136"/>
      <c r="K4" s="139"/>
      <c r="L4" s="140"/>
      <c r="M4" s="141"/>
      <c r="N4" s="142"/>
      <c r="O4" s="145"/>
      <c r="P4" s="145"/>
      <c r="Q4" s="143"/>
      <c r="R4" s="144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45"/>
      <c r="P5" s="145"/>
      <c r="Q5" s="143"/>
      <c r="R5" s="144"/>
      <c r="S5" s="38">
        <f>E5+G5+I5+K5+M5+O5+Q5</f>
        <v>0</v>
      </c>
      <c r="T5" s="38">
        <f t="shared" ref="T5:T20" si="0">SUM(S5-U5-V5)</f>
        <v>0</v>
      </c>
      <c r="U5" s="40"/>
      <c r="V5" s="40"/>
    </row>
    <row r="6" spans="1:22" x14ac:dyDescent="0.25">
      <c r="A6" s="6"/>
      <c r="B6" s="6"/>
      <c r="C6" s="6"/>
      <c r="D6" s="22"/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45"/>
      <c r="P6" s="145"/>
      <c r="Q6" s="143"/>
      <c r="R6" s="144"/>
      <c r="S6" s="38">
        <f t="shared" ref="S6:S22" si="1">E6+G6+I6+K6+M6+O6+Q6</f>
        <v>0</v>
      </c>
      <c r="T6" s="38">
        <f t="shared" si="0"/>
        <v>0</v>
      </c>
      <c r="U6" s="40"/>
      <c r="V6" s="40"/>
    </row>
    <row r="7" spans="1:22" x14ac:dyDescent="0.25">
      <c r="A7" s="6"/>
      <c r="B7" s="6"/>
      <c r="C7" s="6"/>
      <c r="D7" s="22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45"/>
      <c r="P7" s="145"/>
      <c r="Q7" s="143"/>
      <c r="R7" s="144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45"/>
      <c r="P8" s="145"/>
      <c r="Q8" s="143"/>
      <c r="R8" s="144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45"/>
      <c r="P9" s="145"/>
      <c r="Q9" s="143"/>
      <c r="R9" s="144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20"/>
      <c r="F10" s="121"/>
      <c r="G10" s="141"/>
      <c r="H10" s="142"/>
      <c r="I10" s="141"/>
      <c r="J10" s="142"/>
      <c r="K10" s="141"/>
      <c r="L10" s="142"/>
      <c r="M10" s="141"/>
      <c r="N10" s="142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0"/>
      <c r="F11" s="121"/>
      <c r="G11" s="141"/>
      <c r="H11" s="142"/>
      <c r="I11" s="141"/>
      <c r="J11" s="142"/>
      <c r="K11" s="141"/>
      <c r="L11" s="142"/>
      <c r="M11" s="141"/>
      <c r="N11" s="142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22"/>
      <c r="C12" s="6"/>
      <c r="D12" s="22"/>
      <c r="E12" s="120"/>
      <c r="F12" s="121"/>
      <c r="G12" s="139"/>
      <c r="H12" s="140"/>
      <c r="I12" s="139"/>
      <c r="J12" s="140"/>
      <c r="K12" s="139"/>
      <c r="L12" s="140"/>
      <c r="M12" s="139"/>
      <c r="N12" s="140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39"/>
      <c r="H13" s="140"/>
      <c r="I13" s="139"/>
      <c r="J13" s="140"/>
      <c r="K13" s="139"/>
      <c r="L13" s="140"/>
      <c r="M13" s="139"/>
      <c r="N13" s="140"/>
      <c r="O13" s="143"/>
      <c r="P13" s="144"/>
      <c r="Q13" s="143"/>
      <c r="R13" s="144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5"/>
      <c r="F15" s="140"/>
      <c r="G15" s="135"/>
      <c r="H15" s="140"/>
      <c r="I15" s="135"/>
      <c r="J15" s="140"/>
      <c r="K15" s="135"/>
      <c r="L15" s="140"/>
      <c r="M15" s="135"/>
      <c r="N15" s="140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43"/>
      <c r="P16" s="144"/>
      <c r="Q16" s="143"/>
      <c r="R16" s="144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4" customFormat="1" x14ac:dyDescent="0.25">
      <c r="A17" s="6"/>
      <c r="B17" s="6"/>
      <c r="C17" s="6"/>
      <c r="D17" s="22"/>
      <c r="E17" s="135"/>
      <c r="F17" s="136"/>
      <c r="G17" s="135"/>
      <c r="H17" s="136"/>
      <c r="I17" s="148"/>
      <c r="J17" s="149"/>
      <c r="K17" s="135"/>
      <c r="L17" s="136"/>
      <c r="M17" s="135"/>
      <c r="N17" s="136"/>
      <c r="O17" s="152"/>
      <c r="P17" s="153"/>
      <c r="Q17" s="152"/>
      <c r="R17" s="153"/>
      <c r="S17" s="38">
        <f t="shared" si="10"/>
        <v>0</v>
      </c>
      <c r="T17" s="38">
        <f t="shared" si="11"/>
        <v>0</v>
      </c>
      <c r="U17" s="113"/>
      <c r="V17" s="113"/>
    </row>
    <row r="18" spans="1:22" x14ac:dyDescent="0.25">
      <c r="A18" s="6"/>
      <c r="B18" s="6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45"/>
      <c r="P18" s="145"/>
      <c r="Q18" s="143"/>
      <c r="R18" s="144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123</v>
      </c>
      <c r="C19" s="6"/>
      <c r="D19" s="22" t="s">
        <v>93</v>
      </c>
      <c r="E19" s="141"/>
      <c r="F19" s="142"/>
      <c r="G19" s="141"/>
      <c r="H19" s="142"/>
      <c r="I19" s="141"/>
      <c r="J19" s="142"/>
      <c r="K19" s="141"/>
      <c r="L19" s="142"/>
      <c r="M19" s="141"/>
      <c r="N19" s="142"/>
      <c r="O19" s="145"/>
      <c r="P19" s="145"/>
      <c r="Q19" s="143"/>
      <c r="R19" s="144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45"/>
      <c r="P20" s="145"/>
      <c r="Q20" s="143"/>
      <c r="R20" s="144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1">
        <v>8</v>
      </c>
      <c r="F21" s="142"/>
      <c r="G21" s="141">
        <v>8</v>
      </c>
      <c r="H21" s="142"/>
      <c r="I21" s="141">
        <v>8</v>
      </c>
      <c r="J21" s="142"/>
      <c r="K21" s="141">
        <v>8</v>
      </c>
      <c r="L21" s="142"/>
      <c r="M21" s="141">
        <v>8</v>
      </c>
      <c r="N21" s="142"/>
      <c r="O21" s="145"/>
      <c r="P21" s="145"/>
      <c r="Q21" s="143"/>
      <c r="R21" s="144"/>
      <c r="S21" s="38">
        <f t="shared" si="1"/>
        <v>40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3"/>
      <c r="R22" s="144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2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40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4">
        <f>SUM(C28:C32)</f>
        <v>40</v>
      </c>
      <c r="E33" s="31" t="s">
        <v>40</v>
      </c>
      <c r="F33" s="31"/>
      <c r="G33" s="45">
        <v>0</v>
      </c>
    </row>
    <row r="34" spans="1:7" ht="16.5" thickTop="1" x14ac:dyDescent="0.25">
      <c r="A34" s="30" t="s">
        <v>27</v>
      </c>
      <c r="C34" s="46">
        <v>0</v>
      </c>
      <c r="D34" s="46"/>
    </row>
    <row r="35" spans="1:7" x14ac:dyDescent="0.25">
      <c r="A35" s="30" t="s">
        <v>34</v>
      </c>
      <c r="C35" s="46">
        <v>0</v>
      </c>
      <c r="D35" s="46"/>
    </row>
  </sheetData>
  <mergeCells count="143">
    <mergeCell ref="Q14:R14"/>
    <mergeCell ref="K15:L15"/>
    <mergeCell ref="M15:N15"/>
    <mergeCell ref="O15:P15"/>
    <mergeCell ref="Q15:R15"/>
    <mergeCell ref="Q11:R11"/>
    <mergeCell ref="G12:H12"/>
    <mergeCell ref="I12:J12"/>
    <mergeCell ref="K12:L12"/>
    <mergeCell ref="I11:J11"/>
    <mergeCell ref="K11:L11"/>
    <mergeCell ref="M11:N11"/>
    <mergeCell ref="O11:P11"/>
    <mergeCell ref="Q12:R12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McSharry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2022-11-14T11:20:04Z</dcterms:modified>
</cp:coreProperties>
</file>