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7DF2F74A-AEC1-4470-A455-C0238B3F453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53" l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<sst xmlns="http://schemas.openxmlformats.org/spreadsheetml/2006/main" count="773" uniqueCount="136">
  <si>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</si>
  <si>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</si>
  <si>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</si>
  <si>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</si>
  <si>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</si>
  <si>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</si>
  <si>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</si>
  <si>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</si>
  <si>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</si>
  <si>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</si>
  <si>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</si>
  <si>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</si>
  <si>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</si>
  <si>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</si>
  <si>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</si>
  <si>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</si>
  <si>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</si>
  <si>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</si>
  <si>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</si>
  <si>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</si>
  <si>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</si>
  <si>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</si>
  <si>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</si>
  <si>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</si>
  <si>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</si>
  <si>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</si>
  <si>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</si>
  <si>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</si>
  <si>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</si>
  <si>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</si>
  <si>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</si>
  <si>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</si>
  <si>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</si>
  <si>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</si>
  <si>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</si>
  <si>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</si>
  <si>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</si>
  <si>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</si>
  <si>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</si>
  <si>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</si>
  <si>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</si>
  <si>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</si>
  <si>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</si>
  <si>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</si>
  <si>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</si>
  <si>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</si>
  <si>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</si>
  <si>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</si>
  <si>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</si>
  <si>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</si>
  <si>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</si>
  <si>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</si>
  <si>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</si>
  <si>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</si>
  <si>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</si>
  <si>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</si>
  <si>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</si>
  <si>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</si>
  <si>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</si>
  <si>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</si>
  <si>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</si>
  <si>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</si>
  <si>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</si>
  <si>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</si>
  <si>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</si>
  <si>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</si>
  <si>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</si>
  <si>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</si>
  <si>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</si>
  <si>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</si>
  <si>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</si>
  <si>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</si>
  <si>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</si>
  <si>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</si>
  <si>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</si>
  <si>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</si>
  <si>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</si>
  <si>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</si>
  <si>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</si>
  <si>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</si>
  <si>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</si>
  <si>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</si>
  <si>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</si>
  <si>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</si>
  <si>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</si>
  <si>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</si>
  <si>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</si>
  <si>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</si>
  <si>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</si>
  <si>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</si>
  <si>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</si>
  <si>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</si>
  <si>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</si>
  <si>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</si>
  <si>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</si>
  <si>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</si>
  <si>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store skirting 6959</t>
  </si>
  <si>
    <t>frames from store 6959</t>
  </si>
  <si>
    <t>moving stacks</t>
  </si>
  <si>
    <t>handrails</t>
  </si>
  <si>
    <t>Machine maintenance</t>
  </si>
  <si>
    <t>Oak frames</t>
  </si>
  <si>
    <t>Door frames</t>
  </si>
  <si>
    <t>casements</t>
  </si>
  <si>
    <t>door and frame</t>
  </si>
  <si>
    <t>seating huts</t>
  </si>
  <si>
    <t>training Sam</t>
  </si>
  <si>
    <t>training</t>
  </si>
  <si>
    <t>cabinet doors</t>
  </si>
  <si>
    <t>Repair &amp; sand lobby doors</t>
  </si>
  <si>
    <t>Reception desk</t>
  </si>
  <si>
    <t>Architraves</t>
  </si>
  <si>
    <t>architraves</t>
  </si>
  <si>
    <t>Door Frames</t>
  </si>
  <si>
    <t>TV wall unit</t>
  </si>
  <si>
    <t>12.06.22</t>
  </si>
  <si>
    <t>panels</t>
  </si>
  <si>
    <t>pergolas</t>
  </si>
  <si>
    <t>load van</t>
  </si>
  <si>
    <t>firewood</t>
  </si>
  <si>
    <t>drive to gem</t>
  </si>
  <si>
    <t xml:space="preserve">wrapping </t>
  </si>
  <si>
    <t xml:space="preserve">frame </t>
  </si>
  <si>
    <t>book up 7072</t>
  </si>
  <si>
    <t>frame</t>
  </si>
  <si>
    <t>sick</t>
  </si>
  <si>
    <t>dentist</t>
  </si>
  <si>
    <t>moving timber</t>
  </si>
  <si>
    <t>REPT01</t>
  </si>
  <si>
    <t>HOXT01</t>
  </si>
  <si>
    <t>CAPI01</t>
  </si>
  <si>
    <t>OFFI01</t>
  </si>
  <si>
    <t>PRIO17</t>
  </si>
  <si>
    <t>MOOR02</t>
  </si>
  <si>
    <t>BRAN01</t>
  </si>
  <si>
    <t>BARC01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</si>
</sst>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115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32</v>
      </c>
      <c r="C6" s="100">
        <f>SUM(Buckingham!C32)</f>
        <v>0</v>
      </c>
      <c r="D6" s="100">
        <f>SUM(Buckingham!C33)</f>
        <v>0</v>
      </c>
      <c r="E6" s="100">
        <f>SUM(Buckingham!C34)</f>
        <v>0</v>
      </c>
      <c r="F6" s="100">
        <f>SUM(Buckingham!C35)</f>
        <v>0</v>
      </c>
      <c r="G6" s="101">
        <f>B6+C6+D6+E6+F6</f>
        <v>32</v>
      </c>
      <c r="H6" s="102">
        <f>SUM(Buckingham!C37)</f>
        <v>0</v>
      </c>
      <c r="I6" s="102">
        <f>SUM(Buckingham!C38)</f>
        <v>0</v>
      </c>
      <c r="K6" s="103">
        <f>SUM(Buckingham!I32)</f>
        <v>5.5</v>
      </c>
    </row>
    <row r="7" spans="1:11" ht="17.25" customHeight="1" x14ac:dyDescent="0.25">
      <c r="A7" s="99" t="s">
        <v>59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9.5</v>
      </c>
    </row>
    <row r="8" spans="1:11" x14ac:dyDescent="0.25">
      <c r="A8" s="99" t="s">
        <v>43</v>
      </c>
      <c r="B8" s="100">
        <f>SUM(Czege!C29)</f>
        <v>0</v>
      </c>
      <c r="C8" s="100">
        <f>SUM(Czege!C30)</f>
        <v>0</v>
      </c>
      <c r="D8" s="100">
        <f>SUM(Czege!C31)</f>
        <v>0</v>
      </c>
      <c r="E8" s="100">
        <f>SUM(Czege!C32)</f>
        <v>40</v>
      </c>
      <c r="F8" s="100">
        <f>SUM(Czege!C33)</f>
        <v>0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0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11.5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79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ht="17.25" customHeight="1" x14ac:dyDescent="0.25">
      <c r="A14" s="99" t="s">
        <v>67</v>
      </c>
      <c r="B14" s="100">
        <f>SUM('Reading-Jones'!C30)</f>
        <v>24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24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16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7.5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0</v>
      </c>
      <c r="C19" s="100">
        <f>SUM(T.Winterburn!C29)</f>
        <v>0</v>
      </c>
      <c r="D19" s="100">
        <f>SUM(T.Winterburn!C30)</f>
        <v>0</v>
      </c>
      <c r="E19" s="100">
        <f>SUM(T.Winterburn!C31)</f>
        <v>32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25">
      <c r="A20" s="99" t="s">
        <v>12</v>
      </c>
      <c r="B20" s="100">
        <f>SUM(Wright!C30)</f>
        <v>32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34</v>
      </c>
      <c r="H20" s="104">
        <f>SUM(Wright!C36)</f>
        <v>0</v>
      </c>
      <c r="I20" s="104">
        <f>SUM(Wright!C37)</f>
        <v>0</v>
      </c>
      <c r="K20" s="103">
        <f>SUM(Wright!I31)</f>
        <v>20.75</v>
      </c>
    </row>
    <row r="21" spans="1:11" ht="17.25" customHeight="1" x14ac:dyDescent="0.25">
      <c r="A21" s="105" t="s">
        <v>22</v>
      </c>
      <c r="B21" s="106">
        <f t="shared" ref="B21:I21" si="2">SUM(B6:B20)</f>
        <v>416</v>
      </c>
      <c r="C21" s="106">
        <f t="shared" si="2"/>
        <v>2</v>
      </c>
      <c r="D21" s="106">
        <f t="shared" si="2"/>
        <v>0</v>
      </c>
      <c r="E21" s="106">
        <f t="shared" si="2"/>
        <v>72</v>
      </c>
      <c r="F21" s="106">
        <f t="shared" si="2"/>
        <v>0</v>
      </c>
      <c r="G21" s="106">
        <f t="shared" si="2"/>
        <v>490</v>
      </c>
      <c r="H21" s="107">
        <f t="shared" si="2"/>
        <v>0</v>
      </c>
      <c r="I21" s="107">
        <f t="shared" si="2"/>
        <v>0</v>
      </c>
      <c r="J21" s="94"/>
      <c r="K21" s="106">
        <f>SUM(K6:K20)</f>
        <v>108.75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418</v>
      </c>
    </row>
    <row r="25" spans="1:11" x14ac:dyDescent="0.25">
      <c r="A25" s="92" t="s">
        <v>29</v>
      </c>
      <c r="C25" s="108">
        <f>K21</f>
        <v>108.75</v>
      </c>
    </row>
    <row r="26" spans="1:11" x14ac:dyDescent="0.25">
      <c r="A26" s="92" t="s">
        <v>33</v>
      </c>
      <c r="C26" s="109">
        <f>C25/C24</f>
        <v>0.26016746411483255</v>
      </c>
    </row>
    <row r="27" spans="1:11" x14ac:dyDescent="0.25">
      <c r="C27" s="94"/>
    </row>
    <row r="28" spans="1:11" x14ac:dyDescent="0.25">
      <c r="H28" s="94" t="s">
        <v>88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119" t="s">
        <v>125</v>
      </c>
      <c r="H3" s="119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129</v>
      </c>
      <c r="C4" s="6">
        <v>38</v>
      </c>
      <c r="D4" s="22" t="s">
        <v>112</v>
      </c>
      <c r="E4" s="131">
        <v>4.5</v>
      </c>
      <c r="F4" s="132"/>
      <c r="G4" s="138"/>
      <c r="H4" s="139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4.5</v>
      </c>
      <c r="T4" s="12">
        <f t="shared" ref="T4:T22" si="0">SUM(S4-U4-V4)</f>
        <v>4.5</v>
      </c>
      <c r="U4" s="14"/>
      <c r="V4" s="14"/>
    </row>
    <row r="5" spans="1:22" x14ac:dyDescent="0.25">
      <c r="A5" s="6">
        <v>6983</v>
      </c>
      <c r="B5" s="6" t="s">
        <v>128</v>
      </c>
      <c r="C5" s="6">
        <v>25</v>
      </c>
      <c r="D5" s="22" t="s">
        <v>113</v>
      </c>
      <c r="E5" s="131">
        <v>2</v>
      </c>
      <c r="F5" s="132"/>
      <c r="G5" s="138"/>
      <c r="H5" s="139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129</v>
      </c>
      <c r="C6" s="6">
        <v>24</v>
      </c>
      <c r="D6" s="22" t="s">
        <v>118</v>
      </c>
      <c r="E6" s="131">
        <v>1.5</v>
      </c>
      <c r="F6" s="132"/>
      <c r="G6" s="138"/>
      <c r="H6" s="139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1.5</v>
      </c>
      <c r="T6" s="12">
        <f t="shared" si="0"/>
        <v>1.5</v>
      </c>
      <c r="U6" s="14"/>
      <c r="V6" s="14"/>
    </row>
    <row r="7" spans="1:22" ht="16.5" customHeight="1" x14ac:dyDescent="0.25">
      <c r="A7" s="6">
        <v>7072</v>
      </c>
      <c r="B7" s="6" t="s">
        <v>135</v>
      </c>
      <c r="C7" s="6">
        <v>1</v>
      </c>
      <c r="D7" s="22" t="s">
        <v>117</v>
      </c>
      <c r="E7" s="120"/>
      <c r="F7" s="121"/>
      <c r="G7" s="138"/>
      <c r="H7" s="139"/>
      <c r="I7" s="131">
        <v>4.25</v>
      </c>
      <c r="J7" s="132"/>
      <c r="K7" s="131">
        <v>8</v>
      </c>
      <c r="L7" s="132"/>
      <c r="M7" s="131"/>
      <c r="N7" s="132"/>
      <c r="O7" s="131"/>
      <c r="P7" s="132"/>
      <c r="Q7" s="131"/>
      <c r="R7" s="132"/>
      <c r="S7" s="12">
        <f t="shared" si="1"/>
        <v>12.25</v>
      </c>
      <c r="T7" s="12">
        <f t="shared" si="0"/>
        <v>12.25</v>
      </c>
      <c r="U7" s="14"/>
      <c r="V7" s="14"/>
    </row>
    <row r="8" spans="1:22" x14ac:dyDescent="0.25">
      <c r="A8" s="6">
        <v>6959</v>
      </c>
      <c r="B8" s="6" t="s">
        <v>129</v>
      </c>
      <c r="C8" s="6">
        <v>9</v>
      </c>
      <c r="D8" s="22" t="s">
        <v>118</v>
      </c>
      <c r="E8" s="131"/>
      <c r="F8" s="132"/>
      <c r="G8" s="138"/>
      <c r="H8" s="139"/>
      <c r="I8" s="131">
        <v>0.5</v>
      </c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8"/>
      <c r="H9" s="139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3601</v>
      </c>
      <c r="B10" s="6" t="s">
        <v>130</v>
      </c>
      <c r="C10" s="6"/>
      <c r="D10" s="22" t="s">
        <v>97</v>
      </c>
      <c r="E10" s="120"/>
      <c r="F10" s="121"/>
      <c r="G10" s="138"/>
      <c r="H10" s="139"/>
      <c r="I10" s="131">
        <v>1</v>
      </c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8"/>
      <c r="H11" s="139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8"/>
      <c r="H12" s="139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8"/>
      <c r="H13" s="139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8"/>
      <c r="H14" s="139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87</v>
      </c>
      <c r="E15" s="131"/>
      <c r="F15" s="132"/>
      <c r="G15" s="138"/>
      <c r="H15" s="139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8"/>
      <c r="H16" s="139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126</v>
      </c>
      <c r="E17" s="131"/>
      <c r="F17" s="132"/>
      <c r="G17" s="138"/>
      <c r="H17" s="139"/>
      <c r="I17" s="131">
        <v>2.25</v>
      </c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2"/>
        <v>2.25</v>
      </c>
      <c r="T17" s="12">
        <f t="shared" si="3"/>
        <v>2.25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8"/>
      <c r="H18" s="139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131</v>
      </c>
      <c r="C19" s="6"/>
      <c r="D19" s="22" t="s">
        <v>90</v>
      </c>
      <c r="E19" s="131"/>
      <c r="F19" s="132"/>
      <c r="G19" s="138"/>
      <c r="H19" s="139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22" t="s">
        <v>85</v>
      </c>
      <c r="E20" s="131"/>
      <c r="F20" s="132"/>
      <c r="G20" s="138"/>
      <c r="H20" s="139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131</v>
      </c>
      <c r="C21" s="6"/>
      <c r="D21" s="22" t="s">
        <v>73</v>
      </c>
      <c r="E21" s="131"/>
      <c r="F21" s="132"/>
      <c r="G21" s="138"/>
      <c r="H21" s="139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1"/>
      <c r="F22" s="132"/>
      <c r="G22" s="138"/>
      <c r="H22" s="139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6"/>
      <c r="F23" s="137"/>
      <c r="G23" s="138"/>
      <c r="H23" s="139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8"/>
      <c r="H24" s="139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0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7" sqref="E17:L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12.06.22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7072</v>
      </c>
      <c r="B4" s="6" t="s">
        <v>135</v>
      </c>
      <c r="C4" s="6">
        <v>1</v>
      </c>
      <c r="D4" s="22" t="s">
        <v>117</v>
      </c>
      <c r="E4" s="131"/>
      <c r="F4" s="141"/>
      <c r="G4" s="140">
        <v>5.5</v>
      </c>
      <c r="H4" s="141"/>
      <c r="I4" s="131">
        <v>6.5</v>
      </c>
      <c r="J4" s="132"/>
      <c r="K4" s="120"/>
      <c r="L4" s="121"/>
      <c r="M4" s="140"/>
      <c r="N4" s="141"/>
      <c r="O4" s="142"/>
      <c r="P4" s="142"/>
      <c r="Q4" s="140"/>
      <c r="R4" s="141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25">
      <c r="A5" s="6">
        <v>6959</v>
      </c>
      <c r="B5" s="6" t="s">
        <v>129</v>
      </c>
      <c r="C5" s="6">
        <v>20</v>
      </c>
      <c r="D5" s="22" t="s">
        <v>118</v>
      </c>
      <c r="E5" s="140">
        <v>1.5</v>
      </c>
      <c r="F5" s="141"/>
      <c r="G5" s="140"/>
      <c r="H5" s="141"/>
      <c r="I5" s="140"/>
      <c r="J5" s="141"/>
      <c r="K5" s="140"/>
      <c r="L5" s="141"/>
      <c r="M5" s="140"/>
      <c r="N5" s="141"/>
      <c r="O5" s="142"/>
      <c r="P5" s="142"/>
      <c r="Q5" s="140"/>
      <c r="R5" s="141"/>
      <c r="S5" s="38">
        <f>E5+G5+I5+K5+M5+O5+Q5</f>
        <v>1.5</v>
      </c>
      <c r="T5" s="38">
        <f t="shared" ref="T5:T20" si="0">SUM(S5-U5-V5)</f>
        <v>1.5</v>
      </c>
      <c r="U5" s="40"/>
      <c r="V5" s="40"/>
    </row>
    <row r="6" spans="1:22" x14ac:dyDescent="0.25">
      <c r="A6" s="6">
        <v>6959</v>
      </c>
      <c r="B6" s="6" t="s">
        <v>129</v>
      </c>
      <c r="C6" s="6">
        <v>39</v>
      </c>
      <c r="D6" s="22" t="s">
        <v>118</v>
      </c>
      <c r="E6" s="140"/>
      <c r="F6" s="141"/>
      <c r="G6" s="140">
        <v>0.5</v>
      </c>
      <c r="H6" s="141"/>
      <c r="I6" s="140"/>
      <c r="J6" s="141"/>
      <c r="K6" s="140"/>
      <c r="L6" s="141"/>
      <c r="M6" s="140"/>
      <c r="N6" s="141"/>
      <c r="O6" s="142"/>
      <c r="P6" s="142"/>
      <c r="Q6" s="140"/>
      <c r="R6" s="141"/>
      <c r="S6" s="38">
        <f t="shared" ref="S6:S22" si="1">E6+G6+I6+K6+M6+O6+Q6</f>
        <v>0.5</v>
      </c>
      <c r="T6" s="38">
        <f t="shared" si="0"/>
        <v>0.5</v>
      </c>
      <c r="U6" s="40"/>
      <c r="V6" s="40"/>
    </row>
    <row r="7" spans="1:22" x14ac:dyDescent="0.25">
      <c r="A7" s="6">
        <v>6959</v>
      </c>
      <c r="B7" s="6" t="s">
        <v>129</v>
      </c>
      <c r="C7" s="6">
        <v>9</v>
      </c>
      <c r="D7" s="22" t="s">
        <v>118</v>
      </c>
      <c r="E7" s="140"/>
      <c r="F7" s="141"/>
      <c r="G7" s="140"/>
      <c r="H7" s="141"/>
      <c r="I7" s="140">
        <v>1.5</v>
      </c>
      <c r="J7" s="141"/>
      <c r="K7" s="140"/>
      <c r="L7" s="141"/>
      <c r="M7" s="140"/>
      <c r="N7" s="141"/>
      <c r="O7" s="142"/>
      <c r="P7" s="142"/>
      <c r="Q7" s="140"/>
      <c r="R7" s="141"/>
      <c r="S7" s="38">
        <f t="shared" si="1"/>
        <v>1.5</v>
      </c>
      <c r="T7" s="38">
        <f t="shared" si="0"/>
        <v>1.5</v>
      </c>
      <c r="U7" s="40"/>
      <c r="V7" s="40"/>
    </row>
    <row r="8" spans="1:22" x14ac:dyDescent="0.25">
      <c r="A8" s="6">
        <v>6959</v>
      </c>
      <c r="B8" s="6" t="s">
        <v>129</v>
      </c>
      <c r="C8" s="6">
        <v>40</v>
      </c>
      <c r="D8" s="22" t="s">
        <v>97</v>
      </c>
      <c r="E8" s="140"/>
      <c r="F8" s="141"/>
      <c r="G8" s="140"/>
      <c r="H8" s="141"/>
      <c r="I8" s="140"/>
      <c r="J8" s="141"/>
      <c r="K8" s="140">
        <v>0.5</v>
      </c>
      <c r="L8" s="141"/>
      <c r="M8" s="140"/>
      <c r="N8" s="141"/>
      <c r="O8" s="142"/>
      <c r="P8" s="142"/>
      <c r="Q8" s="140"/>
      <c r="R8" s="141"/>
      <c r="S8" s="38">
        <f t="shared" si="1"/>
        <v>0.5</v>
      </c>
      <c r="T8" s="38">
        <f t="shared" si="0"/>
        <v>0.5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130</v>
      </c>
      <c r="C12" s="6"/>
      <c r="D12" s="22" t="s">
        <v>97</v>
      </c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40"/>
      <c r="P13" s="141"/>
      <c r="Q13" s="140"/>
      <c r="R13" s="141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1"/>
      <c r="F15" s="121"/>
      <c r="G15" s="131"/>
      <c r="H15" s="121"/>
      <c r="I15" s="131"/>
      <c r="J15" s="121"/>
      <c r="K15" s="131"/>
      <c r="L15" s="121"/>
      <c r="M15" s="131"/>
      <c r="N15" s="121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40"/>
      <c r="P16" s="141"/>
      <c r="Q16" s="140"/>
      <c r="R16" s="141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>
        <v>3600</v>
      </c>
      <c r="B17" s="6" t="s">
        <v>131</v>
      </c>
      <c r="C17" s="6"/>
      <c r="D17" s="22" t="s">
        <v>119</v>
      </c>
      <c r="E17" s="143"/>
      <c r="F17" s="144"/>
      <c r="G17" s="131">
        <v>1.5</v>
      </c>
      <c r="H17" s="132"/>
      <c r="I17" s="143"/>
      <c r="J17" s="144"/>
      <c r="K17" s="131"/>
      <c r="L17" s="132"/>
      <c r="M17" s="143"/>
      <c r="N17" s="144"/>
      <c r="O17" s="143"/>
      <c r="P17" s="144"/>
      <c r="Q17" s="143"/>
      <c r="R17" s="144"/>
      <c r="S17" s="38">
        <f t="shared" si="10"/>
        <v>1.5</v>
      </c>
      <c r="T17" s="38">
        <f t="shared" si="11"/>
        <v>1.5</v>
      </c>
      <c r="U17" s="115"/>
      <c r="V17" s="115"/>
    </row>
    <row r="18" spans="1:22" x14ac:dyDescent="0.25">
      <c r="A18" s="6">
        <v>3600</v>
      </c>
      <c r="B18" s="6" t="s">
        <v>131</v>
      </c>
      <c r="C18" s="6"/>
      <c r="D18" s="22" t="s">
        <v>120</v>
      </c>
      <c r="E18" s="140">
        <v>1</v>
      </c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1"/>
        <v>1</v>
      </c>
      <c r="T18" s="38">
        <f t="shared" si="0"/>
        <v>1</v>
      </c>
      <c r="U18" s="40"/>
      <c r="V18" s="40"/>
    </row>
    <row r="19" spans="1:22" x14ac:dyDescent="0.25">
      <c r="A19" s="6">
        <v>3600</v>
      </c>
      <c r="B19" s="6" t="s">
        <v>131</v>
      </c>
      <c r="C19" s="6"/>
      <c r="D19" s="22" t="s">
        <v>82</v>
      </c>
      <c r="E19" s="140">
        <v>5.5</v>
      </c>
      <c r="F19" s="141"/>
      <c r="G19" s="140">
        <v>0.5</v>
      </c>
      <c r="H19" s="141"/>
      <c r="I19" s="140"/>
      <c r="J19" s="141"/>
      <c r="K19" s="140">
        <v>7.5</v>
      </c>
      <c r="L19" s="141"/>
      <c r="M19" s="140"/>
      <c r="N19" s="141"/>
      <c r="O19" s="142"/>
      <c r="P19" s="142"/>
      <c r="Q19" s="140"/>
      <c r="R19" s="141"/>
      <c r="S19" s="38">
        <f t="shared" si="1"/>
        <v>13.5</v>
      </c>
      <c r="T19" s="38">
        <f t="shared" si="0"/>
        <v>13.5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0"/>
      <c r="R22" s="141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16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128</v>
      </c>
      <c r="C4" s="6">
        <v>6</v>
      </c>
      <c r="D4" s="22" t="s">
        <v>121</v>
      </c>
      <c r="E4" s="131">
        <v>3.5</v>
      </c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25">
      <c r="A5" s="6">
        <v>6983</v>
      </c>
      <c r="B5" s="6" t="s">
        <v>128</v>
      </c>
      <c r="C5" s="6">
        <v>17</v>
      </c>
      <c r="D5" s="22" t="s">
        <v>121</v>
      </c>
      <c r="E5" s="131">
        <v>1</v>
      </c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7040</v>
      </c>
      <c r="B6" s="6" t="s">
        <v>132</v>
      </c>
      <c r="C6" s="6">
        <v>1</v>
      </c>
      <c r="D6" s="22" t="s">
        <v>104</v>
      </c>
      <c r="E6" s="131">
        <v>3.5</v>
      </c>
      <c r="F6" s="132"/>
      <c r="G6" s="131">
        <v>8</v>
      </c>
      <c r="H6" s="132"/>
      <c r="I6" s="131">
        <v>8</v>
      </c>
      <c r="J6" s="132"/>
      <c r="K6" s="131">
        <v>8</v>
      </c>
      <c r="L6" s="132"/>
      <c r="M6" s="131"/>
      <c r="N6" s="132"/>
      <c r="O6" s="131"/>
      <c r="P6" s="132"/>
      <c r="Q6" s="131"/>
      <c r="R6" s="132"/>
      <c r="S6" s="12">
        <f t="shared" si="0"/>
        <v>27.5</v>
      </c>
      <c r="T6" s="12">
        <f t="shared" si="1"/>
        <v>27.5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131</v>
      </c>
      <c r="C21" s="6"/>
      <c r="D21" s="22" t="s">
        <v>75</v>
      </c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2"/>
      <c r="G22" s="148"/>
      <c r="H22" s="132"/>
      <c r="I22" s="148"/>
      <c r="J22" s="132"/>
      <c r="K22" s="148"/>
      <c r="L22" s="132"/>
      <c r="M22" s="148"/>
      <c r="N22" s="132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J29" sqref="J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128</v>
      </c>
      <c r="C4" s="6">
        <v>26</v>
      </c>
      <c r="D4" s="22" t="s">
        <v>122</v>
      </c>
      <c r="E4" s="131">
        <v>3.5</v>
      </c>
      <c r="F4" s="132"/>
      <c r="G4" s="148">
        <v>2</v>
      </c>
      <c r="H4" s="132"/>
      <c r="I4" s="148"/>
      <c r="J4" s="132"/>
      <c r="K4" s="148"/>
      <c r="L4" s="132"/>
      <c r="M4" s="148"/>
      <c r="N4" s="132"/>
      <c r="O4" s="131"/>
      <c r="P4" s="132"/>
      <c r="Q4" s="131"/>
      <c r="R4" s="132"/>
      <c r="S4" s="12">
        <f t="shared" ref="S4:S23" si="0">E4+G4+I4+K4+M4+O4+Q4</f>
        <v>5.5</v>
      </c>
      <c r="T4" s="12">
        <f t="shared" ref="T4:T20" si="1">SUM(S4-U4-V4)</f>
        <v>5.5</v>
      </c>
      <c r="U4" s="14"/>
      <c r="V4" s="14"/>
    </row>
    <row r="5" spans="1:22" x14ac:dyDescent="0.25">
      <c r="A5" s="6">
        <v>6983</v>
      </c>
      <c r="B5" s="6" t="s">
        <v>128</v>
      </c>
      <c r="C5" s="6">
        <v>6</v>
      </c>
      <c r="D5" s="22" t="s">
        <v>121</v>
      </c>
      <c r="E5" s="131">
        <v>3.5</v>
      </c>
      <c r="F5" s="132"/>
      <c r="G5" s="148"/>
      <c r="H5" s="132"/>
      <c r="I5" s="148">
        <v>2</v>
      </c>
      <c r="J5" s="132"/>
      <c r="K5" s="148"/>
      <c r="L5" s="132"/>
      <c r="M5" s="148"/>
      <c r="N5" s="132"/>
      <c r="O5" s="131"/>
      <c r="P5" s="132"/>
      <c r="Q5" s="131"/>
      <c r="R5" s="132"/>
      <c r="S5" s="12">
        <f>E5+G5+I5+K5+M5+O5+Q5</f>
        <v>5.5</v>
      </c>
      <c r="T5" s="12">
        <f t="shared" si="1"/>
        <v>5.5</v>
      </c>
      <c r="U5" s="14"/>
      <c r="V5" s="14"/>
    </row>
    <row r="6" spans="1:22" x14ac:dyDescent="0.25">
      <c r="A6" s="6">
        <v>6983</v>
      </c>
      <c r="B6" s="6" t="s">
        <v>128</v>
      </c>
      <c r="C6" s="6">
        <v>17</v>
      </c>
      <c r="D6" s="22" t="s">
        <v>121</v>
      </c>
      <c r="E6" s="131">
        <v>1</v>
      </c>
      <c r="F6" s="132"/>
      <c r="G6" s="148"/>
      <c r="H6" s="132"/>
      <c r="I6" s="148"/>
      <c r="J6" s="132"/>
      <c r="K6" s="148">
        <v>2</v>
      </c>
      <c r="L6" s="132"/>
      <c r="M6" s="148"/>
      <c r="N6" s="132"/>
      <c r="O6" s="131"/>
      <c r="P6" s="132"/>
      <c r="Q6" s="131"/>
      <c r="R6" s="132"/>
      <c r="S6" s="12">
        <f>E6+G6+I6+K6+M6+O6+Q6</f>
        <v>3</v>
      </c>
      <c r="T6" s="12">
        <f t="shared" si="1"/>
        <v>3</v>
      </c>
      <c r="U6" s="14"/>
      <c r="V6" s="14"/>
    </row>
    <row r="7" spans="1:22" x14ac:dyDescent="0.25">
      <c r="A7" s="6">
        <v>7040</v>
      </c>
      <c r="B7" s="6" t="s">
        <v>132</v>
      </c>
      <c r="C7" s="6">
        <v>1</v>
      </c>
      <c r="D7" s="22" t="s">
        <v>104</v>
      </c>
      <c r="E7" s="131"/>
      <c r="F7" s="132"/>
      <c r="G7" s="148">
        <v>2.5</v>
      </c>
      <c r="H7" s="132"/>
      <c r="I7" s="148">
        <v>4</v>
      </c>
      <c r="J7" s="132"/>
      <c r="K7" s="148">
        <v>4</v>
      </c>
      <c r="L7" s="132"/>
      <c r="M7" s="148"/>
      <c r="N7" s="132"/>
      <c r="O7" s="131"/>
      <c r="P7" s="132"/>
      <c r="Q7" s="131"/>
      <c r="R7" s="132"/>
      <c r="S7" s="12">
        <f t="shared" si="0"/>
        <v>10.5</v>
      </c>
      <c r="T7" s="12">
        <f t="shared" si="1"/>
        <v>10.5</v>
      </c>
      <c r="U7" s="14"/>
      <c r="V7" s="14"/>
    </row>
    <row r="8" spans="1:22" x14ac:dyDescent="0.25">
      <c r="A8" s="9"/>
      <c r="B8" s="6"/>
      <c r="C8" s="6"/>
      <c r="D8" s="22"/>
      <c r="E8" s="131"/>
      <c r="F8" s="132"/>
      <c r="G8" s="131"/>
      <c r="H8" s="132"/>
      <c r="I8" s="131"/>
      <c r="J8" s="132"/>
      <c r="K8" s="148"/>
      <c r="L8" s="132"/>
      <c r="M8" s="148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130</v>
      </c>
      <c r="C10" s="6"/>
      <c r="D10" s="22" t="s">
        <v>94</v>
      </c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130</v>
      </c>
      <c r="C11" s="6"/>
      <c r="D11" s="22" t="s">
        <v>86</v>
      </c>
      <c r="E11" s="131"/>
      <c r="F11" s="132"/>
      <c r="G11" s="148"/>
      <c r="H11" s="132"/>
      <c r="I11" s="148"/>
      <c r="J11" s="132"/>
      <c r="K11" s="148"/>
      <c r="L11" s="132"/>
      <c r="M11" s="148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48"/>
      <c r="H12" s="132"/>
      <c r="I12" s="148"/>
      <c r="J12" s="132"/>
      <c r="K12" s="148"/>
      <c r="L12" s="132"/>
      <c r="M12" s="148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48"/>
      <c r="H13" s="132"/>
      <c r="I13" s="148"/>
      <c r="J13" s="132"/>
      <c r="K13" s="148"/>
      <c r="L13" s="132"/>
      <c r="M13" s="148"/>
      <c r="N13" s="132"/>
      <c r="O13" s="131"/>
      <c r="P13" s="132"/>
      <c r="Q13" s="131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48"/>
      <c r="H14" s="132"/>
      <c r="I14" s="148"/>
      <c r="J14" s="132"/>
      <c r="K14" s="148"/>
      <c r="L14" s="132"/>
      <c r="M14" s="148"/>
      <c r="N14" s="132"/>
      <c r="O14" s="131"/>
      <c r="P14" s="132"/>
      <c r="Q14" s="131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48"/>
      <c r="H15" s="132"/>
      <c r="I15" s="148"/>
      <c r="J15" s="132"/>
      <c r="K15" s="148"/>
      <c r="L15" s="132"/>
      <c r="M15" s="148"/>
      <c r="N15" s="132"/>
      <c r="O15" s="131"/>
      <c r="P15" s="132"/>
      <c r="Q15" s="131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76</v>
      </c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131</v>
      </c>
      <c r="C18" s="6"/>
      <c r="D18" s="22" t="s">
        <v>73</v>
      </c>
      <c r="E18" s="120"/>
      <c r="F18" s="121"/>
      <c r="G18" s="120">
        <v>3.5</v>
      </c>
      <c r="H18" s="121"/>
      <c r="I18" s="120">
        <v>2</v>
      </c>
      <c r="J18" s="121"/>
      <c r="K18" s="131">
        <v>2</v>
      </c>
      <c r="L18" s="132"/>
      <c r="M18" s="131"/>
      <c r="N18" s="132"/>
      <c r="O18" s="131"/>
      <c r="P18" s="132"/>
      <c r="Q18" s="131"/>
      <c r="R18" s="132"/>
      <c r="S18" s="12">
        <f t="shared" si="0"/>
        <v>7.5</v>
      </c>
      <c r="T18" s="12">
        <f t="shared" si="1"/>
        <v>7.5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1"/>
      <c r="F20" s="132"/>
      <c r="G20" s="148"/>
      <c r="H20" s="132"/>
      <c r="I20" s="148"/>
      <c r="J20" s="132"/>
      <c r="K20" s="148"/>
      <c r="L20" s="132"/>
      <c r="M20" s="148"/>
      <c r="N20" s="132"/>
      <c r="O20" s="131"/>
      <c r="P20" s="132"/>
      <c r="Q20" s="131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7.5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128</v>
      </c>
      <c r="C4" s="6">
        <v>7</v>
      </c>
      <c r="D4" s="22" t="s">
        <v>116</v>
      </c>
      <c r="E4" s="131">
        <v>7</v>
      </c>
      <c r="F4" s="132"/>
      <c r="G4" s="131">
        <v>6</v>
      </c>
      <c r="H4" s="132"/>
      <c r="I4" s="131">
        <v>2.5</v>
      </c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15.5</v>
      </c>
      <c r="T4" s="12">
        <f>SUM(S4-U4-V4)</f>
        <v>15.5</v>
      </c>
      <c r="U4" s="14"/>
      <c r="V4" s="14"/>
    </row>
    <row r="5" spans="1:22" ht="15.75" customHeight="1" x14ac:dyDescent="0.25">
      <c r="A5" s="6">
        <v>6983</v>
      </c>
      <c r="B5" s="6" t="s">
        <v>128</v>
      </c>
      <c r="C5" s="6">
        <v>26</v>
      </c>
      <c r="D5" s="22" t="s">
        <v>124</v>
      </c>
      <c r="E5" s="131"/>
      <c r="F5" s="132"/>
      <c r="G5" s="131">
        <v>1</v>
      </c>
      <c r="H5" s="132"/>
      <c r="I5" s="131">
        <v>1</v>
      </c>
      <c r="J5" s="132"/>
      <c r="K5" s="131"/>
      <c r="L5" s="132"/>
      <c r="M5" s="131"/>
      <c r="N5" s="132"/>
      <c r="O5" s="131"/>
      <c r="P5" s="132"/>
      <c r="Q5" s="131"/>
      <c r="R5" s="132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6893</v>
      </c>
      <c r="B6" s="6" t="s">
        <v>128</v>
      </c>
      <c r="C6" s="6">
        <v>13</v>
      </c>
      <c r="D6" s="22" t="s">
        <v>105</v>
      </c>
      <c r="E6" s="131"/>
      <c r="F6" s="132"/>
      <c r="G6" s="131"/>
      <c r="H6" s="132"/>
      <c r="I6" s="131">
        <v>3.5</v>
      </c>
      <c r="J6" s="132"/>
      <c r="K6" s="131">
        <v>7</v>
      </c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10.5</v>
      </c>
      <c r="T6" s="12">
        <f t="shared" ref="T6:T21" si="1">SUM(S6-U6-V6)</f>
        <v>10.5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1"/>
      <c r="J18" s="132"/>
      <c r="K18" s="120"/>
      <c r="L18" s="121"/>
      <c r="M18" s="120"/>
      <c r="N18" s="121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10" t="s">
        <v>61</v>
      </c>
      <c r="E20" s="131">
        <v>1</v>
      </c>
      <c r="F20" s="132"/>
      <c r="G20" s="131">
        <v>1</v>
      </c>
      <c r="H20" s="132"/>
      <c r="I20" s="131">
        <v>1</v>
      </c>
      <c r="J20" s="132"/>
      <c r="K20" s="131">
        <v>1</v>
      </c>
      <c r="L20" s="132"/>
      <c r="M20" s="131"/>
      <c r="N20" s="132"/>
      <c r="O20" s="131"/>
      <c r="P20" s="132"/>
      <c r="Q20" s="131"/>
      <c r="R20" s="132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129</v>
      </c>
      <c r="C4" s="6">
        <v>38</v>
      </c>
      <c r="D4" s="22" t="s">
        <v>111</v>
      </c>
      <c r="E4" s="149"/>
      <c r="F4" s="150"/>
      <c r="G4" s="149"/>
      <c r="H4" s="150"/>
      <c r="I4" s="149"/>
      <c r="J4" s="150"/>
      <c r="K4" s="149"/>
      <c r="L4" s="150"/>
      <c r="M4" s="131"/>
      <c r="N4" s="132"/>
      <c r="O4" s="122"/>
      <c r="P4" s="122"/>
      <c r="Q4" s="122"/>
      <c r="R4" s="122"/>
      <c r="S4" s="12">
        <f>E4+G4+I4+K4+M4+O4+Q4</f>
        <v>0</v>
      </c>
      <c r="T4" s="12">
        <f t="shared" ref="T4:T11" si="0">SUM(S4-U4-V4)</f>
        <v>0</v>
      </c>
      <c r="U4" s="14"/>
      <c r="V4" s="14"/>
    </row>
    <row r="5" spans="1:22" x14ac:dyDescent="0.25">
      <c r="A5" s="6">
        <v>6983</v>
      </c>
      <c r="B5" s="6" t="s">
        <v>128</v>
      </c>
      <c r="C5" s="6">
        <v>12</v>
      </c>
      <c r="D5" s="22" t="s">
        <v>114</v>
      </c>
      <c r="E5" s="149"/>
      <c r="F5" s="150"/>
      <c r="G5" s="149"/>
      <c r="H5" s="150"/>
      <c r="I5" s="149"/>
      <c r="J5" s="150"/>
      <c r="K5" s="149"/>
      <c r="L5" s="150"/>
      <c r="M5" s="131"/>
      <c r="N5" s="132"/>
      <c r="O5" s="122"/>
      <c r="P5" s="122"/>
      <c r="Q5" s="122"/>
      <c r="R5" s="122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31"/>
      <c r="N6" s="132"/>
      <c r="O6" s="122"/>
      <c r="P6" s="122"/>
      <c r="Q6" s="122"/>
      <c r="R6" s="122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31"/>
      <c r="N7" s="132"/>
      <c r="O7" s="122"/>
      <c r="P7" s="122"/>
      <c r="Q7" s="122"/>
      <c r="R7" s="12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31"/>
      <c r="N8" s="132"/>
      <c r="O8" s="122"/>
      <c r="P8" s="122"/>
      <c r="Q8" s="122"/>
      <c r="R8" s="122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9"/>
      <c r="F11" s="150"/>
      <c r="G11" s="149"/>
      <c r="H11" s="150"/>
      <c r="I11" s="149"/>
      <c r="J11" s="150"/>
      <c r="K11" s="149"/>
      <c r="L11" s="150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31"/>
      <c r="N12" s="132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9"/>
      <c r="F14" s="150"/>
      <c r="G14" s="149"/>
      <c r="H14" s="150"/>
      <c r="I14" s="149"/>
      <c r="J14" s="150"/>
      <c r="K14" s="149"/>
      <c r="L14" s="150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9"/>
      <c r="F15" s="150"/>
      <c r="G15" s="149"/>
      <c r="H15" s="150"/>
      <c r="I15" s="149"/>
      <c r="J15" s="150"/>
      <c r="K15" s="149"/>
      <c r="L15" s="150"/>
      <c r="M15" s="131"/>
      <c r="N15" s="132"/>
      <c r="O15" s="131"/>
      <c r="P15" s="132"/>
      <c r="Q15" s="13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9"/>
      <c r="F16" s="150"/>
      <c r="G16" s="149"/>
      <c r="H16" s="150"/>
      <c r="I16" s="149"/>
      <c r="J16" s="150"/>
      <c r="K16" s="149"/>
      <c r="L16" s="150"/>
      <c r="M16" s="131"/>
      <c r="N16" s="132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9"/>
      <c r="F17" s="150"/>
      <c r="G17" s="149"/>
      <c r="H17" s="150"/>
      <c r="I17" s="149"/>
      <c r="J17" s="150"/>
      <c r="K17" s="149"/>
      <c r="L17" s="150"/>
      <c r="M17" s="131"/>
      <c r="N17" s="132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0"/>
      <c r="N18" s="121"/>
      <c r="O18" s="131"/>
      <c r="P18" s="132"/>
      <c r="Q18" s="13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131</v>
      </c>
      <c r="C19" s="6"/>
      <c r="D19" s="10" t="s">
        <v>61</v>
      </c>
      <c r="E19" s="127"/>
      <c r="F19" s="128"/>
      <c r="G19" s="127"/>
      <c r="H19" s="128"/>
      <c r="I19" s="127"/>
      <c r="J19" s="128"/>
      <c r="K19" s="127"/>
      <c r="L19" s="128"/>
      <c r="M19" s="120"/>
      <c r="N19" s="121"/>
      <c r="O19" s="131"/>
      <c r="P19" s="132"/>
      <c r="Q19" s="131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9"/>
      <c r="F20" s="150"/>
      <c r="G20" s="149"/>
      <c r="H20" s="150"/>
      <c r="I20" s="149"/>
      <c r="J20" s="150"/>
      <c r="K20" s="149"/>
      <c r="L20" s="150"/>
      <c r="M20" s="131"/>
      <c r="N20" s="132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9">
        <v>8</v>
      </c>
      <c r="F21" s="150"/>
      <c r="G21" s="149">
        <v>8</v>
      </c>
      <c r="H21" s="150"/>
      <c r="I21" s="149">
        <v>8</v>
      </c>
      <c r="J21" s="150"/>
      <c r="K21" s="149">
        <v>8</v>
      </c>
      <c r="L21" s="150"/>
      <c r="M21" s="131"/>
      <c r="N21" s="132"/>
      <c r="O21" s="131"/>
      <c r="P21" s="132"/>
      <c r="Q21" s="131"/>
      <c r="R21" s="132"/>
      <c r="S21" s="12">
        <f t="shared" si="2"/>
        <v>32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9"/>
      <c r="F22" s="150"/>
      <c r="G22" s="149"/>
      <c r="H22" s="150"/>
      <c r="I22" s="149"/>
      <c r="J22" s="150"/>
      <c r="K22" s="149"/>
      <c r="L22" s="150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32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K21" sqref="E13:L21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12.06.22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5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129</v>
      </c>
      <c r="C4" s="6">
        <v>24</v>
      </c>
      <c r="D4" s="22" t="s">
        <v>118</v>
      </c>
      <c r="E4" s="131">
        <v>2</v>
      </c>
      <c r="F4" s="132"/>
      <c r="G4" s="131"/>
      <c r="H4" s="132"/>
      <c r="I4" s="131"/>
      <c r="J4" s="132"/>
      <c r="K4" s="131"/>
      <c r="L4" s="132"/>
      <c r="M4" s="131"/>
      <c r="N4" s="132"/>
      <c r="O4" s="151"/>
      <c r="P4" s="152"/>
      <c r="Q4" s="151"/>
      <c r="R4" s="152"/>
      <c r="S4" s="79">
        <f t="shared" ref="S4:S22" si="0">E4+G4+I4+K4+M4+O4+Q4</f>
        <v>2</v>
      </c>
      <c r="T4" s="79">
        <f t="shared" ref="T4:T22" si="1">SUM(S4-U4-V4)</f>
        <v>2</v>
      </c>
      <c r="U4" s="83"/>
      <c r="V4" s="83"/>
    </row>
    <row r="5" spans="1:22" x14ac:dyDescent="0.25">
      <c r="A5" s="6">
        <v>6959</v>
      </c>
      <c r="B5" s="6" t="s">
        <v>129</v>
      </c>
      <c r="C5" s="6">
        <v>39</v>
      </c>
      <c r="D5" s="22" t="s">
        <v>118</v>
      </c>
      <c r="E5" s="131"/>
      <c r="F5" s="132"/>
      <c r="G5" s="131">
        <v>0.5</v>
      </c>
      <c r="H5" s="132"/>
      <c r="I5" s="131"/>
      <c r="J5" s="132"/>
      <c r="K5" s="131"/>
      <c r="L5" s="132"/>
      <c r="M5" s="131"/>
      <c r="N5" s="132"/>
      <c r="O5" s="151"/>
      <c r="P5" s="152"/>
      <c r="Q5" s="151"/>
      <c r="R5" s="152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6" t="s">
        <v>129</v>
      </c>
      <c r="C6" s="6">
        <v>9</v>
      </c>
      <c r="D6" s="22" t="s">
        <v>118</v>
      </c>
      <c r="E6" s="131"/>
      <c r="F6" s="132"/>
      <c r="G6" s="131"/>
      <c r="H6" s="132"/>
      <c r="I6" s="131">
        <v>1.5</v>
      </c>
      <c r="J6" s="132"/>
      <c r="K6" s="131"/>
      <c r="L6" s="132"/>
      <c r="M6" s="131"/>
      <c r="N6" s="132"/>
      <c r="O6" s="151"/>
      <c r="P6" s="152"/>
      <c r="Q6" s="151"/>
      <c r="R6" s="152"/>
      <c r="S6" s="79">
        <f t="shared" ref="S6" si="2">E6+G6+I6+K6+M6+O6+Q6</f>
        <v>1.5</v>
      </c>
      <c r="T6" s="79">
        <f t="shared" ref="T6" si="3">SUM(S6-U6-V6)</f>
        <v>1.5</v>
      </c>
      <c r="U6" s="83"/>
      <c r="V6" s="83"/>
    </row>
    <row r="7" spans="1:22" x14ac:dyDescent="0.25">
      <c r="A7" s="6">
        <v>6959</v>
      </c>
      <c r="B7" s="6" t="s">
        <v>129</v>
      </c>
      <c r="C7" s="6">
        <v>19</v>
      </c>
      <c r="D7" s="22" t="s">
        <v>118</v>
      </c>
      <c r="E7" s="131"/>
      <c r="F7" s="132"/>
      <c r="G7" s="131"/>
      <c r="H7" s="132"/>
      <c r="I7" s="131"/>
      <c r="J7" s="132"/>
      <c r="K7" s="131">
        <v>0.5</v>
      </c>
      <c r="L7" s="132"/>
      <c r="M7" s="131"/>
      <c r="N7" s="132"/>
      <c r="O7" s="151"/>
      <c r="P7" s="152"/>
      <c r="Q7" s="151"/>
      <c r="R7" s="152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6">
        <v>6959</v>
      </c>
      <c r="B8" s="6" t="s">
        <v>129</v>
      </c>
      <c r="C8" s="6">
        <v>26</v>
      </c>
      <c r="D8" s="22" t="s">
        <v>118</v>
      </c>
      <c r="E8" s="131"/>
      <c r="F8" s="132"/>
      <c r="G8" s="131"/>
      <c r="H8" s="132"/>
      <c r="I8" s="131"/>
      <c r="J8" s="132"/>
      <c r="K8" s="131">
        <v>0.75</v>
      </c>
      <c r="L8" s="132"/>
      <c r="M8" s="131"/>
      <c r="N8" s="132"/>
      <c r="O8" s="151"/>
      <c r="P8" s="152"/>
      <c r="Q8" s="151"/>
      <c r="R8" s="152"/>
      <c r="S8" s="79">
        <f t="shared" si="0"/>
        <v>0.75</v>
      </c>
      <c r="T8" s="79">
        <f t="shared" si="1"/>
        <v>0.75</v>
      </c>
      <c r="U8" s="83"/>
      <c r="V8" s="83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51"/>
      <c r="P9" s="152"/>
      <c r="Q9" s="151"/>
      <c r="R9" s="152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130</v>
      </c>
      <c r="C10" s="6"/>
      <c r="D10" s="22" t="s">
        <v>97</v>
      </c>
      <c r="E10" s="131"/>
      <c r="F10" s="132"/>
      <c r="G10" s="131"/>
      <c r="H10" s="132"/>
      <c r="I10" s="131">
        <v>1</v>
      </c>
      <c r="J10" s="132"/>
      <c r="K10" s="131"/>
      <c r="L10" s="132"/>
      <c r="M10" s="131"/>
      <c r="N10" s="132"/>
      <c r="O10" s="151"/>
      <c r="P10" s="152"/>
      <c r="Q10" s="151"/>
      <c r="R10" s="152"/>
      <c r="S10" s="79">
        <f t="shared" si="4"/>
        <v>1</v>
      </c>
      <c r="T10" s="79">
        <f t="shared" si="5"/>
        <v>1</v>
      </c>
      <c r="U10" s="83"/>
      <c r="V10" s="83"/>
    </row>
    <row r="11" spans="1:22" x14ac:dyDescent="0.25">
      <c r="A11" s="6">
        <v>3601</v>
      </c>
      <c r="B11" s="6" t="s">
        <v>130</v>
      </c>
      <c r="C11" s="6"/>
      <c r="D11" s="22" t="s">
        <v>123</v>
      </c>
      <c r="E11" s="131">
        <v>1</v>
      </c>
      <c r="F11" s="132"/>
      <c r="G11" s="131">
        <v>6</v>
      </c>
      <c r="H11" s="132"/>
      <c r="I11" s="131"/>
      <c r="J11" s="132"/>
      <c r="K11" s="131"/>
      <c r="L11" s="132"/>
      <c r="M11" s="131"/>
      <c r="N11" s="132"/>
      <c r="O11" s="151"/>
      <c r="P11" s="152"/>
      <c r="Q11" s="151"/>
      <c r="R11" s="152"/>
      <c r="S11" s="79">
        <f t="shared" si="4"/>
        <v>7</v>
      </c>
      <c r="T11" s="79">
        <f t="shared" si="5"/>
        <v>7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51"/>
      <c r="P12" s="152"/>
      <c r="Q12" s="151"/>
      <c r="R12" s="15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131</v>
      </c>
      <c r="C13" s="6"/>
      <c r="D13" s="22" t="s">
        <v>81</v>
      </c>
      <c r="E13" s="131"/>
      <c r="F13" s="132"/>
      <c r="G13" s="131"/>
      <c r="H13" s="132"/>
      <c r="I13" s="131"/>
      <c r="J13" s="132"/>
      <c r="K13" s="131">
        <v>2</v>
      </c>
      <c r="L13" s="132"/>
      <c r="M13" s="131"/>
      <c r="N13" s="132"/>
      <c r="O13" s="151"/>
      <c r="P13" s="152"/>
      <c r="Q13" s="151"/>
      <c r="R13" s="152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131</v>
      </c>
      <c r="C14" s="6"/>
      <c r="D14" s="22" t="s">
        <v>80</v>
      </c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51"/>
      <c r="P14" s="152"/>
      <c r="Q14" s="151"/>
      <c r="R14" s="152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131</v>
      </c>
      <c r="C15" s="6"/>
      <c r="D15" s="22" t="s">
        <v>73</v>
      </c>
      <c r="E15" s="131">
        <v>0.5</v>
      </c>
      <c r="F15" s="132"/>
      <c r="G15" s="131">
        <v>0.5</v>
      </c>
      <c r="H15" s="132"/>
      <c r="I15" s="131">
        <v>0.5</v>
      </c>
      <c r="J15" s="132"/>
      <c r="K15" s="131">
        <v>0.5</v>
      </c>
      <c r="L15" s="132"/>
      <c r="M15" s="131"/>
      <c r="N15" s="132"/>
      <c r="O15" s="151"/>
      <c r="P15" s="152"/>
      <c r="Q15" s="151"/>
      <c r="R15" s="152"/>
      <c r="S15" s="79">
        <f t="shared" si="7"/>
        <v>2</v>
      </c>
      <c r="T15" s="79">
        <f t="shared" si="1"/>
        <v>2</v>
      </c>
      <c r="U15" s="83"/>
      <c r="V15" s="83"/>
    </row>
    <row r="16" spans="1:22" x14ac:dyDescent="0.25">
      <c r="A16" s="6">
        <v>3600</v>
      </c>
      <c r="B16" s="6" t="s">
        <v>131</v>
      </c>
      <c r="C16" s="6"/>
      <c r="D16" s="22" t="s">
        <v>76</v>
      </c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51"/>
      <c r="P16" s="152"/>
      <c r="Q16" s="151"/>
      <c r="R16" s="152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131</v>
      </c>
      <c r="C17" s="6"/>
      <c r="D17" s="22" t="s">
        <v>77</v>
      </c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51"/>
      <c r="P17" s="152"/>
      <c r="Q17" s="151"/>
      <c r="R17" s="152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131</v>
      </c>
      <c r="C18" s="6"/>
      <c r="D18" s="22" t="s">
        <v>62</v>
      </c>
      <c r="E18" s="131">
        <v>0.75</v>
      </c>
      <c r="F18" s="132"/>
      <c r="G18" s="131">
        <v>0.25</v>
      </c>
      <c r="H18" s="132"/>
      <c r="I18" s="131"/>
      <c r="J18" s="132"/>
      <c r="K18" s="131">
        <v>0.25</v>
      </c>
      <c r="L18" s="132"/>
      <c r="M18" s="131"/>
      <c r="N18" s="132"/>
      <c r="O18" s="151"/>
      <c r="P18" s="152"/>
      <c r="Q18" s="151"/>
      <c r="R18" s="152"/>
      <c r="S18" s="79">
        <f>E18+G18+I18+K18+M18+O18+Q18</f>
        <v>1.25</v>
      </c>
      <c r="T18" s="79">
        <f t="shared" si="1"/>
        <v>1.25</v>
      </c>
      <c r="U18" s="83"/>
      <c r="V18" s="83"/>
    </row>
    <row r="19" spans="1:22" x14ac:dyDescent="0.25">
      <c r="A19" s="81">
        <v>3600</v>
      </c>
      <c r="B19" s="6" t="s">
        <v>131</v>
      </c>
      <c r="C19" s="81"/>
      <c r="D19" s="22" t="s">
        <v>68</v>
      </c>
      <c r="E19" s="131">
        <v>3.75</v>
      </c>
      <c r="F19" s="132"/>
      <c r="G19" s="131">
        <v>0.75</v>
      </c>
      <c r="H19" s="132"/>
      <c r="I19" s="131">
        <v>4</v>
      </c>
      <c r="J19" s="132"/>
      <c r="K19" s="131">
        <v>4.5</v>
      </c>
      <c r="L19" s="132"/>
      <c r="M19" s="131"/>
      <c r="N19" s="132"/>
      <c r="O19" s="151"/>
      <c r="P19" s="152"/>
      <c r="Q19" s="151"/>
      <c r="R19" s="152"/>
      <c r="S19" s="79">
        <f>E19+G19+I19+K19+M19+O19+Q19</f>
        <v>13</v>
      </c>
      <c r="T19" s="79">
        <f t="shared" si="1"/>
        <v>11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131</v>
      </c>
      <c r="C20" s="81"/>
      <c r="D20" s="3" t="s">
        <v>66</v>
      </c>
      <c r="E20" s="131"/>
      <c r="F20" s="132"/>
      <c r="G20" s="131"/>
      <c r="H20" s="132"/>
      <c r="I20" s="131">
        <v>1.5</v>
      </c>
      <c r="J20" s="132"/>
      <c r="K20" s="131"/>
      <c r="L20" s="132"/>
      <c r="M20" s="131"/>
      <c r="N20" s="132"/>
      <c r="O20" s="151"/>
      <c r="P20" s="152"/>
      <c r="Q20" s="151"/>
      <c r="R20" s="152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131</v>
      </c>
      <c r="C21" s="81"/>
      <c r="D21" s="82" t="s">
        <v>63</v>
      </c>
      <c r="E21" s="131">
        <v>0.5</v>
      </c>
      <c r="F21" s="132"/>
      <c r="G21" s="131">
        <v>0.5</v>
      </c>
      <c r="H21" s="132"/>
      <c r="I21" s="131"/>
      <c r="J21" s="132"/>
      <c r="K21" s="131"/>
      <c r="L21" s="132"/>
      <c r="M21" s="131"/>
      <c r="N21" s="132"/>
      <c r="O21" s="151"/>
      <c r="P21" s="152"/>
      <c r="Q21" s="151"/>
      <c r="R21" s="152"/>
      <c r="S21" s="79">
        <f t="shared" si="0"/>
        <v>1</v>
      </c>
      <c r="T21" s="79">
        <f t="shared" si="1"/>
        <v>1</v>
      </c>
      <c r="U21" s="83"/>
      <c r="V21" s="83"/>
    </row>
    <row r="22" spans="1:22" x14ac:dyDescent="0.25">
      <c r="A22" s="6"/>
      <c r="B22" s="6"/>
      <c r="C22" s="6"/>
      <c r="D22" s="10"/>
      <c r="E22" s="136"/>
      <c r="F22" s="137"/>
      <c r="G22" s="131"/>
      <c r="H22" s="132"/>
      <c r="I22" s="131"/>
      <c r="J22" s="132"/>
      <c r="K22" s="131"/>
      <c r="L22" s="132"/>
      <c r="M22" s="131"/>
      <c r="N22" s="132"/>
      <c r="O22" s="151"/>
      <c r="P22" s="152"/>
      <c r="Q22" s="151"/>
      <c r="R22" s="152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51"/>
      <c r="P23" s="152"/>
      <c r="Q23" s="151"/>
      <c r="R23" s="152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51"/>
      <c r="P24" s="152"/>
      <c r="Q24" s="151"/>
      <c r="R24" s="152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4">
        <f>SUM(E4:E24)</f>
        <v>8.5</v>
      </c>
      <c r="F25" s="155"/>
      <c r="G25" s="154">
        <f>SUM(G4:G24)</f>
        <v>8.5</v>
      </c>
      <c r="H25" s="155"/>
      <c r="I25" s="154">
        <f>SUM(I4:I24)</f>
        <v>8.5</v>
      </c>
      <c r="J25" s="155"/>
      <c r="K25" s="154">
        <f>SUM(K4:K24)</f>
        <v>8.5</v>
      </c>
      <c r="L25" s="155"/>
      <c r="M25" s="154">
        <f t="shared" ref="M25" si="8">SUM(M4:M24)</f>
        <v>0</v>
      </c>
      <c r="N25" s="155"/>
      <c r="O25" s="154">
        <f>SUM(O4:O24)</f>
        <v>0</v>
      </c>
      <c r="P25" s="155"/>
      <c r="Q25" s="154">
        <f>SUM(Q4:Q24)</f>
        <v>0</v>
      </c>
      <c r="R25" s="155"/>
      <c r="S25" s="79">
        <f>SUM(S4:S24)</f>
        <v>34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32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32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20.75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34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1"/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19" sqref="E19:J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115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128</v>
      </c>
      <c r="C4" s="6">
        <v>28</v>
      </c>
      <c r="D4" s="22" t="s">
        <v>116</v>
      </c>
      <c r="E4" s="123">
        <v>2.5</v>
      </c>
      <c r="F4" s="123"/>
      <c r="G4" s="123"/>
      <c r="H4" s="123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25">
      <c r="A5" s="6">
        <v>6983</v>
      </c>
      <c r="B5" s="6" t="s">
        <v>128</v>
      </c>
      <c r="C5" s="6">
        <v>21</v>
      </c>
      <c r="D5" s="22" t="s">
        <v>101</v>
      </c>
      <c r="E5" s="122">
        <v>1.5</v>
      </c>
      <c r="F5" s="123"/>
      <c r="G5" s="122"/>
      <c r="H5" s="123"/>
      <c r="I5" s="122"/>
      <c r="J5" s="123"/>
      <c r="K5" s="122"/>
      <c r="L5" s="123"/>
      <c r="M5" s="122"/>
      <c r="N5" s="123"/>
      <c r="O5" s="120"/>
      <c r="P5" s="121"/>
      <c r="Q5" s="120"/>
      <c r="R5" s="121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25">
      <c r="A6" s="6">
        <v>7072</v>
      </c>
      <c r="B6" s="6" t="s">
        <v>135</v>
      </c>
      <c r="C6" s="6">
        <v>1</v>
      </c>
      <c r="D6" s="22" t="s">
        <v>117</v>
      </c>
      <c r="E6" s="123"/>
      <c r="F6" s="123"/>
      <c r="G6" s="123">
        <v>5.5</v>
      </c>
      <c r="H6" s="123"/>
      <c r="I6" s="123">
        <v>5.5</v>
      </c>
      <c r="J6" s="123"/>
      <c r="K6" s="123">
        <v>6.5</v>
      </c>
      <c r="L6" s="123"/>
      <c r="M6" s="123"/>
      <c r="N6" s="123"/>
      <c r="O6" s="120"/>
      <c r="P6" s="121"/>
      <c r="Q6" s="120"/>
      <c r="R6" s="121"/>
      <c r="S6" s="58">
        <f t="shared" si="0"/>
        <v>17.5</v>
      </c>
      <c r="T6" s="58">
        <f t="shared" si="1"/>
        <v>17.5</v>
      </c>
      <c r="U6" s="60"/>
      <c r="V6" s="60"/>
    </row>
    <row r="7" spans="1:22" x14ac:dyDescent="0.25">
      <c r="A7" s="6">
        <v>6959</v>
      </c>
      <c r="B7" s="6" t="s">
        <v>129</v>
      </c>
      <c r="C7" s="6">
        <v>24</v>
      </c>
      <c r="D7" s="22" t="s">
        <v>118</v>
      </c>
      <c r="E7" s="120">
        <v>1.5</v>
      </c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6959</v>
      </c>
      <c r="B8" s="6" t="s">
        <v>129</v>
      </c>
      <c r="C8" s="6">
        <v>39</v>
      </c>
      <c r="D8" s="22" t="s">
        <v>118</v>
      </c>
      <c r="E8" s="120"/>
      <c r="F8" s="121"/>
      <c r="G8" s="120">
        <v>0.5</v>
      </c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6">
        <v>6959</v>
      </c>
      <c r="B9" s="6" t="s">
        <v>129</v>
      </c>
      <c r="C9" s="6">
        <v>9</v>
      </c>
      <c r="D9" s="22" t="s">
        <v>118</v>
      </c>
      <c r="E9" s="120"/>
      <c r="F9" s="121"/>
      <c r="G9" s="120"/>
      <c r="H9" s="121"/>
      <c r="I9" s="120">
        <v>1.5</v>
      </c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25">
      <c r="A10" s="6">
        <v>6959</v>
      </c>
      <c r="B10" s="6" t="s">
        <v>129</v>
      </c>
      <c r="C10" s="6">
        <v>19</v>
      </c>
      <c r="D10" s="22" t="s">
        <v>118</v>
      </c>
      <c r="E10" s="120"/>
      <c r="F10" s="121"/>
      <c r="G10" s="120"/>
      <c r="H10" s="121"/>
      <c r="I10" s="120"/>
      <c r="J10" s="121"/>
      <c r="K10" s="120">
        <v>0.75</v>
      </c>
      <c r="L10" s="121"/>
      <c r="M10" s="120"/>
      <c r="N10" s="121"/>
      <c r="O10" s="120"/>
      <c r="P10" s="121"/>
      <c r="Q10" s="120"/>
      <c r="R10" s="121"/>
      <c r="S10" s="58">
        <f t="shared" si="0"/>
        <v>0.75</v>
      </c>
      <c r="T10" s="58">
        <f t="shared" si="1"/>
        <v>0.75</v>
      </c>
      <c r="U10" s="60"/>
      <c r="V10" s="60"/>
    </row>
    <row r="11" spans="1:22" x14ac:dyDescent="0.25">
      <c r="A11" s="6">
        <v>6959</v>
      </c>
      <c r="B11" s="6" t="s">
        <v>129</v>
      </c>
      <c r="C11" s="6">
        <v>26</v>
      </c>
      <c r="D11" s="22" t="s">
        <v>118</v>
      </c>
      <c r="E11" s="120"/>
      <c r="F11" s="121"/>
      <c r="G11" s="120"/>
      <c r="H11" s="121"/>
      <c r="I11" s="120"/>
      <c r="J11" s="121"/>
      <c r="K11" s="120">
        <v>0.75</v>
      </c>
      <c r="L11" s="121"/>
      <c r="M11" s="120"/>
      <c r="N11" s="121"/>
      <c r="O11" s="120"/>
      <c r="P11" s="121"/>
      <c r="Q11" s="120"/>
      <c r="R11" s="121"/>
      <c r="S11" s="58">
        <f t="shared" si="0"/>
        <v>0.75</v>
      </c>
      <c r="T11" s="58">
        <f t="shared" si="1"/>
        <v>0.75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130</v>
      </c>
      <c r="C13" s="6"/>
      <c r="D13" s="22" t="s">
        <v>96</v>
      </c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>
        <v>3601</v>
      </c>
      <c r="B14" s="6" t="s">
        <v>130</v>
      </c>
      <c r="C14" s="6"/>
      <c r="D14" s="22" t="s">
        <v>97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131</v>
      </c>
      <c r="C19" s="6"/>
      <c r="D19" s="22" t="s">
        <v>98</v>
      </c>
      <c r="E19" s="120">
        <v>1</v>
      </c>
      <c r="F19" s="121"/>
      <c r="G19" s="120"/>
      <c r="H19" s="121"/>
      <c r="I19" s="120">
        <v>1</v>
      </c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ref="S19:S20" si="9">E19+G19+I19+K19+M19+O19+Q19</f>
        <v>2</v>
      </c>
      <c r="T19" s="58">
        <f t="shared" si="5"/>
        <v>2</v>
      </c>
      <c r="U19" s="60"/>
      <c r="V19" s="60"/>
    </row>
    <row r="20" spans="1:22" ht="15.75" customHeight="1" x14ac:dyDescent="0.25">
      <c r="A20" s="6">
        <v>3600</v>
      </c>
      <c r="B20" s="6" t="s">
        <v>131</v>
      </c>
      <c r="C20" s="6"/>
      <c r="D20" s="22" t="s">
        <v>119</v>
      </c>
      <c r="E20" s="120"/>
      <c r="F20" s="121"/>
      <c r="G20" s="120">
        <v>1.5</v>
      </c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9"/>
        <v>1.5</v>
      </c>
      <c r="T20" s="58">
        <f t="shared" si="5"/>
        <v>1.5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100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131</v>
      </c>
      <c r="C22" s="6"/>
      <c r="D22" s="22" t="s">
        <v>89</v>
      </c>
      <c r="E22" s="122">
        <v>1.5</v>
      </c>
      <c r="F22" s="122"/>
      <c r="G22" s="122">
        <v>0.5</v>
      </c>
      <c r="H22" s="122"/>
      <c r="I22" s="122"/>
      <c r="J22" s="122"/>
      <c r="K22" s="122"/>
      <c r="L22" s="122"/>
      <c r="M22" s="122"/>
      <c r="N22" s="122"/>
      <c r="O22" s="120"/>
      <c r="P22" s="121"/>
      <c r="Q22" s="120"/>
      <c r="R22" s="121"/>
      <c r="S22" s="58">
        <f t="shared" si="0"/>
        <v>2</v>
      </c>
      <c r="T22" s="58">
        <f>SUM(S22-U22-V22)</f>
        <v>2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0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11.3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128</v>
      </c>
      <c r="C4" s="6">
        <v>26</v>
      </c>
      <c r="D4" s="22" t="s">
        <v>102</v>
      </c>
      <c r="E4" s="123">
        <v>2.5</v>
      </c>
      <c r="F4" s="123"/>
      <c r="G4" s="123"/>
      <c r="H4" s="123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>E4+G4+I4+K4+M4+O4+Q4</f>
        <v>2.5</v>
      </c>
      <c r="T4" s="58">
        <f t="shared" ref="T4:T20" si="0">SUM(S4-U4-V4)</f>
        <v>2.5</v>
      </c>
      <c r="U4" s="60"/>
      <c r="V4" s="60"/>
    </row>
    <row r="5" spans="1:22" x14ac:dyDescent="0.25">
      <c r="A5" s="6">
        <v>7040</v>
      </c>
      <c r="B5" s="6" t="s">
        <v>132</v>
      </c>
      <c r="C5" s="6">
        <v>1</v>
      </c>
      <c r="D5" s="22" t="s">
        <v>104</v>
      </c>
      <c r="E5" s="123">
        <v>5.5</v>
      </c>
      <c r="F5" s="123"/>
      <c r="G5" s="123"/>
      <c r="H5" s="123"/>
      <c r="I5" s="123"/>
      <c r="J5" s="123"/>
      <c r="K5" s="123"/>
      <c r="L5" s="123"/>
      <c r="M5" s="123"/>
      <c r="N5" s="123"/>
      <c r="O5" s="120"/>
      <c r="P5" s="121"/>
      <c r="Q5" s="120"/>
      <c r="R5" s="121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7040</v>
      </c>
      <c r="B6" s="6" t="s">
        <v>132</v>
      </c>
      <c r="C6" s="6">
        <v>2</v>
      </c>
      <c r="D6" s="22" t="s">
        <v>103</v>
      </c>
      <c r="E6" s="123"/>
      <c r="F6" s="123"/>
      <c r="G6" s="123">
        <v>7</v>
      </c>
      <c r="H6" s="123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ref="S6:S25" si="1">E6+G6+I6+K6+M6+O6+Q6</f>
        <v>7</v>
      </c>
      <c r="T6" s="58">
        <f t="shared" si="0"/>
        <v>7</v>
      </c>
      <c r="U6" s="60"/>
      <c r="V6" s="60"/>
    </row>
    <row r="7" spans="1:22" x14ac:dyDescent="0.25">
      <c r="A7" s="6">
        <v>7072</v>
      </c>
      <c r="B7" s="6" t="s">
        <v>135</v>
      </c>
      <c r="C7" s="6">
        <v>1</v>
      </c>
      <c r="D7" s="22" t="s">
        <v>117</v>
      </c>
      <c r="E7" s="122"/>
      <c r="F7" s="123"/>
      <c r="G7" s="122"/>
      <c r="H7" s="123"/>
      <c r="I7" s="122">
        <v>6</v>
      </c>
      <c r="J7" s="123"/>
      <c r="K7" s="122">
        <v>1.5</v>
      </c>
      <c r="L7" s="123"/>
      <c r="M7" s="122"/>
      <c r="N7" s="123"/>
      <c r="O7" s="120"/>
      <c r="P7" s="121"/>
      <c r="Q7" s="120"/>
      <c r="R7" s="121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131</v>
      </c>
      <c r="C18" s="6"/>
      <c r="D18" s="22" t="s">
        <v>90</v>
      </c>
      <c r="E18" s="120"/>
      <c r="F18" s="121"/>
      <c r="G18" s="120"/>
      <c r="H18" s="121"/>
      <c r="I18" s="120">
        <v>2</v>
      </c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1"/>
        <v>2</v>
      </c>
      <c r="T18" s="58">
        <f t="shared" si="0"/>
        <v>2</v>
      </c>
      <c r="U18" s="60"/>
      <c r="V18" s="60"/>
    </row>
    <row r="19" spans="1:22" ht="15.75" customHeight="1" x14ac:dyDescent="0.25">
      <c r="A19" s="6">
        <v>3600</v>
      </c>
      <c r="B19" s="25" t="s">
        <v>131</v>
      </c>
      <c r="C19" s="6"/>
      <c r="D19" s="22" t="s">
        <v>107</v>
      </c>
      <c r="E19" s="120"/>
      <c r="F19" s="121"/>
      <c r="G19" s="120"/>
      <c r="H19" s="121"/>
      <c r="I19" s="120"/>
      <c r="J19" s="121"/>
      <c r="K19" s="120">
        <v>2.5</v>
      </c>
      <c r="L19" s="121"/>
      <c r="M19" s="120"/>
      <c r="N19" s="121"/>
      <c r="O19" s="120"/>
      <c r="P19" s="121"/>
      <c r="Q19" s="120"/>
      <c r="R19" s="121"/>
      <c r="S19" s="58">
        <f t="shared" si="1"/>
        <v>2.5</v>
      </c>
      <c r="T19" s="58">
        <f t="shared" si="0"/>
        <v>2.5</v>
      </c>
      <c r="U19" s="60"/>
      <c r="V19" s="60"/>
    </row>
    <row r="20" spans="1:22" x14ac:dyDescent="0.25">
      <c r="A20" s="6">
        <v>3600</v>
      </c>
      <c r="B20" s="6" t="s">
        <v>131</v>
      </c>
      <c r="C20" s="6"/>
      <c r="D20" s="22" t="s">
        <v>73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74</v>
      </c>
      <c r="E21" s="120"/>
      <c r="F21" s="121"/>
      <c r="G21" s="120">
        <v>1</v>
      </c>
      <c r="H21" s="121"/>
      <c r="I21" s="120"/>
      <c r="J21" s="121"/>
      <c r="K21" s="120">
        <v>4</v>
      </c>
      <c r="L21" s="121"/>
      <c r="M21" s="120"/>
      <c r="N21" s="121"/>
      <c r="O21" s="120"/>
      <c r="P21" s="121"/>
      <c r="Q21" s="120"/>
      <c r="R21" s="121"/>
      <c r="S21" s="58">
        <f>E21+G21+I21+K21+M21+O21+Q21</f>
        <v>5</v>
      </c>
      <c r="T21" s="58">
        <f>SUM(S21-U21-V21)</f>
        <v>5</v>
      </c>
      <c r="U21" s="60"/>
      <c r="V21" s="60"/>
    </row>
    <row r="22" spans="1:22" x14ac:dyDescent="0.25">
      <c r="A22" s="81"/>
      <c r="B22" s="81"/>
      <c r="C22" s="81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9.5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9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133</v>
      </c>
      <c r="C4" s="6">
        <v>39</v>
      </c>
      <c r="D4" s="22" t="s">
        <v>99</v>
      </c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0"/>
      <c r="P4" s="121"/>
      <c r="Q4" s="120"/>
      <c r="R4" s="12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>
        <v>6893</v>
      </c>
      <c r="B5" s="6" t="s">
        <v>128</v>
      </c>
      <c r="C5" s="6">
        <v>13</v>
      </c>
      <c r="D5" s="22" t="s">
        <v>105</v>
      </c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0"/>
      <c r="P5" s="121"/>
      <c r="Q5" s="120"/>
      <c r="R5" s="12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0"/>
      <c r="P6" s="121"/>
      <c r="Q6" s="120"/>
      <c r="R6" s="121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0"/>
      <c r="P7" s="121"/>
      <c r="Q7" s="120"/>
      <c r="R7" s="121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0"/>
      <c r="P17" s="121"/>
      <c r="Q17" s="120"/>
      <c r="R17" s="121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0"/>
      <c r="P18" s="121"/>
      <c r="Q18" s="120"/>
      <c r="R18" s="121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131</v>
      </c>
      <c r="C19" s="6"/>
      <c r="D19" s="22" t="s">
        <v>93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131</v>
      </c>
      <c r="C20" s="6"/>
      <c r="D20" s="22" t="s">
        <v>73</v>
      </c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0"/>
      <c r="P20" s="121"/>
      <c r="Q20" s="120"/>
      <c r="R20" s="121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7">
        <v>8</v>
      </c>
      <c r="F22" s="128"/>
      <c r="G22" s="127">
        <v>8</v>
      </c>
      <c r="H22" s="128"/>
      <c r="I22" s="127">
        <v>8</v>
      </c>
      <c r="J22" s="128"/>
      <c r="K22" s="127">
        <v>8</v>
      </c>
      <c r="L22" s="128"/>
      <c r="M22" s="127">
        <v>8</v>
      </c>
      <c r="N22" s="128"/>
      <c r="O22" s="120"/>
      <c r="P22" s="121"/>
      <c r="Q22" s="120"/>
      <c r="R22" s="121"/>
      <c r="S22" s="58">
        <f t="shared" si="1"/>
        <v>40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40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12.06.22</v>
      </c>
    </row>
    <row r="2" spans="1:22" s="9" customFormat="1" x14ac:dyDescent="0.25">
      <c r="A2" s="5" t="s">
        <v>71</v>
      </c>
      <c r="B2" s="110"/>
      <c r="C2" s="112"/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7040</v>
      </c>
      <c r="B4" s="6" t="s">
        <v>132</v>
      </c>
      <c r="C4" s="6">
        <v>1</v>
      </c>
      <c r="D4" s="22" t="s">
        <v>104</v>
      </c>
      <c r="E4" s="122">
        <v>5</v>
      </c>
      <c r="F4" s="122"/>
      <c r="G4" s="122">
        <v>3</v>
      </c>
      <c r="H4" s="122"/>
      <c r="I4" s="122">
        <v>8</v>
      </c>
      <c r="J4" s="122"/>
      <c r="K4" s="122"/>
      <c r="L4" s="122"/>
      <c r="M4" s="122"/>
      <c r="N4" s="122"/>
      <c r="O4" s="131"/>
      <c r="P4" s="132"/>
      <c r="Q4" s="131"/>
      <c r="R4" s="132"/>
      <c r="S4" s="12">
        <f>E4+G4+I4+K4+M4+O4+Q4</f>
        <v>16</v>
      </c>
      <c r="T4" s="12">
        <f t="shared" ref="T4:T17" si="0">SUM(S4-U4-V4)</f>
        <v>16</v>
      </c>
      <c r="U4" s="14"/>
      <c r="V4" s="14"/>
    </row>
    <row r="5" spans="1:22" x14ac:dyDescent="0.25">
      <c r="A5" s="6">
        <v>7040</v>
      </c>
      <c r="B5" s="6" t="s">
        <v>132</v>
      </c>
      <c r="C5" s="6">
        <v>2</v>
      </c>
      <c r="D5" s="22" t="s">
        <v>103</v>
      </c>
      <c r="E5" s="122"/>
      <c r="F5" s="122"/>
      <c r="G5" s="122">
        <v>3</v>
      </c>
      <c r="H5" s="122"/>
      <c r="I5" s="122"/>
      <c r="J5" s="122"/>
      <c r="K5" s="122"/>
      <c r="L5" s="122"/>
      <c r="M5" s="122"/>
      <c r="N5" s="122"/>
      <c r="O5" s="131"/>
      <c r="P5" s="132"/>
      <c r="Q5" s="131"/>
      <c r="R5" s="132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7072</v>
      </c>
      <c r="B6" s="6" t="s">
        <v>135</v>
      </c>
      <c r="C6" s="6">
        <v>1</v>
      </c>
      <c r="D6" s="22" t="s">
        <v>117</v>
      </c>
      <c r="E6" s="122"/>
      <c r="F6" s="122"/>
      <c r="G6" s="122"/>
      <c r="H6" s="122"/>
      <c r="I6" s="122"/>
      <c r="J6" s="122"/>
      <c r="K6" s="122">
        <v>1.5</v>
      </c>
      <c r="L6" s="122"/>
      <c r="M6" s="122"/>
      <c r="N6" s="122"/>
      <c r="O6" s="131"/>
      <c r="P6" s="132"/>
      <c r="Q6" s="131"/>
      <c r="R6" s="132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31"/>
      <c r="P12" s="132"/>
      <c r="Q12" s="131"/>
      <c r="R12" s="132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106</v>
      </c>
      <c r="E17" s="122"/>
      <c r="F17" s="122"/>
      <c r="G17" s="122"/>
      <c r="H17" s="122"/>
      <c r="I17" s="122"/>
      <c r="J17" s="122"/>
      <c r="K17" s="122">
        <v>2.5</v>
      </c>
      <c r="L17" s="122"/>
      <c r="M17" s="122"/>
      <c r="N17" s="122"/>
      <c r="O17" s="131"/>
      <c r="P17" s="132"/>
      <c r="Q17" s="131"/>
      <c r="R17" s="132"/>
      <c r="S17" s="12">
        <f t="shared" si="1"/>
        <v>2.5</v>
      </c>
      <c r="T17" s="12">
        <f t="shared" si="0"/>
        <v>2.5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31"/>
      <c r="P18" s="132"/>
      <c r="Q18" s="131"/>
      <c r="R18" s="132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31"/>
      <c r="P19" s="132"/>
      <c r="Q19" s="131"/>
      <c r="R19" s="132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31"/>
      <c r="P20" s="132"/>
      <c r="Q20" s="13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131</v>
      </c>
      <c r="C21" s="6"/>
      <c r="D21" s="22" t="s">
        <v>74</v>
      </c>
      <c r="E21" s="122">
        <v>3</v>
      </c>
      <c r="F21" s="122"/>
      <c r="G21" s="122">
        <v>2</v>
      </c>
      <c r="H21" s="122"/>
      <c r="I21" s="122"/>
      <c r="J21" s="122"/>
      <c r="K21" s="122">
        <v>4</v>
      </c>
      <c r="L21" s="122"/>
      <c r="M21" s="122"/>
      <c r="N21" s="122"/>
      <c r="O21" s="131"/>
      <c r="P21" s="132"/>
      <c r="Q21" s="131"/>
      <c r="R21" s="132"/>
      <c r="S21" s="12">
        <f>E21+G21+I21+K21+M21+O21+Q21</f>
        <v>9</v>
      </c>
      <c r="T21" s="12">
        <f>SUM(S21-U21-V21)</f>
        <v>9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31"/>
      <c r="P22" s="132"/>
      <c r="Q22" s="13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6893</v>
      </c>
      <c r="B4" s="6" t="s">
        <v>128</v>
      </c>
      <c r="C4" s="6">
        <v>13</v>
      </c>
      <c r="D4" s="22" t="s">
        <v>105</v>
      </c>
      <c r="E4" s="123">
        <v>7</v>
      </c>
      <c r="F4" s="123"/>
      <c r="G4" s="123">
        <v>8</v>
      </c>
      <c r="H4" s="123"/>
      <c r="I4" s="123">
        <v>8</v>
      </c>
      <c r="J4" s="123"/>
      <c r="K4" s="123">
        <v>3.5</v>
      </c>
      <c r="L4" s="123"/>
      <c r="M4" s="123"/>
      <c r="N4" s="123"/>
      <c r="O4" s="120"/>
      <c r="P4" s="121"/>
      <c r="Q4" s="120"/>
      <c r="R4" s="121"/>
      <c r="S4" s="58">
        <f>E4+G4+I4+K4+M4+O4+Q4</f>
        <v>26.5</v>
      </c>
      <c r="T4" s="58">
        <f t="shared" ref="T4:T13" si="0">SUM(S4-U4-V4)</f>
        <v>26.5</v>
      </c>
      <c r="U4" s="60"/>
      <c r="V4" s="60"/>
    </row>
    <row r="5" spans="1:22" x14ac:dyDescent="0.25">
      <c r="A5" s="6">
        <v>6959</v>
      </c>
      <c r="B5" s="6" t="s">
        <v>129</v>
      </c>
      <c r="C5" s="6">
        <v>20</v>
      </c>
      <c r="D5" s="22" t="s">
        <v>118</v>
      </c>
      <c r="E5" s="123">
        <v>1</v>
      </c>
      <c r="F5" s="123"/>
      <c r="G5" s="123"/>
      <c r="H5" s="123"/>
      <c r="I5" s="123"/>
      <c r="J5" s="123"/>
      <c r="K5" s="120">
        <v>4.5</v>
      </c>
      <c r="L5" s="121"/>
      <c r="M5" s="120"/>
      <c r="N5" s="121"/>
      <c r="O5" s="120"/>
      <c r="P5" s="121"/>
      <c r="Q5" s="120"/>
      <c r="R5" s="121"/>
      <c r="S5" s="58">
        <f t="shared" ref="S5:S25" si="1"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7072</v>
      </c>
      <c r="B6" s="6" t="s">
        <v>135</v>
      </c>
      <c r="C6" s="6">
        <v>1</v>
      </c>
      <c r="D6" s="22" t="s">
        <v>117</v>
      </c>
      <c r="E6" s="123"/>
      <c r="F6" s="123"/>
      <c r="G6" s="123"/>
      <c r="H6" s="123"/>
      <c r="I6" s="123"/>
      <c r="J6" s="123"/>
      <c r="K6" s="120"/>
      <c r="L6" s="121"/>
      <c r="M6" s="120"/>
      <c r="N6" s="121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87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131</v>
      </c>
      <c r="C20" s="6"/>
      <c r="D20" s="22" t="s">
        <v>100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73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12.06.22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7074</v>
      </c>
      <c r="B4" s="6" t="s">
        <v>134</v>
      </c>
      <c r="C4" s="6">
        <v>1</v>
      </c>
      <c r="D4" s="22" t="s">
        <v>108</v>
      </c>
      <c r="E4" s="123">
        <v>2</v>
      </c>
      <c r="F4" s="123"/>
      <c r="G4" s="123">
        <v>6</v>
      </c>
      <c r="H4" s="123"/>
      <c r="I4" s="123">
        <v>1</v>
      </c>
      <c r="J4" s="123"/>
      <c r="K4" s="120"/>
      <c r="L4" s="121"/>
      <c r="M4" s="120"/>
      <c r="N4" s="121"/>
      <c r="O4" s="120"/>
      <c r="P4" s="121"/>
      <c r="Q4" s="120"/>
      <c r="R4" s="121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7072</v>
      </c>
      <c r="B5" s="6" t="s">
        <v>135</v>
      </c>
      <c r="C5" s="6">
        <v>1</v>
      </c>
      <c r="D5" s="22" t="s">
        <v>117</v>
      </c>
      <c r="E5" s="123"/>
      <c r="F5" s="123"/>
      <c r="G5" s="123">
        <v>2</v>
      </c>
      <c r="H5" s="123"/>
      <c r="I5" s="123">
        <v>4</v>
      </c>
      <c r="J5" s="123"/>
      <c r="K5" s="120">
        <v>8</v>
      </c>
      <c r="L5" s="121"/>
      <c r="M5" s="120"/>
      <c r="N5" s="121"/>
      <c r="O5" s="120"/>
      <c r="P5" s="121"/>
      <c r="Q5" s="120"/>
      <c r="R5" s="121"/>
      <c r="S5" s="58">
        <f t="shared" ref="S5:S22" si="1">E5+G5+I5+K5+M5+O5+Q5</f>
        <v>14</v>
      </c>
      <c r="T5" s="58">
        <f t="shared" si="0"/>
        <v>14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0"/>
      <c r="L6" s="121"/>
      <c r="M6" s="120"/>
      <c r="N6" s="121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3"/>
      <c r="J8" s="123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3"/>
      <c r="J9" s="123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25" t="s">
        <v>130</v>
      </c>
      <c r="C13" s="6"/>
      <c r="D13" s="10" t="s">
        <v>109</v>
      </c>
      <c r="E13" s="120">
        <v>6</v>
      </c>
      <c r="F13" s="121"/>
      <c r="G13" s="120"/>
      <c r="H13" s="121"/>
      <c r="I13" s="120">
        <v>3</v>
      </c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9</v>
      </c>
      <c r="T13" s="58">
        <f>SUM(S13-U13-V13)</f>
        <v>9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87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0"/>
      <c r="F16" s="121"/>
      <c r="G16" s="120"/>
      <c r="H16" s="121"/>
      <c r="I16" s="123"/>
      <c r="J16" s="123"/>
      <c r="K16" s="123"/>
      <c r="L16" s="123"/>
      <c r="M16" s="123"/>
      <c r="N16" s="123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131</v>
      </c>
      <c r="C17" s="6"/>
      <c r="D17" s="22" t="s">
        <v>93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131</v>
      </c>
      <c r="C18" s="6"/>
      <c r="D18" s="22" t="s">
        <v>75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131</v>
      </c>
      <c r="C4" s="6"/>
      <c r="D4" s="22" t="s">
        <v>95</v>
      </c>
      <c r="E4" s="131"/>
      <c r="F4" s="132"/>
      <c r="G4" s="131">
        <v>3.5</v>
      </c>
      <c r="H4" s="132"/>
      <c r="I4" s="131">
        <v>3</v>
      </c>
      <c r="J4" s="132"/>
      <c r="K4" s="131">
        <v>1.5</v>
      </c>
      <c r="L4" s="132"/>
      <c r="M4" s="131"/>
      <c r="N4" s="132"/>
      <c r="O4" s="131"/>
      <c r="P4" s="132"/>
      <c r="Q4" s="131"/>
      <c r="R4" s="132"/>
      <c r="S4" s="12">
        <f>E4+G4+I4+K4+M4+O4+Q4</f>
        <v>8</v>
      </c>
      <c r="T4" s="12">
        <f t="shared" ref="T4:T21" si="0">SUM(S4-U4-V4)</f>
        <v>8</v>
      </c>
      <c r="U4" s="14"/>
      <c r="V4" s="14"/>
    </row>
    <row r="5" spans="1:22" x14ac:dyDescent="0.25">
      <c r="A5" s="6">
        <v>3600</v>
      </c>
      <c r="B5" s="6" t="s">
        <v>131</v>
      </c>
      <c r="C5" s="6"/>
      <c r="D5" s="22" t="s">
        <v>84</v>
      </c>
      <c r="E5" s="131"/>
      <c r="F5" s="132"/>
      <c r="G5" s="131"/>
      <c r="H5" s="132"/>
      <c r="I5" s="131"/>
      <c r="J5" s="132"/>
      <c r="K5" s="131">
        <v>0.5</v>
      </c>
      <c r="L5" s="132"/>
      <c r="M5" s="131"/>
      <c r="N5" s="132"/>
      <c r="O5" s="131"/>
      <c r="P5" s="132"/>
      <c r="Q5" s="131"/>
      <c r="R5" s="132"/>
      <c r="S5" s="12">
        <f t="shared" ref="S5:S24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3600</v>
      </c>
      <c r="B6" s="6" t="s">
        <v>131</v>
      </c>
      <c r="C6" s="6">
        <v>19</v>
      </c>
      <c r="D6" s="22" t="s">
        <v>118</v>
      </c>
      <c r="E6" s="131"/>
      <c r="F6" s="132"/>
      <c r="G6" s="131"/>
      <c r="H6" s="132"/>
      <c r="I6" s="131"/>
      <c r="J6" s="132"/>
      <c r="K6" s="131">
        <v>1</v>
      </c>
      <c r="L6" s="132"/>
      <c r="M6" s="131"/>
      <c r="N6" s="132"/>
      <c r="O6" s="131"/>
      <c r="P6" s="132"/>
      <c r="Q6" s="131"/>
      <c r="R6" s="132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3600</v>
      </c>
      <c r="B7" s="6" t="s">
        <v>131</v>
      </c>
      <c r="C7" s="6">
        <v>39</v>
      </c>
      <c r="D7" s="22" t="s">
        <v>118</v>
      </c>
      <c r="E7" s="131"/>
      <c r="F7" s="132"/>
      <c r="G7" s="131">
        <v>1</v>
      </c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3600</v>
      </c>
      <c r="B8" s="6" t="s">
        <v>131</v>
      </c>
      <c r="C8" s="6">
        <v>9</v>
      </c>
      <c r="D8" s="22" t="s">
        <v>118</v>
      </c>
      <c r="E8" s="131"/>
      <c r="F8" s="132"/>
      <c r="G8" s="131"/>
      <c r="H8" s="132"/>
      <c r="I8" s="131">
        <v>1.5</v>
      </c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3600</v>
      </c>
      <c r="B9" s="6" t="s">
        <v>131</v>
      </c>
      <c r="C9" s="6">
        <v>26</v>
      </c>
      <c r="D9" s="22" t="s">
        <v>118</v>
      </c>
      <c r="E9" s="131"/>
      <c r="F9" s="132"/>
      <c r="G9" s="131"/>
      <c r="H9" s="132"/>
      <c r="I9" s="131"/>
      <c r="J9" s="132"/>
      <c r="K9" s="131">
        <v>1</v>
      </c>
      <c r="L9" s="132"/>
      <c r="M9" s="131"/>
      <c r="N9" s="132"/>
      <c r="O9" s="131"/>
      <c r="P9" s="132"/>
      <c r="Q9" s="131"/>
      <c r="R9" s="132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>
        <v>3600</v>
      </c>
      <c r="B10" s="6" t="s">
        <v>131</v>
      </c>
      <c r="C10" s="6">
        <v>1</v>
      </c>
      <c r="D10" s="22" t="s">
        <v>117</v>
      </c>
      <c r="E10" s="131"/>
      <c r="F10" s="132"/>
      <c r="G10" s="131"/>
      <c r="H10" s="132"/>
      <c r="I10" s="131"/>
      <c r="J10" s="132"/>
      <c r="K10" s="131">
        <v>4</v>
      </c>
      <c r="L10" s="132"/>
      <c r="M10" s="131"/>
      <c r="N10" s="132"/>
      <c r="O10" s="131"/>
      <c r="P10" s="132"/>
      <c r="Q10" s="131"/>
      <c r="R10" s="132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131</v>
      </c>
      <c r="C13" s="6"/>
      <c r="D13" s="22" t="s">
        <v>97</v>
      </c>
      <c r="E13" s="131"/>
      <c r="F13" s="132"/>
      <c r="G13" s="131"/>
      <c r="H13" s="132"/>
      <c r="I13" s="131">
        <v>0.5</v>
      </c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0.5</v>
      </c>
      <c r="T13" s="12">
        <f t="shared" si="0"/>
        <v>0.5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131</v>
      </c>
      <c r="C15" s="6"/>
      <c r="D15" s="22" t="s">
        <v>83</v>
      </c>
      <c r="E15" s="131"/>
      <c r="F15" s="132"/>
      <c r="G15" s="131">
        <v>3.5</v>
      </c>
      <c r="H15" s="132"/>
      <c r="I15" s="131">
        <v>3</v>
      </c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2">E15+G15+I15+K15+M15+O15+Q15</f>
        <v>6.5</v>
      </c>
      <c r="T15" s="12">
        <f t="shared" ref="T15" si="3">SUM(S15-U15-V15)</f>
        <v>6.5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92</v>
      </c>
      <c r="E17" s="131">
        <v>8</v>
      </c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12.06.22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128</v>
      </c>
      <c r="C4" s="6">
        <v>23</v>
      </c>
      <c r="D4" s="22" t="s">
        <v>110</v>
      </c>
      <c r="E4" s="131">
        <v>8</v>
      </c>
      <c r="F4" s="132"/>
      <c r="G4" s="131">
        <v>7.5</v>
      </c>
      <c r="H4" s="132"/>
      <c r="I4" s="131">
        <v>8</v>
      </c>
      <c r="J4" s="132"/>
      <c r="K4" s="131">
        <v>7.5</v>
      </c>
      <c r="L4" s="132"/>
      <c r="M4" s="131">
        <v>4</v>
      </c>
      <c r="N4" s="132"/>
      <c r="O4" s="131"/>
      <c r="P4" s="132"/>
      <c r="Q4" s="131"/>
      <c r="R4" s="132"/>
      <c r="S4" s="12">
        <f>E4+G4+I4+K4+M4+O4+Q4</f>
        <v>35</v>
      </c>
      <c r="T4" s="12">
        <f t="shared" ref="T4:T19" si="0">SUM(S4-U4-V4)</f>
        <v>35</v>
      </c>
      <c r="U4" s="14"/>
      <c r="V4" s="14"/>
    </row>
    <row r="5" spans="1:22" x14ac:dyDescent="0.25">
      <c r="A5" s="6">
        <v>7072</v>
      </c>
      <c r="B5" s="6" t="s">
        <v>135</v>
      </c>
      <c r="C5" s="6">
        <v>1</v>
      </c>
      <c r="D5" s="22" t="s">
        <v>117</v>
      </c>
      <c r="E5" s="131"/>
      <c r="F5" s="132"/>
      <c r="G5" s="131"/>
      <c r="H5" s="132"/>
      <c r="I5" s="131"/>
      <c r="J5" s="132"/>
      <c r="K5" s="131"/>
      <c r="L5" s="132"/>
      <c r="M5" s="131">
        <v>3</v>
      </c>
      <c r="N5" s="132"/>
      <c r="O5" s="131"/>
      <c r="P5" s="132"/>
      <c r="Q5" s="131"/>
      <c r="R5" s="132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25">
      <c r="A6" s="6"/>
      <c r="B6" s="6"/>
      <c r="C6" s="6"/>
      <c r="D6" s="22"/>
      <c r="E6" s="120"/>
      <c r="F6" s="121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131</v>
      </c>
      <c r="C16" s="6"/>
      <c r="D16" s="10" t="s">
        <v>127</v>
      </c>
      <c r="E16" s="120"/>
      <c r="F16" s="121"/>
      <c r="G16" s="120"/>
      <c r="H16" s="121"/>
      <c r="I16" s="120"/>
      <c r="J16" s="121"/>
      <c r="K16" s="120"/>
      <c r="L16" s="121"/>
      <c r="M16" s="120">
        <v>1</v>
      </c>
      <c r="N16" s="121"/>
      <c r="O16" s="131"/>
      <c r="P16" s="132"/>
      <c r="Q16" s="131"/>
      <c r="R16" s="132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91</v>
      </c>
      <c r="E17" s="131"/>
      <c r="F17" s="132"/>
      <c r="G17" s="131">
        <v>0.5</v>
      </c>
      <c r="H17" s="132"/>
      <c r="I17" s="131"/>
      <c r="J17" s="132"/>
      <c r="K17" s="131">
        <v>0.5</v>
      </c>
      <c r="L17" s="132"/>
      <c r="M17" s="131"/>
      <c r="N17" s="132"/>
      <c r="O17" s="131"/>
      <c r="P17" s="132"/>
      <c r="Q17" s="131"/>
      <c r="R17" s="132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131</v>
      </c>
      <c r="C18" s="6"/>
      <c r="D18" s="22" t="s">
        <v>76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6"/>
      <c r="F20" s="137"/>
      <c r="G20" s="136"/>
      <c r="H20" s="137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2022-11-14T10:23:59Z</dcterms:modified>
</cp:coreProperties>
</file>