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E7DCA874-40A7-4B83-A6C0-AA01FB0FCF9E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5" i="5" l="1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T16" i="5" l="1"/>
  <c r="T15" i="5"/>
  <c r="T14" i="5"/>
  <c r="T9" i="5" l="1"/>
  <c r="T8" i="5"/>
  <c r="C2" i="5"/>
  <c r="C2" i="18"/>
  <c r="C2" i="30"/>
  <c r="C2" i="52"/>
  <c r="C2" i="24"/>
  <c r="C2" i="16"/>
  <c r="C2" i="55"/>
  <c r="C2" i="51"/>
  <c r="C2" i="44"/>
  <c r="C2" i="56"/>
  <c r="C1" i="14"/>
  <c r="C2" i="46"/>
  <c r="T12" i="5"/>
  <c r="S17" i="16"/>
  <c r="T17" i="16" s="1"/>
  <c r="S16" i="16"/>
  <c r="T16" i="16" s="1"/>
  <c r="S18" i="51"/>
  <c r="T18" i="51" s="1"/>
  <c r="S16" i="46"/>
  <c r="T16" i="46" s="1"/>
  <c r="S15" i="46"/>
  <c r="T15" i="46" s="1"/>
  <c r="S19" i="44"/>
  <c r="T19" i="44" s="1"/>
  <c r="S16" i="52"/>
  <c r="T16" i="52" s="1"/>
  <c r="K11" i="1"/>
  <c r="I11" i="1"/>
  <c r="H11" i="1"/>
  <c r="G30" i="5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T6" i="5" l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T13" i="5"/>
  <c r="T11" i="5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T18" i="5" l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30" i="5" l="1"/>
  <c r="F32" i="5" s="1"/>
  <c r="T21" i="5" l="1"/>
  <c r="T23" i="5"/>
  <c r="T22" i="5"/>
  <c r="K30" i="5" l="1"/>
  <c r="I30" i="5"/>
  <c r="J32" i="5" s="1"/>
  <c r="V32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T5" i="5"/>
  <c r="T7" i="5"/>
  <c r="T10" i="5"/>
  <c r="T17" i="5"/>
  <c r="T19" i="5"/>
  <c r="T20" i="5"/>
  <c r="T25" i="5"/>
  <c r="T26" i="5"/>
  <c r="T27" i="5"/>
  <c r="U32" i="5"/>
  <c r="S31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6" i="5"/>
  <c r="C37" i="5"/>
  <c r="D18" i="1" s="1"/>
  <c r="H32" i="5"/>
  <c r="L32" i="5"/>
  <c r="O30" i="5"/>
  <c r="P32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8" i="5"/>
  <c r="E18" i="1" s="1"/>
  <c r="C39" i="5"/>
  <c r="Q30" i="5"/>
  <c r="R32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30" i="5"/>
  <c r="N32" i="5" s="1"/>
  <c r="T24" i="5"/>
  <c r="T31" i="5" s="1"/>
  <c r="K18" i="1" l="1"/>
  <c r="C35" i="5"/>
  <c r="G19" i="1" l="1"/>
  <c r="K19" i="1"/>
  <c r="C23" i="1" s="1"/>
  <c r="C40" i="5"/>
  <c r="G40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<sst xmlns="http://schemas.openxmlformats.org/spreadsheetml/2006/main" count="675" uniqueCount="155">
  <si>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</si>
  <si>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</si>
  <si>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</si>
  <si>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</si>
  <si>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</si>
  <si>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</si>
  <si>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</si>
  <si>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</si>
  <si>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</si>
  <si>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</si>
  <si>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</si>
  <si>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</si>
  <si>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</si>
  <si>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</si>
  <si>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</si>
  <si>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</si>
  <si>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</si>
  <si>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</si>
  <si>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</si>
  <si>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</si>
  <si>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</si>
  <si>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</si>
  <si>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</si>
  <si>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</si>
  <si>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</si>
  <si>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</si>
  <si>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</si>
  <si>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</si>
  <si>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</si>
  <si>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</si>
  <si>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</si>
  <si>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</si>
  <si>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</si>
  <si>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</si>
  <si>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</si>
  <si>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</si>
  <si>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</si>
  <si>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</si>
  <si>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</si>
  <si>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</si>
  <si>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</si>
  <si>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</si>
  <si>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</si>
  <si>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</si>
  <si>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</si>
  <si>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</si>
  <si>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</si>
  <si>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</si>
  <si>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</si>
  <si>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</si>
  <si>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</si>
  <si>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</si>
  <si>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</si>
  <si>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</si>
  <si>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</si>
  <si>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</si>
  <si>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</si>
  <si>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</si>
  <si>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</si>
  <si>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</si>
  <si>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</si>
  <si>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</si>
  <si>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</si>
  <si>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</si>
  <si>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</si>
  <si>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</si>
  <si>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</si>
  <si>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</si>
  <si>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</si>
  <si>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</si>
  <si>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</si>
  <si>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</si>
  <si>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</si>
  <si>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</si>
  <si>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>check tools</t>
  </si>
  <si>
    <t>fill firewood bins</t>
  </si>
  <si>
    <t>toolbox talks</t>
  </si>
  <si>
    <t>training mason</t>
  </si>
  <si>
    <t xml:space="preserve"> </t>
  </si>
  <si>
    <t>tidy area</t>
  </si>
  <si>
    <t>college / project</t>
  </si>
  <si>
    <t>sharpen tools</t>
  </si>
  <si>
    <t>tidy workshop / make tea</t>
  </si>
  <si>
    <t>S Chimes</t>
  </si>
  <si>
    <t>shredder / fork lift</t>
  </si>
  <si>
    <t>supervision</t>
  </si>
  <si>
    <t>tea</t>
  </si>
  <si>
    <t>forklift</t>
  </si>
  <si>
    <t>battons</t>
  </si>
  <si>
    <t>unit / panels</t>
  </si>
  <si>
    <t xml:space="preserve">forklift </t>
  </si>
  <si>
    <t xml:space="preserve">wall panels </t>
  </si>
  <si>
    <t xml:space="preserve">load van </t>
  </si>
  <si>
    <t>fence</t>
  </si>
  <si>
    <t>van to fraikin</t>
  </si>
  <si>
    <t>frames 6959 cl 49</t>
  </si>
  <si>
    <t>clean fire / compressor</t>
  </si>
  <si>
    <t>tidy mill</t>
  </si>
  <si>
    <t xml:space="preserve">booking up  / ee smith </t>
  </si>
  <si>
    <t>stops</t>
  </si>
  <si>
    <t>jigs</t>
  </si>
  <si>
    <t xml:space="preserve">gate </t>
  </si>
  <si>
    <t>16.10.22</t>
  </si>
  <si>
    <t>top</t>
  </si>
  <si>
    <t>6822abh</t>
  </si>
  <si>
    <t>check oak in stock</t>
  </si>
  <si>
    <t>arcs from store</t>
  </si>
  <si>
    <t xml:space="preserve">wrapping seating </t>
  </si>
  <si>
    <t xml:space="preserve">frames </t>
  </si>
  <si>
    <t>architraves</t>
  </si>
  <si>
    <t>slats</t>
  </si>
  <si>
    <t>6598nun</t>
  </si>
  <si>
    <t>stops 6959 cl 52</t>
  </si>
  <si>
    <t>health check</t>
  </si>
  <si>
    <t>table</t>
  </si>
  <si>
    <t>casement</t>
  </si>
  <si>
    <t>cutters</t>
  </si>
  <si>
    <t>load lorry</t>
  </si>
  <si>
    <t>check panels</t>
  </si>
  <si>
    <t>weigh desk</t>
  </si>
  <si>
    <t>check window</t>
  </si>
  <si>
    <t>gate</t>
  </si>
  <si>
    <t>load skirting 6822 cl 46</t>
  </si>
  <si>
    <t>load architrave 6822 cl 25</t>
  </si>
  <si>
    <t>load architrave 6822 cl 26</t>
  </si>
  <si>
    <t>unit</t>
  </si>
  <si>
    <t>porch</t>
  </si>
  <si>
    <t>pelmets</t>
  </si>
  <si>
    <t>load van</t>
  </si>
  <si>
    <t>1a</t>
  </si>
  <si>
    <t>turnings</t>
  </si>
  <si>
    <t>delivery to moorfields</t>
  </si>
  <si>
    <t>wrap desk</t>
  </si>
  <si>
    <t>wrap seating</t>
  </si>
  <si>
    <t>frames</t>
  </si>
  <si>
    <t>Delivery to Apex 7094</t>
  </si>
  <si>
    <t>desk</t>
  </si>
  <si>
    <t>Fence</t>
  </si>
  <si>
    <t>Door</t>
  </si>
  <si>
    <t>HOXT01</t>
  </si>
  <si>
    <t>REPT01</t>
  </si>
  <si>
    <t>ADDI02</t>
  </si>
  <si>
    <t>OFFI01</t>
  </si>
  <si>
    <t>MLGH01</t>
  </si>
  <si>
    <t>RAPH01</t>
  </si>
  <si>
    <t>MARL06</t>
  </si>
  <si>
    <t>WILL03</t>
  </si>
  <si>
    <t>ROMA03</t>
  </si>
  <si>
    <t>BUXT02</t>
  </si>
  <si>
    <t>MOOR02</t>
  </si>
  <si>
    <t>MOOR02(ABH)</t>
  </si>
  <si>
    <t>FLAN03</t>
  </si>
  <si>
    <t>PAUL01(NUN)</t>
  </si>
  <si>
    <t>FOLD01</t>
  </si>
  <si>
    <t>CHES02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</si>
</sst>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26" fillId="3" borderId="1" xfId="0" applyNumberFormat="1" applyFont="1" applyFill="1" applyBorder="1"/>
    <xf numFmtId="0" fontId="25" fillId="0" borderId="0" xfId="0" applyFont="1"/>
    <xf numFmtId="2" fontId="6" fillId="0" borderId="3" xfId="0" applyNumberFormat="1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E24" sqref="E24"/>
    </sheetView>
  </sheetViews>
  <sheetFormatPr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66</v>
      </c>
      <c r="C2" s="6" t="s">
        <v>102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83</v>
      </c>
      <c r="B6" s="99">
        <f>SUM(Chimes!C30)</f>
        <v>32</v>
      </c>
      <c r="C6" s="99">
        <f>SUM(Chimes!U27)</f>
        <v>0</v>
      </c>
      <c r="D6" s="99">
        <f>SUM(Chimes!V27)</f>
        <v>0</v>
      </c>
      <c r="E6" s="99">
        <f>SUM(Chimes!C33)</f>
        <v>8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0.5</v>
      </c>
    </row>
    <row r="7" spans="1:11" x14ac:dyDescent="0.25">
      <c r="A7" s="98" t="s">
        <v>43</v>
      </c>
      <c r="B7" s="99">
        <f>SUM(Czege!C29)</f>
        <v>40</v>
      </c>
      <c r="C7" s="99">
        <f>SUM(Czege!C30)</f>
        <v>0</v>
      </c>
      <c r="D7" s="99">
        <f>SUM(Czege!C31)</f>
        <v>0</v>
      </c>
      <c r="E7" s="99">
        <f>SUM(Czege!C32)</f>
        <v>0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1.5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0.5</v>
      </c>
    </row>
    <row r="9" spans="1:11" x14ac:dyDescent="0.25">
      <c r="A9" s="98" t="s">
        <v>50</v>
      </c>
      <c r="B9" s="99">
        <f>SUM(Hammond!C30)</f>
        <v>40</v>
      </c>
      <c r="C9" s="99">
        <f>SUM(Hammond!C31)</f>
        <v>0</v>
      </c>
      <c r="D9" s="99">
        <f>SUM(Hammond!C32)</f>
        <v>0</v>
      </c>
      <c r="E9" s="99">
        <f>SUM(Hammond!C33)</f>
        <v>0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0</v>
      </c>
    </row>
    <row r="10" spans="1:11" x14ac:dyDescent="0.25">
      <c r="A10" s="98" t="s">
        <v>8</v>
      </c>
      <c r="B10" s="99">
        <f>SUM(Harland!C27)</f>
        <v>40</v>
      </c>
      <c r="C10" s="99">
        <f>SUM(Harland!C28)</f>
        <v>0</v>
      </c>
      <c r="D10" s="99">
        <f>SUM(Harland!C29)</f>
        <v>0</v>
      </c>
      <c r="E10" s="99">
        <f>SUM(Harland!C30)</f>
        <v>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0.5</v>
      </c>
    </row>
    <row r="11" spans="1:11" x14ac:dyDescent="0.25">
      <c r="A11" s="91" t="s">
        <v>73</v>
      </c>
      <c r="B11" s="99">
        <f>SUM(Jones!C29)</f>
        <v>40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40</v>
      </c>
      <c r="H11" s="103">
        <f>SUM(Jones!C35)</f>
        <v>0</v>
      </c>
      <c r="I11" s="103">
        <f>SUM(Jones!C36)</f>
        <v>0</v>
      </c>
      <c r="K11" s="102">
        <f>SUM(Jones!I30)</f>
        <v>32</v>
      </c>
    </row>
    <row r="12" spans="1:11" x14ac:dyDescent="0.25">
      <c r="A12" s="98" t="s">
        <v>9</v>
      </c>
      <c r="B12" s="99">
        <f>SUM(McSharry!C27)</f>
        <v>32</v>
      </c>
      <c r="C12" s="99">
        <f>SUM(McSharry!C28)</f>
        <v>0</v>
      </c>
      <c r="D12" s="99">
        <f>SUM(McSharry!C29)</f>
        <v>0</v>
      </c>
      <c r="E12" s="99">
        <f>SUM(McSharry!C30)</f>
        <v>8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1.5</v>
      </c>
    </row>
    <row r="13" spans="1:11" ht="17.25" customHeight="1" x14ac:dyDescent="0.25">
      <c r="A13" s="98" t="s">
        <v>10</v>
      </c>
      <c r="B13" s="99">
        <f>SUM(Taylor!C28)</f>
        <v>40</v>
      </c>
      <c r="C13" s="99">
        <f>SUM(Taylor!C29)</f>
        <v>0</v>
      </c>
      <c r="D13" s="99">
        <f>SUM(Taylor!C30)</f>
        <v>0</v>
      </c>
      <c r="E13" s="99">
        <f>SUM(Taylor!C31)</f>
        <v>0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16.5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0.5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40.5</v>
      </c>
      <c r="H14" s="103">
        <f>SUM(Ward!C36)</f>
        <v>0</v>
      </c>
      <c r="I14" s="103">
        <f>SUM(Ward!C37)</f>
        <v>0</v>
      </c>
      <c r="K14" s="102">
        <f>SUM(Ward!I31)</f>
        <v>9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3.5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4.5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4.5</v>
      </c>
    </row>
    <row r="18" spans="1:11" x14ac:dyDescent="0.25">
      <c r="A18" s="98" t="s">
        <v>12</v>
      </c>
      <c r="B18" s="99">
        <v>40</v>
      </c>
      <c r="C18" s="99">
        <v>1.5</v>
      </c>
      <c r="D18" s="99">
        <f>SUM(Wright!C37)</f>
        <v>0</v>
      </c>
      <c r="E18" s="99">
        <f>SUM(Wright!C38)</f>
        <v>0</v>
      </c>
      <c r="F18" s="99">
        <f>SUM(Wright!C39)</f>
        <v>0</v>
      </c>
      <c r="G18" s="100">
        <v>41.5</v>
      </c>
      <c r="H18" s="103">
        <f>SUM(Wright!C41)</f>
        <v>0</v>
      </c>
      <c r="I18" s="103">
        <f>SUM(Wright!C42)</f>
        <v>0</v>
      </c>
      <c r="K18" s="102">
        <f>SUM(Wright!I36)</f>
        <v>29.25</v>
      </c>
    </row>
    <row r="19" spans="1:11" ht="17.25" customHeight="1" x14ac:dyDescent="0.25">
      <c r="A19" s="104" t="s">
        <v>22</v>
      </c>
      <c r="B19" s="105">
        <f t="shared" ref="B19:I19" si="2">SUM(B6:B18)</f>
        <v>504</v>
      </c>
      <c r="C19" s="105">
        <f t="shared" si="2"/>
        <v>2</v>
      </c>
      <c r="D19" s="105">
        <f t="shared" si="2"/>
        <v>0</v>
      </c>
      <c r="E19" s="105">
        <f t="shared" si="2"/>
        <v>16</v>
      </c>
      <c r="F19" s="105">
        <f t="shared" si="2"/>
        <v>0</v>
      </c>
      <c r="G19" s="105">
        <f t="shared" si="2"/>
        <v>522</v>
      </c>
      <c r="H19" s="106">
        <f t="shared" si="2"/>
        <v>0</v>
      </c>
      <c r="I19" s="106">
        <f t="shared" si="2"/>
        <v>0</v>
      </c>
      <c r="J19" s="93"/>
      <c r="K19" s="105">
        <f>SUM(K6:K18)</f>
        <v>103.75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506</v>
      </c>
    </row>
    <row r="23" spans="1:11" x14ac:dyDescent="0.25">
      <c r="A23" s="91" t="s">
        <v>29</v>
      </c>
      <c r="C23" s="107">
        <f>K19</f>
        <v>103.75</v>
      </c>
    </row>
    <row r="24" spans="1:11" x14ac:dyDescent="0.25">
      <c r="A24" s="91" t="s">
        <v>33</v>
      </c>
      <c r="C24" s="108">
        <f>C23/C22</f>
        <v>0.20503952569169961</v>
      </c>
    </row>
    <row r="25" spans="1:11" x14ac:dyDescent="0.25">
      <c r="C25" s="93"/>
    </row>
    <row r="26" spans="1:11" x14ac:dyDescent="0.25">
      <c r="H26" s="93" t="s">
        <v>78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83</v>
      </c>
      <c r="B1" s="48"/>
      <c r="C1" s="48"/>
    </row>
    <row r="2" spans="1:22" s="53" customFormat="1" x14ac:dyDescent="0.25">
      <c r="A2" s="5" t="s">
        <v>65</v>
      </c>
      <c r="B2" s="109"/>
      <c r="C2" s="6" t="s">
        <v>102</v>
      </c>
      <c r="D2" s="109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5" t="s">
        <v>16</v>
      </c>
      <c r="L2" s="125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5">
        <v>8</v>
      </c>
      <c r="L3" s="116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6959</v>
      </c>
      <c r="B4" s="6" t="s">
        <v>139</v>
      </c>
      <c r="C4" s="6">
        <v>52</v>
      </c>
      <c r="D4" s="22" t="s">
        <v>99</v>
      </c>
      <c r="E4" s="123">
        <v>3.5</v>
      </c>
      <c r="F4" s="123"/>
      <c r="G4" s="123"/>
      <c r="H4" s="123"/>
      <c r="I4" s="123"/>
      <c r="J4" s="123"/>
      <c r="K4" s="124"/>
      <c r="L4" s="124"/>
      <c r="M4" s="123"/>
      <c r="N4" s="123"/>
      <c r="O4" s="118"/>
      <c r="P4" s="119"/>
      <c r="Q4" s="118"/>
      <c r="R4" s="119"/>
      <c r="S4" s="57">
        <f>E4+G4+I4+K4+M4+O4+Q4</f>
        <v>3.5</v>
      </c>
      <c r="T4" s="57">
        <f t="shared" ref="T4:T20" si="0">SUM(S4-U4-V4)</f>
        <v>3.5</v>
      </c>
      <c r="U4" s="59"/>
      <c r="V4" s="59"/>
    </row>
    <row r="5" spans="1:22" x14ac:dyDescent="0.25">
      <c r="A5" s="6">
        <v>6983</v>
      </c>
      <c r="B5" s="6" t="s">
        <v>140</v>
      </c>
      <c r="C5" s="6">
        <v>25</v>
      </c>
      <c r="D5" s="22" t="s">
        <v>99</v>
      </c>
      <c r="E5" s="123">
        <v>0.75</v>
      </c>
      <c r="F5" s="123"/>
      <c r="G5" s="123"/>
      <c r="H5" s="123"/>
      <c r="I5" s="123"/>
      <c r="J5" s="123"/>
      <c r="K5" s="124"/>
      <c r="L5" s="124"/>
      <c r="M5" s="123"/>
      <c r="N5" s="123"/>
      <c r="O5" s="118"/>
      <c r="P5" s="119"/>
      <c r="Q5" s="118"/>
      <c r="R5" s="119"/>
      <c r="S5" s="57">
        <f>E5+G5+I5+K5+M5+O5+Q5</f>
        <v>0.75</v>
      </c>
      <c r="T5" s="57">
        <f t="shared" si="0"/>
        <v>0.75</v>
      </c>
      <c r="U5" s="59"/>
      <c r="V5" s="59"/>
    </row>
    <row r="6" spans="1:22" x14ac:dyDescent="0.25">
      <c r="A6" s="6">
        <v>6983</v>
      </c>
      <c r="B6" s="6" t="s">
        <v>140</v>
      </c>
      <c r="C6" s="6">
        <v>26</v>
      </c>
      <c r="D6" s="22" t="s">
        <v>109</v>
      </c>
      <c r="E6" s="123">
        <v>0.75</v>
      </c>
      <c r="F6" s="123"/>
      <c r="G6" s="123"/>
      <c r="H6" s="123"/>
      <c r="I6" s="123"/>
      <c r="J6" s="123"/>
      <c r="K6" s="124"/>
      <c r="L6" s="124"/>
      <c r="M6" s="123"/>
      <c r="N6" s="123"/>
      <c r="O6" s="118"/>
      <c r="P6" s="119"/>
      <c r="Q6" s="118"/>
      <c r="R6" s="119"/>
      <c r="S6" s="57">
        <f t="shared" ref="S6:S25" si="1">E6+G6+I6+K6+M6+O6+Q6</f>
        <v>0.75</v>
      </c>
      <c r="T6" s="57">
        <f t="shared" si="0"/>
        <v>0.75</v>
      </c>
      <c r="U6" s="59"/>
      <c r="V6" s="59"/>
    </row>
    <row r="7" spans="1:22" x14ac:dyDescent="0.25">
      <c r="A7" s="6" t="s">
        <v>111</v>
      </c>
      <c r="B7" s="117" t="s">
        <v>152</v>
      </c>
      <c r="C7" s="6">
        <v>29</v>
      </c>
      <c r="D7" s="22" t="s">
        <v>110</v>
      </c>
      <c r="E7" s="126">
        <v>3</v>
      </c>
      <c r="F7" s="127"/>
      <c r="G7" s="126">
        <v>1.5</v>
      </c>
      <c r="H7" s="127"/>
      <c r="I7" s="126"/>
      <c r="J7" s="127"/>
      <c r="K7" s="128"/>
      <c r="L7" s="129"/>
      <c r="M7" s="130"/>
      <c r="N7" s="123"/>
      <c r="O7" s="118"/>
      <c r="P7" s="119"/>
      <c r="Q7" s="118"/>
      <c r="R7" s="119"/>
      <c r="S7" s="57">
        <f t="shared" si="1"/>
        <v>4.5</v>
      </c>
      <c r="T7" s="57">
        <f t="shared" si="0"/>
        <v>4.5</v>
      </c>
      <c r="U7" s="59"/>
      <c r="V7" s="59"/>
    </row>
    <row r="8" spans="1:22" x14ac:dyDescent="0.25">
      <c r="A8" s="6">
        <v>6959</v>
      </c>
      <c r="B8" s="6" t="s">
        <v>139</v>
      </c>
      <c r="C8" s="6">
        <v>38</v>
      </c>
      <c r="D8" s="22" t="s">
        <v>109</v>
      </c>
      <c r="E8" s="118"/>
      <c r="F8" s="119"/>
      <c r="G8" s="118">
        <v>3.5</v>
      </c>
      <c r="H8" s="119"/>
      <c r="I8" s="118"/>
      <c r="J8" s="119"/>
      <c r="K8" s="120"/>
      <c r="L8" s="121"/>
      <c r="M8" s="118"/>
      <c r="N8" s="119"/>
      <c r="O8" s="118"/>
      <c r="P8" s="119"/>
      <c r="Q8" s="118"/>
      <c r="R8" s="119"/>
      <c r="S8" s="57">
        <f t="shared" si="1"/>
        <v>3.5</v>
      </c>
      <c r="T8" s="57">
        <f t="shared" si="0"/>
        <v>3.5</v>
      </c>
      <c r="U8" s="59"/>
      <c r="V8" s="59"/>
    </row>
    <row r="9" spans="1:22" x14ac:dyDescent="0.25">
      <c r="A9" s="6">
        <v>7061</v>
      </c>
      <c r="B9" s="6" t="s">
        <v>141</v>
      </c>
      <c r="C9" s="6">
        <v>6</v>
      </c>
      <c r="D9" s="22" t="s">
        <v>115</v>
      </c>
      <c r="E9" s="123"/>
      <c r="F9" s="123"/>
      <c r="G9" s="123">
        <v>2.5</v>
      </c>
      <c r="H9" s="123"/>
      <c r="I9" s="123">
        <v>8</v>
      </c>
      <c r="J9" s="123"/>
      <c r="K9" s="124"/>
      <c r="L9" s="124"/>
      <c r="M9" s="123"/>
      <c r="N9" s="123"/>
      <c r="O9" s="118"/>
      <c r="P9" s="119"/>
      <c r="Q9" s="118"/>
      <c r="R9" s="119"/>
      <c r="S9" s="57">
        <f t="shared" si="1"/>
        <v>10.5</v>
      </c>
      <c r="T9" s="57">
        <f t="shared" si="0"/>
        <v>10.5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20"/>
      <c r="L10" s="121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20"/>
      <c r="L11" s="121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20"/>
      <c r="L12" s="121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18"/>
      <c r="F13" s="119"/>
      <c r="G13" s="126"/>
      <c r="H13" s="119"/>
      <c r="I13" s="118"/>
      <c r="J13" s="119"/>
      <c r="K13" s="120"/>
      <c r="L13" s="121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20"/>
      <c r="L14" s="121"/>
      <c r="M14" s="118"/>
      <c r="N14" s="119"/>
      <c r="O14" s="118"/>
      <c r="P14" s="119"/>
      <c r="Q14" s="118"/>
      <c r="R14" s="119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20"/>
      <c r="L15" s="121"/>
      <c r="M15" s="118"/>
      <c r="N15" s="119"/>
      <c r="O15" s="118"/>
      <c r="P15" s="119"/>
      <c r="Q15" s="118"/>
      <c r="R15" s="119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20"/>
      <c r="L16" s="121"/>
      <c r="M16" s="118"/>
      <c r="N16" s="119"/>
      <c r="O16" s="118"/>
      <c r="P16" s="119"/>
      <c r="Q16" s="118"/>
      <c r="R16" s="119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18"/>
      <c r="F17" s="119"/>
      <c r="G17" s="118"/>
      <c r="H17" s="119"/>
      <c r="I17" s="118"/>
      <c r="J17" s="119"/>
      <c r="K17" s="120"/>
      <c r="L17" s="121"/>
      <c r="M17" s="118">
        <v>8</v>
      </c>
      <c r="N17" s="119"/>
      <c r="O17" s="118"/>
      <c r="P17" s="119"/>
      <c r="Q17" s="118"/>
      <c r="R17" s="119"/>
      <c r="S17" s="57">
        <f t="shared" si="1"/>
        <v>8</v>
      </c>
      <c r="T17" s="57">
        <f t="shared" si="0"/>
        <v>8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18"/>
      <c r="F18" s="119"/>
      <c r="G18" s="118"/>
      <c r="H18" s="119"/>
      <c r="I18" s="118"/>
      <c r="J18" s="119"/>
      <c r="K18" s="120"/>
      <c r="L18" s="121"/>
      <c r="M18" s="118"/>
      <c r="N18" s="119"/>
      <c r="O18" s="118"/>
      <c r="P18" s="119"/>
      <c r="Q18" s="118"/>
      <c r="R18" s="119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20"/>
      <c r="L19" s="121"/>
      <c r="M19" s="118"/>
      <c r="N19" s="119"/>
      <c r="O19" s="118"/>
      <c r="P19" s="119"/>
      <c r="Q19" s="118"/>
      <c r="R19" s="119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 t="s">
        <v>113</v>
      </c>
      <c r="E20" s="118"/>
      <c r="F20" s="119"/>
      <c r="G20" s="118">
        <v>0.5</v>
      </c>
      <c r="H20" s="119"/>
      <c r="I20" s="118"/>
      <c r="J20" s="119"/>
      <c r="K20" s="120"/>
      <c r="L20" s="121"/>
      <c r="M20" s="118"/>
      <c r="N20" s="119"/>
      <c r="O20" s="118"/>
      <c r="P20" s="119"/>
      <c r="Q20" s="118"/>
      <c r="R20" s="119"/>
      <c r="S20" s="57">
        <f t="shared" si="1"/>
        <v>0.5</v>
      </c>
      <c r="T20" s="57">
        <f t="shared" si="0"/>
        <v>0.5</v>
      </c>
      <c r="U20" s="59"/>
      <c r="V20" s="59"/>
    </row>
    <row r="21" spans="1:22" x14ac:dyDescent="0.25">
      <c r="A21" s="6">
        <v>3600</v>
      </c>
      <c r="B21" s="25" t="s">
        <v>142</v>
      </c>
      <c r="C21" s="6"/>
      <c r="D21" s="22" t="s">
        <v>68</v>
      </c>
      <c r="E21" s="118"/>
      <c r="F21" s="119"/>
      <c r="G21" s="118"/>
      <c r="H21" s="119"/>
      <c r="I21" s="118"/>
      <c r="J21" s="119"/>
      <c r="K21" s="120"/>
      <c r="L21" s="121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18"/>
      <c r="F22" s="119"/>
      <c r="G22" s="118"/>
      <c r="H22" s="119"/>
      <c r="I22" s="118"/>
      <c r="J22" s="119"/>
      <c r="K22" s="120"/>
      <c r="L22" s="121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20">
        <v>8</v>
      </c>
      <c r="L23" s="121"/>
      <c r="M23" s="118"/>
      <c r="N23" s="119"/>
      <c r="O23" s="118"/>
      <c r="P23" s="119"/>
      <c r="Q23" s="118"/>
      <c r="R23" s="119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0.5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16.10.22</v>
      </c>
      <c r="D2" s="109"/>
      <c r="E2" s="133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7048</v>
      </c>
      <c r="B4" s="6" t="s">
        <v>143</v>
      </c>
      <c r="C4" s="6">
        <v>2</v>
      </c>
      <c r="D4" s="22" t="s">
        <v>100</v>
      </c>
      <c r="E4" s="118">
        <v>8</v>
      </c>
      <c r="F4" s="119"/>
      <c r="G4" s="118">
        <v>1</v>
      </c>
      <c r="H4" s="119"/>
      <c r="I4" s="118"/>
      <c r="J4" s="119"/>
      <c r="K4" s="118"/>
      <c r="L4" s="119"/>
      <c r="M4" s="118"/>
      <c r="N4" s="119"/>
      <c r="O4" s="118"/>
      <c r="P4" s="119"/>
      <c r="Q4" s="118"/>
      <c r="R4" s="119"/>
      <c r="S4" s="57">
        <f>E4+G4+I4+K4+M4+O4+Q4</f>
        <v>9</v>
      </c>
      <c r="T4" s="57">
        <f t="shared" ref="T4:T12" si="0">SUM(S4-U4-V4)</f>
        <v>9</v>
      </c>
      <c r="U4" s="59"/>
      <c r="V4" s="59"/>
    </row>
    <row r="5" spans="1:22" x14ac:dyDescent="0.25">
      <c r="A5" s="6">
        <v>7092</v>
      </c>
      <c r="B5" s="6" t="s">
        <v>144</v>
      </c>
      <c r="C5" s="6">
        <v>1</v>
      </c>
      <c r="D5" s="22" t="s">
        <v>114</v>
      </c>
      <c r="E5" s="126"/>
      <c r="F5" s="119"/>
      <c r="G5" s="118">
        <v>6</v>
      </c>
      <c r="H5" s="119"/>
      <c r="I5" s="118">
        <v>8</v>
      </c>
      <c r="J5" s="119"/>
      <c r="K5" s="118">
        <v>7.5</v>
      </c>
      <c r="L5" s="119"/>
      <c r="M5" s="118"/>
      <c r="N5" s="119"/>
      <c r="O5" s="118"/>
      <c r="P5" s="119"/>
      <c r="Q5" s="118"/>
      <c r="R5" s="119"/>
      <c r="S5" s="57">
        <f>E5+G5+I5+K5+M5+O5+Q5</f>
        <v>21.5</v>
      </c>
      <c r="T5" s="57">
        <f t="shared" si="0"/>
        <v>21.5</v>
      </c>
      <c r="U5" s="59"/>
      <c r="V5" s="59"/>
    </row>
    <row r="6" spans="1:22" x14ac:dyDescent="0.25">
      <c r="A6" s="6"/>
      <c r="B6" s="6"/>
      <c r="C6" s="6"/>
      <c r="D6" s="22"/>
      <c r="E6" s="118"/>
      <c r="F6" s="119"/>
      <c r="G6" s="118"/>
      <c r="H6" s="119"/>
      <c r="I6" s="118"/>
      <c r="J6" s="119"/>
      <c r="K6" s="118"/>
      <c r="L6" s="119"/>
      <c r="M6" s="118"/>
      <c r="N6" s="119"/>
      <c r="O6" s="118"/>
      <c r="P6" s="119"/>
      <c r="Q6" s="118"/>
      <c r="R6" s="119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18"/>
      <c r="F7" s="119"/>
      <c r="G7" s="118"/>
      <c r="H7" s="119"/>
      <c r="I7" s="118"/>
      <c r="J7" s="119"/>
      <c r="K7" s="118"/>
      <c r="L7" s="119"/>
      <c r="M7" s="118"/>
      <c r="N7" s="119"/>
      <c r="O7" s="118"/>
      <c r="P7" s="119"/>
      <c r="Q7" s="118"/>
      <c r="R7" s="119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18"/>
      <c r="F8" s="119"/>
      <c r="G8" s="118"/>
      <c r="H8" s="119"/>
      <c r="I8" s="118"/>
      <c r="J8" s="119"/>
      <c r="K8" s="118"/>
      <c r="L8" s="119"/>
      <c r="M8" s="118"/>
      <c r="N8" s="119"/>
      <c r="O8" s="118"/>
      <c r="P8" s="119"/>
      <c r="Q8" s="118"/>
      <c r="R8" s="119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18"/>
      <c r="F16" s="119"/>
      <c r="G16" s="118"/>
      <c r="H16" s="119"/>
      <c r="I16" s="118"/>
      <c r="J16" s="119"/>
      <c r="K16" s="118"/>
      <c r="L16" s="119"/>
      <c r="M16" s="118">
        <v>8</v>
      </c>
      <c r="N16" s="119"/>
      <c r="O16" s="118"/>
      <c r="P16" s="119"/>
      <c r="Q16" s="118"/>
      <c r="R16" s="119"/>
      <c r="S16" s="57">
        <f t="shared" si="2"/>
        <v>8</v>
      </c>
      <c r="T16" s="57">
        <f t="shared" si="3"/>
        <v>8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>
        <v>3600</v>
      </c>
      <c r="B18" s="25" t="s">
        <v>142</v>
      </c>
      <c r="C18" s="6"/>
      <c r="D18" s="22" t="s">
        <v>113</v>
      </c>
      <c r="E18" s="118"/>
      <c r="F18" s="119"/>
      <c r="G18" s="118">
        <v>0.5</v>
      </c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0.5</v>
      </c>
      <c r="T18" s="57">
        <f t="shared" si="5"/>
        <v>0.5</v>
      </c>
      <c r="U18" s="59"/>
      <c r="V18" s="59"/>
    </row>
    <row r="19" spans="1:22" x14ac:dyDescent="0.25">
      <c r="A19" s="6">
        <v>3600</v>
      </c>
      <c r="B19" s="25" t="s">
        <v>142</v>
      </c>
      <c r="C19" s="6"/>
      <c r="D19" s="22" t="s">
        <v>94</v>
      </c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142</v>
      </c>
      <c r="C20" s="6"/>
      <c r="D20" s="22" t="s">
        <v>67</v>
      </c>
      <c r="E20" s="118"/>
      <c r="F20" s="119"/>
      <c r="G20" s="118">
        <v>0.5</v>
      </c>
      <c r="H20" s="119"/>
      <c r="I20" s="118"/>
      <c r="J20" s="119"/>
      <c r="K20" s="118">
        <v>0.5</v>
      </c>
      <c r="L20" s="119"/>
      <c r="M20" s="118"/>
      <c r="N20" s="119"/>
      <c r="O20" s="118"/>
      <c r="P20" s="119"/>
      <c r="Q20" s="118"/>
      <c r="R20" s="119"/>
      <c r="S20" s="57">
        <f>E20+G20+I20+K20+M20+O20+Q20</f>
        <v>1</v>
      </c>
      <c r="T20" s="57">
        <f>SUM(S20-U20-V20)</f>
        <v>1</v>
      </c>
      <c r="U20" s="59"/>
      <c r="V20" s="59"/>
    </row>
    <row r="21" spans="1:22" x14ac:dyDescent="0.25">
      <c r="A21" s="6"/>
      <c r="B21" s="25"/>
      <c r="C21" s="6"/>
      <c r="D21" s="22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 t="shared" si="1"/>
        <v>0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31">
        <f>SUM(E4:E23)</f>
        <v>8</v>
      </c>
      <c r="F24" s="132"/>
      <c r="G24" s="131">
        <f>SUM(G4:G23)</f>
        <v>8</v>
      </c>
      <c r="H24" s="132"/>
      <c r="I24" s="131">
        <f>SUM(I4:I23)</f>
        <v>8</v>
      </c>
      <c r="J24" s="132"/>
      <c r="K24" s="131">
        <f>SUM(K4:K23)</f>
        <v>8</v>
      </c>
      <c r="L24" s="132"/>
      <c r="M24" s="131">
        <f>SUM(M4:M23)</f>
        <v>8</v>
      </c>
      <c r="N24" s="132"/>
      <c r="O24" s="131">
        <f>SUM(O4:O23)</f>
        <v>0</v>
      </c>
      <c r="P24" s="132"/>
      <c r="Q24" s="131">
        <f>SUM(Q4:Q23)</f>
        <v>0</v>
      </c>
      <c r="R24" s="132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40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40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1.5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0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Chimes!C2</f>
        <v>16.10.22</v>
      </c>
    </row>
    <row r="2" spans="1:22" s="9" customFormat="1" x14ac:dyDescent="0.25">
      <c r="A2" s="5" t="s">
        <v>65</v>
      </c>
      <c r="B2" s="109"/>
      <c r="C2" s="111"/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7093</v>
      </c>
      <c r="B4" s="6" t="s">
        <v>145</v>
      </c>
      <c r="C4" s="6">
        <v>1</v>
      </c>
      <c r="D4" s="22" t="s">
        <v>101</v>
      </c>
      <c r="E4" s="130">
        <v>7</v>
      </c>
      <c r="F4" s="130"/>
      <c r="G4" s="130">
        <v>6.5</v>
      </c>
      <c r="H4" s="130"/>
      <c r="I4" s="130">
        <v>3.5</v>
      </c>
      <c r="J4" s="130"/>
      <c r="K4" s="130"/>
      <c r="L4" s="130"/>
      <c r="M4" s="130"/>
      <c r="N4" s="130"/>
      <c r="O4" s="126"/>
      <c r="P4" s="127"/>
      <c r="Q4" s="126"/>
      <c r="R4" s="127"/>
      <c r="S4" s="12">
        <f>E4+G4+I4+K4+M4+O4+Q4</f>
        <v>17</v>
      </c>
      <c r="T4" s="12">
        <f t="shared" ref="T4:T17" si="0">SUM(S4-U4-V4)</f>
        <v>17</v>
      </c>
      <c r="U4" s="14"/>
      <c r="V4" s="14"/>
    </row>
    <row r="5" spans="1:22" x14ac:dyDescent="0.25">
      <c r="A5" s="6">
        <v>7105</v>
      </c>
      <c r="B5" s="6" t="s">
        <v>146</v>
      </c>
      <c r="C5" s="6">
        <v>1</v>
      </c>
      <c r="D5" s="22" t="s">
        <v>116</v>
      </c>
      <c r="E5" s="130"/>
      <c r="F5" s="130"/>
      <c r="G5" s="130"/>
      <c r="H5" s="130"/>
      <c r="I5" s="130">
        <v>3.5</v>
      </c>
      <c r="J5" s="130"/>
      <c r="K5" s="130">
        <v>8</v>
      </c>
      <c r="L5" s="130"/>
      <c r="M5" s="130"/>
      <c r="N5" s="130"/>
      <c r="O5" s="126"/>
      <c r="P5" s="127"/>
      <c r="Q5" s="126"/>
      <c r="R5" s="127"/>
      <c r="S5" s="12">
        <f t="shared" ref="S5:S25" si="1">E5+G5+I5+K5+M5+O5+Q5</f>
        <v>11.5</v>
      </c>
      <c r="T5" s="12">
        <f t="shared" si="0"/>
        <v>11.5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26"/>
      <c r="P6" s="127"/>
      <c r="Q6" s="126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26"/>
      <c r="P12" s="127"/>
      <c r="Q12" s="126"/>
      <c r="R12" s="12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0"/>
      <c r="L18" s="130"/>
      <c r="M18" s="130">
        <v>8</v>
      </c>
      <c r="N18" s="130"/>
      <c r="O18" s="126"/>
      <c r="P18" s="127"/>
      <c r="Q18" s="126"/>
      <c r="R18" s="127"/>
      <c r="S18" s="12">
        <f t="shared" ref="S18:S20" si="2">E18+G18+I18+K18+M18+O18+Q18</f>
        <v>8</v>
      </c>
      <c r="T18" s="12">
        <f t="shared" ref="T18:T20" si="3">SUM(S18-U18-V18)</f>
        <v>8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26"/>
      <c r="P19" s="127"/>
      <c r="Q19" s="126"/>
      <c r="R19" s="127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142</v>
      </c>
      <c r="C20" s="6"/>
      <c r="D20" s="22" t="s">
        <v>113</v>
      </c>
      <c r="E20" s="130"/>
      <c r="F20" s="130"/>
      <c r="G20" s="130">
        <v>0.5</v>
      </c>
      <c r="H20" s="130"/>
      <c r="I20" s="130"/>
      <c r="J20" s="130"/>
      <c r="K20" s="130"/>
      <c r="L20" s="130"/>
      <c r="M20" s="130"/>
      <c r="N20" s="130"/>
      <c r="O20" s="126"/>
      <c r="P20" s="127"/>
      <c r="Q20" s="126"/>
      <c r="R20" s="127"/>
      <c r="S20" s="12">
        <f t="shared" si="2"/>
        <v>0.5</v>
      </c>
      <c r="T20" s="12">
        <f t="shared" si="3"/>
        <v>0.5</v>
      </c>
      <c r="U20" s="14"/>
      <c r="V20" s="14"/>
    </row>
    <row r="21" spans="1:22" ht="15.75" customHeight="1" x14ac:dyDescent="0.25">
      <c r="A21" s="6">
        <v>3600</v>
      </c>
      <c r="B21" s="25" t="s">
        <v>142</v>
      </c>
      <c r="C21" s="6"/>
      <c r="D21" s="22" t="s">
        <v>68</v>
      </c>
      <c r="E21" s="130">
        <v>1</v>
      </c>
      <c r="F21" s="130"/>
      <c r="G21" s="130">
        <v>1</v>
      </c>
      <c r="H21" s="130"/>
      <c r="I21" s="130">
        <v>1</v>
      </c>
      <c r="J21" s="130"/>
      <c r="K21" s="130"/>
      <c r="L21" s="130"/>
      <c r="M21" s="130"/>
      <c r="N21" s="130"/>
      <c r="O21" s="126"/>
      <c r="P21" s="127"/>
      <c r="Q21" s="126"/>
      <c r="R21" s="127"/>
      <c r="S21" s="12">
        <f>E21+G21+I21+K21+M21+O21+Q21</f>
        <v>3</v>
      </c>
      <c r="T21" s="12">
        <f>SUM(S21-U21-V21)</f>
        <v>3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26"/>
      <c r="P22" s="127"/>
      <c r="Q22" s="126"/>
      <c r="R22" s="12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16.10.22</v>
      </c>
      <c r="D2" s="109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147</v>
      </c>
      <c r="C4" s="6">
        <v>1</v>
      </c>
      <c r="D4" s="22" t="s">
        <v>137</v>
      </c>
      <c r="E4" s="123"/>
      <c r="F4" s="123"/>
      <c r="G4" s="123"/>
      <c r="H4" s="123"/>
      <c r="I4" s="123"/>
      <c r="J4" s="123"/>
      <c r="K4" s="123">
        <v>5.5</v>
      </c>
      <c r="L4" s="123"/>
      <c r="M4" s="123"/>
      <c r="N4" s="123"/>
      <c r="O4" s="118"/>
      <c r="P4" s="119"/>
      <c r="Q4" s="118"/>
      <c r="R4" s="119"/>
      <c r="S4" s="57">
        <f>E4+G4+I4+K4+M4+O4+Q4</f>
        <v>5.5</v>
      </c>
      <c r="T4" s="57">
        <f t="shared" ref="T4:T13" si="0">SUM(S4-U4-V4)</f>
        <v>5.5</v>
      </c>
      <c r="U4" s="59"/>
      <c r="V4" s="59"/>
    </row>
    <row r="5" spans="1:22" x14ac:dyDescent="0.25">
      <c r="A5" s="6">
        <v>7092</v>
      </c>
      <c r="B5" s="6" t="s">
        <v>144</v>
      </c>
      <c r="C5" s="6">
        <v>2</v>
      </c>
      <c r="D5" s="22" t="s">
        <v>136</v>
      </c>
      <c r="E5" s="118"/>
      <c r="F5" s="119"/>
      <c r="G5" s="123">
        <v>0.5</v>
      </c>
      <c r="H5" s="123"/>
      <c r="I5" s="118"/>
      <c r="J5" s="119"/>
      <c r="K5" s="118"/>
      <c r="L5" s="119"/>
      <c r="M5" s="118"/>
      <c r="N5" s="119"/>
      <c r="O5" s="118"/>
      <c r="P5" s="119"/>
      <c r="Q5" s="118"/>
      <c r="R5" s="119"/>
      <c r="S5" s="57">
        <f t="shared" ref="S5:S25" si="1">E5+G5+I5+K5+M5+O5+Q5</f>
        <v>0.5</v>
      </c>
      <c r="T5" s="57">
        <f t="shared" si="0"/>
        <v>0.5</v>
      </c>
      <c r="U5" s="59"/>
      <c r="V5" s="59"/>
    </row>
    <row r="6" spans="1:22" x14ac:dyDescent="0.25">
      <c r="A6" s="6">
        <v>7076</v>
      </c>
      <c r="B6" s="6" t="s">
        <v>148</v>
      </c>
      <c r="C6" s="6">
        <v>2</v>
      </c>
      <c r="D6" s="22" t="s">
        <v>138</v>
      </c>
      <c r="E6" s="118">
        <v>1</v>
      </c>
      <c r="F6" s="119"/>
      <c r="G6" s="123">
        <v>6</v>
      </c>
      <c r="H6" s="123"/>
      <c r="I6" s="118">
        <v>6</v>
      </c>
      <c r="J6" s="119"/>
      <c r="K6" s="118"/>
      <c r="L6" s="119"/>
      <c r="M6" s="118"/>
      <c r="N6" s="119"/>
      <c r="O6" s="118"/>
      <c r="P6" s="119"/>
      <c r="Q6" s="118"/>
      <c r="R6" s="119"/>
      <c r="S6" s="57">
        <f t="shared" si="1"/>
        <v>13</v>
      </c>
      <c r="T6" s="57">
        <f t="shared" si="0"/>
        <v>13</v>
      </c>
      <c r="U6" s="59"/>
      <c r="V6" s="59"/>
    </row>
    <row r="7" spans="1:22" x14ac:dyDescent="0.25">
      <c r="A7" s="6"/>
      <c r="B7" s="6"/>
      <c r="C7" s="6"/>
      <c r="D7" s="22"/>
      <c r="E7" s="118"/>
      <c r="F7" s="119"/>
      <c r="G7" s="123"/>
      <c r="H7" s="123"/>
      <c r="I7" s="123"/>
      <c r="J7" s="123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18"/>
      <c r="J8" s="119"/>
      <c r="K8" s="126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18"/>
      <c r="J9" s="119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18"/>
      <c r="L10" s="119"/>
      <c r="M10" s="118"/>
      <c r="N10" s="119"/>
      <c r="O10" s="118"/>
      <c r="P10" s="119"/>
      <c r="Q10" s="118"/>
      <c r="R10" s="119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/>
      <c r="N12" s="119"/>
      <c r="O12" s="118"/>
      <c r="P12" s="119"/>
      <c r="Q12" s="118"/>
      <c r="R12" s="119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>
        <v>8</v>
      </c>
      <c r="N16" s="119"/>
      <c r="O16" s="118"/>
      <c r="P16" s="119"/>
      <c r="Q16" s="118"/>
      <c r="R16" s="119"/>
      <c r="S16" s="57">
        <f t="shared" ref="S16:S20" si="2">E16+G16+I16+K16+M16+O16+Q16</f>
        <v>8</v>
      </c>
      <c r="T16" s="57">
        <f t="shared" ref="T16:T20" si="3">SUM(S16-U16-V16)</f>
        <v>8</v>
      </c>
      <c r="U16" s="59"/>
      <c r="V16" s="59"/>
    </row>
    <row r="17" spans="1:22" ht="15.75" customHeight="1" x14ac:dyDescent="0.25">
      <c r="A17" s="6"/>
      <c r="B17" s="6"/>
      <c r="C17" s="6"/>
      <c r="D17" s="22" t="s">
        <v>77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ref="S17:S18" si="4">E17+G17+I17+K17+M17+O17+Q17</f>
        <v>0</v>
      </c>
      <c r="T17" s="57">
        <f t="shared" ref="T17:T18" si="5">SUM(S17-U17-V17)</f>
        <v>0</v>
      </c>
      <c r="U17" s="59"/>
      <c r="V17" s="59"/>
    </row>
    <row r="18" spans="1:22" ht="15.75" customHeight="1" x14ac:dyDescent="0.25">
      <c r="A18" s="6">
        <v>3600</v>
      </c>
      <c r="B18" s="6" t="s">
        <v>142</v>
      </c>
      <c r="C18" s="6"/>
      <c r="D18" s="22" t="s">
        <v>135</v>
      </c>
      <c r="E18" s="118">
        <v>7</v>
      </c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 t="shared" si="4"/>
        <v>7</v>
      </c>
      <c r="T18" s="57">
        <f t="shared" si="5"/>
        <v>7</v>
      </c>
      <c r="U18" s="59"/>
      <c r="V18" s="59"/>
    </row>
    <row r="19" spans="1:22" ht="15.75" customHeight="1" x14ac:dyDescent="0.25">
      <c r="A19" s="6">
        <v>3600</v>
      </c>
      <c r="B19" s="25" t="s">
        <v>142</v>
      </c>
      <c r="C19" s="6"/>
      <c r="D19" s="22" t="s">
        <v>94</v>
      </c>
      <c r="E19" s="118"/>
      <c r="F19" s="119"/>
      <c r="G19" s="118"/>
      <c r="H19" s="119"/>
      <c r="I19" s="118">
        <v>1.5</v>
      </c>
      <c r="J19" s="119"/>
      <c r="K19" s="118">
        <v>1.5</v>
      </c>
      <c r="L19" s="119"/>
      <c r="M19" s="118"/>
      <c r="N19" s="119"/>
      <c r="O19" s="118"/>
      <c r="P19" s="119"/>
      <c r="Q19" s="118"/>
      <c r="R19" s="119"/>
      <c r="S19" s="57">
        <f t="shared" si="2"/>
        <v>3</v>
      </c>
      <c r="T19" s="57">
        <f t="shared" si="3"/>
        <v>3</v>
      </c>
      <c r="U19" s="59"/>
      <c r="V19" s="59"/>
    </row>
    <row r="20" spans="1:22" x14ac:dyDescent="0.25">
      <c r="A20" s="6">
        <v>3600</v>
      </c>
      <c r="B20" s="25" t="s">
        <v>142</v>
      </c>
      <c r="C20" s="6"/>
      <c r="D20" s="22" t="s">
        <v>113</v>
      </c>
      <c r="E20" s="118"/>
      <c r="F20" s="119"/>
      <c r="G20" s="118">
        <v>0.5</v>
      </c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2"/>
        <v>0.5</v>
      </c>
      <c r="T20" s="57">
        <f t="shared" si="3"/>
        <v>0.5</v>
      </c>
      <c r="U20" s="59"/>
      <c r="V20" s="59"/>
    </row>
    <row r="21" spans="1:22" x14ac:dyDescent="0.25">
      <c r="A21" s="6">
        <v>3600</v>
      </c>
      <c r="B21" s="25" t="s">
        <v>142</v>
      </c>
      <c r="C21" s="6"/>
      <c r="D21" s="22" t="s">
        <v>67</v>
      </c>
      <c r="E21" s="118"/>
      <c r="F21" s="119"/>
      <c r="G21" s="118">
        <v>1</v>
      </c>
      <c r="H21" s="119"/>
      <c r="I21" s="118">
        <v>0.5</v>
      </c>
      <c r="J21" s="119"/>
      <c r="K21" s="118">
        <v>1</v>
      </c>
      <c r="L21" s="119"/>
      <c r="M21" s="118"/>
      <c r="N21" s="119"/>
      <c r="O21" s="118"/>
      <c r="P21" s="119"/>
      <c r="Q21" s="118"/>
      <c r="R21" s="119"/>
      <c r="S21" s="57">
        <f>E21+G21+I21+K21+M21+O21+Q21</f>
        <v>2.5</v>
      </c>
      <c r="T21" s="57">
        <f>SUM(S21-U21-V21)</f>
        <v>2.5</v>
      </c>
      <c r="U21" s="59"/>
      <c r="V21" s="59"/>
    </row>
    <row r="22" spans="1:22" x14ac:dyDescent="0.25">
      <c r="A22" s="6"/>
      <c r="B22" s="25"/>
      <c r="C22" s="6"/>
      <c r="D22" s="22"/>
      <c r="E22" s="118"/>
      <c r="F22" s="119"/>
      <c r="G22" s="118"/>
      <c r="H22" s="119"/>
      <c r="I22" s="118"/>
      <c r="J22" s="119"/>
      <c r="K22" s="118"/>
      <c r="L22" s="119"/>
      <c r="M22" s="118"/>
      <c r="N22" s="119"/>
      <c r="O22" s="118"/>
      <c r="P22" s="119"/>
      <c r="Q22" s="118"/>
      <c r="R22" s="119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18"/>
      <c r="F23" s="119"/>
      <c r="G23" s="118"/>
      <c r="H23" s="119"/>
      <c r="I23" s="118"/>
      <c r="J23" s="119"/>
      <c r="K23" s="118"/>
      <c r="L23" s="119"/>
      <c r="M23" s="118"/>
      <c r="N23" s="119"/>
      <c r="O23" s="118"/>
      <c r="P23" s="119"/>
      <c r="Q23" s="118"/>
      <c r="R23" s="119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18"/>
      <c r="F24" s="119"/>
      <c r="G24" s="118"/>
      <c r="H24" s="119"/>
      <c r="I24" s="118"/>
      <c r="J24" s="119"/>
      <c r="K24" s="118"/>
      <c r="L24" s="119"/>
      <c r="M24" s="118"/>
      <c r="N24" s="119"/>
      <c r="O24" s="118"/>
      <c r="P24" s="119"/>
      <c r="Q24" s="118"/>
      <c r="R24" s="119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31">
        <f>SUM(E4:E24)</f>
        <v>8</v>
      </c>
      <c r="F25" s="132"/>
      <c r="G25" s="131">
        <f>SUM(G4:G24)</f>
        <v>8</v>
      </c>
      <c r="H25" s="132"/>
      <c r="I25" s="131">
        <f>SUM(I4:I24)</f>
        <v>8</v>
      </c>
      <c r="J25" s="132"/>
      <c r="K25" s="131">
        <f>SUM(K4:K24)</f>
        <v>8</v>
      </c>
      <c r="L25" s="132"/>
      <c r="M25" s="131">
        <f>SUM(M4:M24)</f>
        <v>8</v>
      </c>
      <c r="N25" s="132"/>
      <c r="O25" s="131">
        <f>SUM(O4:O24)</f>
        <v>0</v>
      </c>
      <c r="P25" s="132"/>
      <c r="Q25" s="131">
        <f>SUM(Q4:Q24)</f>
        <v>0</v>
      </c>
      <c r="R25" s="132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65</v>
      </c>
      <c r="B2" s="109"/>
      <c r="C2" s="109" t="str">
        <f>Chimes!C2</f>
        <v>16.10.22</v>
      </c>
      <c r="D2" s="109"/>
      <c r="E2" s="122" t="s">
        <v>13</v>
      </c>
      <c r="F2" s="122"/>
      <c r="G2" s="122" t="s">
        <v>14</v>
      </c>
      <c r="H2" s="122"/>
      <c r="I2" s="122" t="s">
        <v>15</v>
      </c>
      <c r="J2" s="122"/>
      <c r="K2" s="122" t="s">
        <v>16</v>
      </c>
      <c r="L2" s="122"/>
      <c r="M2" s="122" t="s">
        <v>17</v>
      </c>
      <c r="N2" s="122"/>
      <c r="O2" s="122" t="s">
        <v>18</v>
      </c>
      <c r="P2" s="122"/>
      <c r="Q2" s="122" t="s">
        <v>19</v>
      </c>
      <c r="R2" s="12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7096</v>
      </c>
      <c r="B4" s="6" t="s">
        <v>147</v>
      </c>
      <c r="C4" s="6">
        <v>1</v>
      </c>
      <c r="D4" s="22" t="s">
        <v>93</v>
      </c>
      <c r="E4" s="123">
        <v>8</v>
      </c>
      <c r="F4" s="123"/>
      <c r="G4" s="123">
        <v>7.5</v>
      </c>
      <c r="H4" s="123"/>
      <c r="I4" s="123">
        <v>8</v>
      </c>
      <c r="J4" s="123"/>
      <c r="K4" s="118"/>
      <c r="L4" s="119"/>
      <c r="M4" s="118"/>
      <c r="N4" s="119"/>
      <c r="O4" s="118"/>
      <c r="P4" s="119"/>
      <c r="Q4" s="118"/>
      <c r="R4" s="119"/>
      <c r="S4" s="57">
        <f>E4+G4+I4+K4+M4+O4+Q4</f>
        <v>23.5</v>
      </c>
      <c r="T4" s="57">
        <f t="shared" ref="T4:T12" si="0">SUM(S4-U4-V4)</f>
        <v>23.5</v>
      </c>
      <c r="U4" s="59"/>
      <c r="V4" s="59"/>
    </row>
    <row r="5" spans="1:22" x14ac:dyDescent="0.25">
      <c r="A5" s="6">
        <v>7093</v>
      </c>
      <c r="B5" s="6" t="s">
        <v>145</v>
      </c>
      <c r="C5" s="6">
        <v>1</v>
      </c>
      <c r="D5" s="22" t="s">
        <v>121</v>
      </c>
      <c r="E5" s="123"/>
      <c r="F5" s="123"/>
      <c r="G5" s="123"/>
      <c r="H5" s="123"/>
      <c r="I5" s="123"/>
      <c r="J5" s="123"/>
      <c r="K5" s="118">
        <v>8</v>
      </c>
      <c r="L5" s="119"/>
      <c r="M5" s="118"/>
      <c r="N5" s="119"/>
      <c r="O5" s="118"/>
      <c r="P5" s="119"/>
      <c r="Q5" s="118"/>
      <c r="R5" s="119"/>
      <c r="S5" s="57">
        <f t="shared" ref="S5:S22" si="1">E5+G5+I5+K5+M5+O5+Q5</f>
        <v>8</v>
      </c>
      <c r="T5" s="57">
        <f t="shared" si="0"/>
        <v>8</v>
      </c>
      <c r="U5" s="59"/>
      <c r="V5" s="59"/>
    </row>
    <row r="6" spans="1:22" x14ac:dyDescent="0.25">
      <c r="A6" s="6"/>
      <c r="B6" s="6"/>
      <c r="C6" s="6"/>
      <c r="D6" s="22"/>
      <c r="E6" s="123"/>
      <c r="F6" s="123"/>
      <c r="G6" s="123"/>
      <c r="H6" s="123"/>
      <c r="I6" s="123"/>
      <c r="J6" s="123"/>
      <c r="K6" s="118"/>
      <c r="L6" s="119"/>
      <c r="M6" s="118"/>
      <c r="N6" s="119"/>
      <c r="O6" s="118"/>
      <c r="P6" s="119"/>
      <c r="Q6" s="118"/>
      <c r="R6" s="119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3"/>
      <c r="F7" s="123"/>
      <c r="G7" s="123"/>
      <c r="H7" s="123"/>
      <c r="I7" s="123"/>
      <c r="J7" s="123"/>
      <c r="K7" s="118"/>
      <c r="L7" s="119"/>
      <c r="M7" s="118"/>
      <c r="N7" s="119"/>
      <c r="O7" s="118"/>
      <c r="P7" s="119"/>
      <c r="Q7" s="118"/>
      <c r="R7" s="119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18"/>
      <c r="F8" s="119"/>
      <c r="G8" s="118"/>
      <c r="H8" s="119"/>
      <c r="I8" s="123"/>
      <c r="J8" s="123"/>
      <c r="K8" s="118"/>
      <c r="L8" s="119"/>
      <c r="M8" s="118"/>
      <c r="N8" s="119"/>
      <c r="O8" s="118"/>
      <c r="P8" s="119"/>
      <c r="Q8" s="118"/>
      <c r="R8" s="119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18"/>
      <c r="F9" s="119"/>
      <c r="G9" s="118"/>
      <c r="H9" s="119"/>
      <c r="I9" s="123"/>
      <c r="J9" s="123"/>
      <c r="K9" s="118"/>
      <c r="L9" s="119"/>
      <c r="M9" s="118"/>
      <c r="N9" s="119"/>
      <c r="O9" s="118"/>
      <c r="P9" s="119"/>
      <c r="Q9" s="118"/>
      <c r="R9" s="119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18"/>
      <c r="F10" s="119"/>
      <c r="G10" s="118"/>
      <c r="H10" s="119"/>
      <c r="I10" s="118"/>
      <c r="J10" s="119"/>
      <c r="K10" s="126"/>
      <c r="L10" s="119"/>
      <c r="M10" s="118"/>
      <c r="N10" s="119"/>
      <c r="O10" s="118"/>
      <c r="P10" s="119"/>
      <c r="Q10" s="118"/>
      <c r="R10" s="119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18"/>
      <c r="F11" s="119"/>
      <c r="G11" s="118"/>
      <c r="H11" s="119"/>
      <c r="I11" s="118"/>
      <c r="J11" s="119"/>
      <c r="K11" s="118"/>
      <c r="L11" s="119"/>
      <c r="M11" s="118"/>
      <c r="N11" s="119"/>
      <c r="O11" s="118"/>
      <c r="P11" s="119"/>
      <c r="Q11" s="118"/>
      <c r="R11" s="119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18"/>
      <c r="F12" s="119"/>
      <c r="G12" s="118"/>
      <c r="H12" s="119"/>
      <c r="I12" s="118"/>
      <c r="J12" s="119"/>
      <c r="K12" s="118"/>
      <c r="L12" s="119"/>
      <c r="M12" s="118">
        <v>8</v>
      </c>
      <c r="N12" s="119"/>
      <c r="O12" s="118"/>
      <c r="P12" s="119"/>
      <c r="Q12" s="118"/>
      <c r="R12" s="119"/>
      <c r="S12" s="57">
        <f t="shared" si="1"/>
        <v>8</v>
      </c>
      <c r="T12" s="57">
        <f t="shared" si="0"/>
        <v>8</v>
      </c>
      <c r="U12" s="59"/>
      <c r="V12" s="59"/>
    </row>
    <row r="13" spans="1:22" x14ac:dyDescent="0.25">
      <c r="A13" s="6"/>
      <c r="B13" s="25"/>
      <c r="C13" s="6"/>
      <c r="D13" s="10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18"/>
      <c r="P13" s="119"/>
      <c r="Q13" s="118"/>
      <c r="R13" s="119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>
        <v>3600</v>
      </c>
      <c r="B14" s="25" t="s">
        <v>142</v>
      </c>
      <c r="C14" s="6"/>
      <c r="D14" s="22" t="s">
        <v>113</v>
      </c>
      <c r="E14" s="118"/>
      <c r="F14" s="119"/>
      <c r="G14" s="118">
        <v>0.5</v>
      </c>
      <c r="H14" s="119"/>
      <c r="I14" s="118"/>
      <c r="J14" s="119"/>
      <c r="K14" s="118"/>
      <c r="L14" s="119"/>
      <c r="M14" s="118"/>
      <c r="N14" s="119"/>
      <c r="O14" s="118"/>
      <c r="P14" s="119"/>
      <c r="Q14" s="118"/>
      <c r="R14" s="119"/>
      <c r="S14" s="57">
        <f>E14+G14+I14+K14+M14+O14+Q14</f>
        <v>0.5</v>
      </c>
      <c r="T14" s="57">
        <f>SUM(S14-U14-V14)</f>
        <v>0.5</v>
      </c>
      <c r="U14" s="59"/>
      <c r="V14" s="59"/>
    </row>
    <row r="15" spans="1:22" ht="15.75" customHeight="1" x14ac:dyDescent="0.25">
      <c r="A15" s="6"/>
      <c r="B15" s="25"/>
      <c r="C15" s="6"/>
      <c r="D15" s="22" t="s">
        <v>77</v>
      </c>
      <c r="E15" s="118"/>
      <c r="F15" s="119"/>
      <c r="G15" s="118"/>
      <c r="H15" s="119"/>
      <c r="I15" s="118"/>
      <c r="J15" s="119"/>
      <c r="K15" s="118"/>
      <c r="L15" s="119"/>
      <c r="M15" s="118"/>
      <c r="N15" s="119"/>
      <c r="O15" s="118"/>
      <c r="P15" s="119"/>
      <c r="Q15" s="118"/>
      <c r="R15" s="119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>
        <v>3600</v>
      </c>
      <c r="B16" s="25" t="s">
        <v>142</v>
      </c>
      <c r="C16" s="6"/>
      <c r="D16" s="10" t="s">
        <v>85</v>
      </c>
      <c r="E16" s="118"/>
      <c r="F16" s="119"/>
      <c r="G16" s="118"/>
      <c r="H16" s="119"/>
      <c r="I16" s="123"/>
      <c r="J16" s="123"/>
      <c r="K16" s="123"/>
      <c r="L16" s="123"/>
      <c r="M16" s="123"/>
      <c r="N16" s="123"/>
      <c r="O16" s="118"/>
      <c r="P16" s="119"/>
      <c r="Q16" s="118"/>
      <c r="R16" s="119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142</v>
      </c>
      <c r="C17" s="6"/>
      <c r="D17" s="22" t="s">
        <v>81</v>
      </c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18"/>
      <c r="P17" s="119"/>
      <c r="Q17" s="118"/>
      <c r="R17" s="119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142</v>
      </c>
      <c r="C18" s="6"/>
      <c r="D18" s="22" t="s">
        <v>69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18"/>
      <c r="P18" s="119"/>
      <c r="Q18" s="118"/>
      <c r="R18" s="119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18"/>
      <c r="F19" s="119"/>
      <c r="G19" s="118"/>
      <c r="H19" s="119"/>
      <c r="I19" s="118"/>
      <c r="J19" s="119"/>
      <c r="K19" s="118"/>
      <c r="L19" s="119"/>
      <c r="M19" s="118"/>
      <c r="N19" s="119"/>
      <c r="O19" s="118"/>
      <c r="P19" s="119"/>
      <c r="Q19" s="118"/>
      <c r="R19" s="119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18"/>
      <c r="F20" s="119"/>
      <c r="G20" s="118"/>
      <c r="H20" s="119"/>
      <c r="I20" s="118"/>
      <c r="J20" s="119"/>
      <c r="K20" s="118"/>
      <c r="L20" s="119"/>
      <c r="M20" s="118"/>
      <c r="N20" s="119"/>
      <c r="O20" s="118"/>
      <c r="P20" s="119"/>
      <c r="Q20" s="118"/>
      <c r="R20" s="119"/>
      <c r="S20" s="57">
        <f t="shared" si="1"/>
        <v>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31">
        <f>SUM(E4:E21)</f>
        <v>8</v>
      </c>
      <c r="F22" s="132"/>
      <c r="G22" s="131">
        <f>SUM(G4:G21)</f>
        <v>8</v>
      </c>
      <c r="H22" s="132"/>
      <c r="I22" s="131">
        <f>SUM(I4:I21)</f>
        <v>8</v>
      </c>
      <c r="J22" s="132"/>
      <c r="K22" s="131">
        <f>SUM(K4:K21)</f>
        <v>8</v>
      </c>
      <c r="L22" s="132"/>
      <c r="M22" s="131">
        <f>SUM(M4:M21)</f>
        <v>8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40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40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>
        <v>0.5</v>
      </c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109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14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142</v>
      </c>
      <c r="C4" s="6"/>
      <c r="D4" s="22" t="s">
        <v>82</v>
      </c>
      <c r="E4" s="126">
        <v>3</v>
      </c>
      <c r="F4" s="127"/>
      <c r="G4" s="126">
        <v>2</v>
      </c>
      <c r="H4" s="127"/>
      <c r="I4" s="126">
        <v>2.5</v>
      </c>
      <c r="J4" s="127"/>
      <c r="K4" s="126">
        <v>1</v>
      </c>
      <c r="L4" s="127"/>
      <c r="M4" s="126"/>
      <c r="N4" s="127"/>
      <c r="O4" s="126"/>
      <c r="P4" s="127"/>
      <c r="Q4" s="126"/>
      <c r="R4" s="127"/>
      <c r="S4" s="12">
        <f>E4+G4+I4+K4+M4+O4+Q4</f>
        <v>8.5</v>
      </c>
      <c r="T4" s="12">
        <f t="shared" ref="T4:T21" si="0">SUM(S4-U4-V4)</f>
        <v>8.5</v>
      </c>
      <c r="U4" s="14"/>
      <c r="V4" s="14"/>
    </row>
    <row r="5" spans="1:22" x14ac:dyDescent="0.25">
      <c r="A5" s="6">
        <v>3600</v>
      </c>
      <c r="B5" s="6" t="s">
        <v>142</v>
      </c>
      <c r="C5" s="6"/>
      <c r="D5" s="22" t="s">
        <v>76</v>
      </c>
      <c r="E5" s="126"/>
      <c r="F5" s="127"/>
      <c r="G5" s="126"/>
      <c r="H5" s="127"/>
      <c r="I5" s="126"/>
      <c r="J5" s="127"/>
      <c r="K5" s="126">
        <v>3</v>
      </c>
      <c r="L5" s="127"/>
      <c r="M5" s="126"/>
      <c r="N5" s="127"/>
      <c r="O5" s="126"/>
      <c r="P5" s="127"/>
      <c r="Q5" s="126"/>
      <c r="R5" s="127"/>
      <c r="S5" s="12">
        <f t="shared" ref="S5:S24" si="1">E5+G5+I5+K5+M5+O5+Q5</f>
        <v>3</v>
      </c>
      <c r="T5" s="12">
        <f t="shared" si="0"/>
        <v>3</v>
      </c>
      <c r="U5" s="14"/>
      <c r="V5" s="14"/>
    </row>
    <row r="6" spans="1:22" x14ac:dyDescent="0.25">
      <c r="A6" s="6">
        <v>3600</v>
      </c>
      <c r="B6" s="6" t="s">
        <v>142</v>
      </c>
      <c r="C6" s="6"/>
      <c r="D6" s="22" t="s">
        <v>95</v>
      </c>
      <c r="E6" s="126">
        <v>5</v>
      </c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3600</v>
      </c>
      <c r="B7" s="6" t="s">
        <v>142</v>
      </c>
      <c r="C7" s="6"/>
      <c r="D7" s="22" t="s">
        <v>112</v>
      </c>
      <c r="E7" s="126"/>
      <c r="F7" s="127"/>
      <c r="G7" s="126">
        <v>5.5</v>
      </c>
      <c r="H7" s="127"/>
      <c r="I7" s="126">
        <v>4.5</v>
      </c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1"/>
        <v>10</v>
      </c>
      <c r="T7" s="12">
        <f t="shared" si="0"/>
        <v>10</v>
      </c>
      <c r="U7" s="14"/>
      <c r="V7" s="14"/>
    </row>
    <row r="8" spans="1:22" x14ac:dyDescent="0.25">
      <c r="A8" s="6">
        <v>3600</v>
      </c>
      <c r="B8" s="6" t="s">
        <v>142</v>
      </c>
      <c r="C8" s="6"/>
      <c r="D8" s="22" t="s">
        <v>122</v>
      </c>
      <c r="E8" s="126"/>
      <c r="F8" s="127"/>
      <c r="G8" s="126"/>
      <c r="H8" s="127"/>
      <c r="I8" s="126"/>
      <c r="J8" s="127"/>
      <c r="K8" s="126">
        <v>0.5</v>
      </c>
      <c r="L8" s="127"/>
      <c r="M8" s="126"/>
      <c r="N8" s="127"/>
      <c r="O8" s="126"/>
      <c r="P8" s="127"/>
      <c r="Q8" s="126"/>
      <c r="R8" s="127"/>
      <c r="S8" s="12">
        <f t="shared" si="1"/>
        <v>0.5</v>
      </c>
      <c r="T8" s="12">
        <f t="shared" si="0"/>
        <v>0.5</v>
      </c>
      <c r="U8" s="14"/>
      <c r="V8" s="14"/>
    </row>
    <row r="9" spans="1:22" x14ac:dyDescent="0.25">
      <c r="A9" s="6">
        <v>3600</v>
      </c>
      <c r="B9" s="6" t="s">
        <v>142</v>
      </c>
      <c r="C9" s="6"/>
      <c r="D9" s="22" t="s">
        <v>123</v>
      </c>
      <c r="E9" s="126"/>
      <c r="F9" s="127"/>
      <c r="G9" s="126"/>
      <c r="H9" s="127"/>
      <c r="I9" s="126"/>
      <c r="J9" s="127"/>
      <c r="K9" s="126">
        <v>0.5</v>
      </c>
      <c r="L9" s="127"/>
      <c r="M9" s="126"/>
      <c r="N9" s="127"/>
      <c r="O9" s="126"/>
      <c r="P9" s="127"/>
      <c r="Q9" s="126"/>
      <c r="R9" s="127"/>
      <c r="S9" s="12">
        <f t="shared" si="1"/>
        <v>0.5</v>
      </c>
      <c r="T9" s="12">
        <f t="shared" si="0"/>
        <v>0.5</v>
      </c>
      <c r="U9" s="14"/>
      <c r="V9" s="14"/>
    </row>
    <row r="10" spans="1:22" x14ac:dyDescent="0.25">
      <c r="A10" s="6">
        <v>3600</v>
      </c>
      <c r="B10" s="6" t="s">
        <v>142</v>
      </c>
      <c r="C10" s="6"/>
      <c r="D10" s="22" t="s">
        <v>124</v>
      </c>
      <c r="E10" s="126"/>
      <c r="F10" s="127"/>
      <c r="G10" s="126"/>
      <c r="H10" s="127"/>
      <c r="I10" s="126"/>
      <c r="J10" s="127"/>
      <c r="K10" s="126">
        <v>0.5</v>
      </c>
      <c r="L10" s="127"/>
      <c r="M10" s="126"/>
      <c r="N10" s="127"/>
      <c r="O10" s="126"/>
      <c r="P10" s="127"/>
      <c r="Q10" s="126"/>
      <c r="R10" s="127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142</v>
      </c>
      <c r="C15" s="6"/>
      <c r="D15" s="22" t="s">
        <v>75</v>
      </c>
      <c r="E15" s="126"/>
      <c r="F15" s="127"/>
      <c r="G15" s="126"/>
      <c r="H15" s="127"/>
      <c r="I15" s="126">
        <v>1</v>
      </c>
      <c r="J15" s="127"/>
      <c r="K15" s="126">
        <v>2.5</v>
      </c>
      <c r="L15" s="127"/>
      <c r="M15" s="126"/>
      <c r="N15" s="127"/>
      <c r="O15" s="126"/>
      <c r="P15" s="127"/>
      <c r="Q15" s="126"/>
      <c r="R15" s="127"/>
      <c r="S15" s="12">
        <f t="shared" ref="S15" si="2">E15+G15+I15+K15+M15+O15+Q15</f>
        <v>3.5</v>
      </c>
      <c r="T15" s="12">
        <f t="shared" ref="T15" si="3">SUM(S15-U15-V15)</f>
        <v>3.5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80</v>
      </c>
      <c r="E17" s="126"/>
      <c r="F17" s="127"/>
      <c r="G17" s="126"/>
      <c r="H17" s="127"/>
      <c r="I17" s="126"/>
      <c r="J17" s="127"/>
      <c r="K17" s="126"/>
      <c r="L17" s="127"/>
      <c r="M17" s="126">
        <v>8</v>
      </c>
      <c r="N17" s="127"/>
      <c r="O17" s="126"/>
      <c r="P17" s="127"/>
      <c r="Q17" s="126"/>
      <c r="R17" s="127"/>
      <c r="S17" s="12">
        <f t="shared" ref="S17" si="4">E17+G17+I17+K17+M17+O17+Q17</f>
        <v>8</v>
      </c>
      <c r="T17" s="12">
        <f t="shared" ref="T17" si="5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25" t="s">
        <v>142</v>
      </c>
      <c r="C19" s="6"/>
      <c r="D19" s="22" t="s">
        <v>113</v>
      </c>
      <c r="E19" s="126"/>
      <c r="F19" s="127"/>
      <c r="G19" s="126">
        <v>0.5</v>
      </c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>E19+G19+I19+K19+M19+O19+Q19</f>
        <v>0.5</v>
      </c>
      <c r="T19" s="12">
        <f>SUM(S19-U19-V19)</f>
        <v>0.5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1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40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32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109"/>
      <c r="E2" s="133" t="s">
        <v>13</v>
      </c>
      <c r="F2" s="133"/>
      <c r="G2" s="133" t="s">
        <v>14</v>
      </c>
      <c r="H2" s="133"/>
      <c r="I2" s="136" t="s">
        <v>15</v>
      </c>
      <c r="J2" s="136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4">
        <v>16.3</v>
      </c>
      <c r="G3" s="55">
        <v>8</v>
      </c>
      <c r="H3" s="27">
        <v>16.3</v>
      </c>
      <c r="I3" s="115">
        <v>8</v>
      </c>
      <c r="J3" s="116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6983</v>
      </c>
      <c r="B4" s="6" t="s">
        <v>140</v>
      </c>
      <c r="C4" s="6">
        <v>8</v>
      </c>
      <c r="D4" s="22" t="s">
        <v>89</v>
      </c>
      <c r="E4" s="126">
        <v>6.5</v>
      </c>
      <c r="F4" s="127"/>
      <c r="G4" s="126">
        <v>7</v>
      </c>
      <c r="H4" s="127"/>
      <c r="I4" s="128"/>
      <c r="J4" s="129"/>
      <c r="K4" s="126">
        <v>8</v>
      </c>
      <c r="L4" s="127"/>
      <c r="M4" s="126"/>
      <c r="N4" s="127"/>
      <c r="O4" s="126"/>
      <c r="P4" s="127"/>
      <c r="Q4" s="126"/>
      <c r="R4" s="127"/>
      <c r="S4" s="12">
        <f>E4+G4+I4+K4+M4+O4+Q4</f>
        <v>21.5</v>
      </c>
      <c r="T4" s="12">
        <f t="shared" ref="T4:T19" si="0">SUM(S4-U4-V4)</f>
        <v>21.5</v>
      </c>
      <c r="U4" s="14"/>
      <c r="V4" s="14"/>
    </row>
    <row r="5" spans="1:22" x14ac:dyDescent="0.25">
      <c r="A5" s="6" t="s">
        <v>104</v>
      </c>
      <c r="B5" s="117" t="s">
        <v>150</v>
      </c>
      <c r="C5" s="6">
        <v>25</v>
      </c>
      <c r="D5" s="22" t="s">
        <v>103</v>
      </c>
      <c r="E5" s="126">
        <v>1</v>
      </c>
      <c r="F5" s="127"/>
      <c r="G5" s="126"/>
      <c r="H5" s="127"/>
      <c r="I5" s="128"/>
      <c r="J5" s="129"/>
      <c r="K5" s="126"/>
      <c r="L5" s="127"/>
      <c r="M5" s="126"/>
      <c r="N5" s="127"/>
      <c r="O5" s="126"/>
      <c r="P5" s="127"/>
      <c r="Q5" s="126"/>
      <c r="R5" s="127"/>
      <c r="S5" s="12">
        <f t="shared" ref="S5:S22" si="1">E5+G5+I5+K5+M5+O5+Q5</f>
        <v>1</v>
      </c>
      <c r="T5" s="12">
        <f t="shared" si="0"/>
        <v>1</v>
      </c>
      <c r="U5" s="14"/>
      <c r="V5" s="14"/>
    </row>
    <row r="6" spans="1:22" x14ac:dyDescent="0.25">
      <c r="A6" s="6"/>
      <c r="B6" s="6"/>
      <c r="C6" s="6"/>
      <c r="D6" s="22"/>
      <c r="E6" s="118"/>
      <c r="F6" s="119"/>
      <c r="G6" s="126"/>
      <c r="H6" s="127"/>
      <c r="I6" s="128"/>
      <c r="J6" s="129"/>
      <c r="K6" s="126"/>
      <c r="L6" s="127"/>
      <c r="M6" s="126"/>
      <c r="N6" s="127"/>
      <c r="O6" s="126"/>
      <c r="P6" s="127"/>
      <c r="Q6" s="126"/>
      <c r="R6" s="12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8"/>
      <c r="J7" s="129"/>
      <c r="K7" s="126"/>
      <c r="L7" s="127"/>
      <c r="M7" s="126"/>
      <c r="N7" s="127"/>
      <c r="O7" s="126"/>
      <c r="P7" s="127"/>
      <c r="Q7" s="126"/>
      <c r="R7" s="12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8"/>
      <c r="J8" s="129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8"/>
      <c r="J9" s="129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8"/>
      <c r="J10" s="129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8"/>
      <c r="J11" s="129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8"/>
      <c r="J12" s="129"/>
      <c r="K12" s="126"/>
      <c r="L12" s="127"/>
      <c r="M12" s="126">
        <v>8</v>
      </c>
      <c r="N12" s="127"/>
      <c r="O12" s="126"/>
      <c r="P12" s="127"/>
      <c r="Q12" s="126"/>
      <c r="R12" s="127"/>
      <c r="S12" s="12">
        <f t="shared" si="1"/>
        <v>8</v>
      </c>
      <c r="T12" s="12">
        <f t="shared" si="0"/>
        <v>8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8"/>
      <c r="J13" s="129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8"/>
      <c r="J14" s="129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7"/>
      <c r="G15" s="126"/>
      <c r="H15" s="127"/>
      <c r="I15" s="128"/>
      <c r="J15" s="129"/>
      <c r="K15" s="126"/>
      <c r="L15" s="127"/>
      <c r="M15" s="126"/>
      <c r="N15" s="127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25" t="s">
        <v>142</v>
      </c>
      <c r="C16" s="6"/>
      <c r="D16" s="10" t="s">
        <v>90</v>
      </c>
      <c r="E16" s="118">
        <v>0.5</v>
      </c>
      <c r="F16" s="119"/>
      <c r="G16" s="118">
        <v>0.5</v>
      </c>
      <c r="H16" s="119"/>
      <c r="I16" s="120"/>
      <c r="J16" s="121"/>
      <c r="K16" s="118"/>
      <c r="L16" s="119"/>
      <c r="M16" s="118"/>
      <c r="N16" s="119"/>
      <c r="O16" s="126"/>
      <c r="P16" s="127"/>
      <c r="Q16" s="126"/>
      <c r="R16" s="127"/>
      <c r="S16" s="12">
        <f t="shared" si="1"/>
        <v>1</v>
      </c>
      <c r="T16" s="12">
        <f t="shared" si="0"/>
        <v>1</v>
      </c>
      <c r="U16" s="14"/>
      <c r="V16" s="14"/>
    </row>
    <row r="17" spans="1:22" x14ac:dyDescent="0.25">
      <c r="A17" s="6">
        <v>3600</v>
      </c>
      <c r="B17" s="6" t="s">
        <v>142</v>
      </c>
      <c r="C17" s="6"/>
      <c r="D17" s="22" t="s">
        <v>79</v>
      </c>
      <c r="E17" s="126"/>
      <c r="F17" s="127"/>
      <c r="G17" s="126"/>
      <c r="H17" s="127"/>
      <c r="I17" s="128"/>
      <c r="J17" s="129"/>
      <c r="K17" s="126"/>
      <c r="L17" s="127"/>
      <c r="M17" s="126"/>
      <c r="N17" s="127"/>
      <c r="O17" s="126"/>
      <c r="P17" s="127"/>
      <c r="Q17" s="126"/>
      <c r="R17" s="127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25" t="s">
        <v>142</v>
      </c>
      <c r="C18" s="6"/>
      <c r="D18" s="22" t="s">
        <v>113</v>
      </c>
      <c r="E18" s="126"/>
      <c r="F18" s="127"/>
      <c r="G18" s="126">
        <v>0.5</v>
      </c>
      <c r="H18" s="127"/>
      <c r="I18" s="128"/>
      <c r="J18" s="129"/>
      <c r="K18" s="126"/>
      <c r="L18" s="127"/>
      <c r="M18" s="126"/>
      <c r="N18" s="127"/>
      <c r="O18" s="126"/>
      <c r="P18" s="127"/>
      <c r="Q18" s="126"/>
      <c r="R18" s="127"/>
      <c r="S18" s="12">
        <f t="shared" si="1"/>
        <v>0.5</v>
      </c>
      <c r="T18" s="12">
        <f t="shared" si="0"/>
        <v>0.5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7"/>
      <c r="G19" s="126"/>
      <c r="H19" s="127"/>
      <c r="I19" s="128"/>
      <c r="J19" s="129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6"/>
      <c r="F20" s="127"/>
      <c r="G20" s="126"/>
      <c r="H20" s="127"/>
      <c r="I20" s="128">
        <v>8</v>
      </c>
      <c r="J20" s="129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8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4">
        <f>SUM(E4:E21)</f>
        <v>8</v>
      </c>
      <c r="F22" s="135"/>
      <c r="G22" s="134">
        <f>SUM(G4:G21)</f>
        <v>8</v>
      </c>
      <c r="H22" s="135"/>
      <c r="I22" s="134">
        <f>SUM(I4:I21)</f>
        <v>8</v>
      </c>
      <c r="J22" s="135"/>
      <c r="K22" s="134">
        <f>SUM(K4:K21)</f>
        <v>8</v>
      </c>
      <c r="L22" s="135"/>
      <c r="M22" s="134">
        <f>SUM(M4:M21)</f>
        <v>8</v>
      </c>
      <c r="N22" s="135"/>
      <c r="O22" s="134">
        <f>SUM(O4:O21)</f>
        <v>0</v>
      </c>
      <c r="P22" s="135"/>
      <c r="Q22" s="134">
        <f>SUM(Q4:Q21)</f>
        <v>0</v>
      </c>
      <c r="R22" s="135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E24" sqref="E24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65</v>
      </c>
      <c r="B2" s="109"/>
      <c r="C2" s="109" t="str">
        <f>Chimes!C2</f>
        <v>16.10.22</v>
      </c>
      <c r="D2" s="32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6983</v>
      </c>
      <c r="B4" s="6" t="s">
        <v>140</v>
      </c>
      <c r="C4" s="6">
        <v>9</v>
      </c>
      <c r="D4" s="22" t="s">
        <v>88</v>
      </c>
      <c r="E4" s="126">
        <v>0.5</v>
      </c>
      <c r="F4" s="138"/>
      <c r="G4" s="126"/>
      <c r="H4" s="138"/>
      <c r="I4" s="126"/>
      <c r="J4" s="127"/>
      <c r="K4" s="118"/>
      <c r="L4" s="119"/>
      <c r="M4" s="137"/>
      <c r="N4" s="138"/>
      <c r="O4" s="139"/>
      <c r="P4" s="139"/>
      <c r="Q4" s="137"/>
      <c r="R4" s="138"/>
      <c r="S4" s="38">
        <f>E4+G4+I4+K4+M4+O4+Q4</f>
        <v>0.5</v>
      </c>
      <c r="T4" s="38">
        <f>SUM(S4-U4-V4)</f>
        <v>0.5</v>
      </c>
      <c r="U4" s="40"/>
      <c r="V4" s="40"/>
    </row>
    <row r="5" spans="1:22" x14ac:dyDescent="0.25">
      <c r="A5" s="6">
        <v>6983</v>
      </c>
      <c r="B5" s="6" t="s">
        <v>140</v>
      </c>
      <c r="C5" s="6">
        <v>27</v>
      </c>
      <c r="D5" s="22" t="s">
        <v>88</v>
      </c>
      <c r="E5" s="137">
        <v>0.5</v>
      </c>
      <c r="F5" s="138"/>
      <c r="G5" s="137"/>
      <c r="H5" s="138"/>
      <c r="I5" s="137"/>
      <c r="J5" s="138"/>
      <c r="K5" s="137"/>
      <c r="L5" s="138"/>
      <c r="M5" s="137"/>
      <c r="N5" s="138"/>
      <c r="O5" s="139"/>
      <c r="P5" s="139"/>
      <c r="Q5" s="137"/>
      <c r="R5" s="138"/>
      <c r="S5" s="38">
        <f>E5+G5+I5+K5+M5+O5+Q5</f>
        <v>0.5</v>
      </c>
      <c r="T5" s="38">
        <f t="shared" ref="T5:T20" si="0">SUM(S5-U5-V5)</f>
        <v>0.5</v>
      </c>
      <c r="U5" s="40"/>
      <c r="V5" s="40"/>
    </row>
    <row r="6" spans="1:22" x14ac:dyDescent="0.25">
      <c r="A6" s="6">
        <v>7105</v>
      </c>
      <c r="B6" s="6" t="s">
        <v>146</v>
      </c>
      <c r="C6" s="6">
        <v>1</v>
      </c>
      <c r="D6" s="22" t="s">
        <v>125</v>
      </c>
      <c r="E6" s="137"/>
      <c r="F6" s="138"/>
      <c r="G6" s="137">
        <v>5.5</v>
      </c>
      <c r="H6" s="138"/>
      <c r="I6" s="137">
        <v>2.5</v>
      </c>
      <c r="J6" s="138"/>
      <c r="K6" s="137"/>
      <c r="L6" s="138"/>
      <c r="M6" s="137"/>
      <c r="N6" s="138"/>
      <c r="O6" s="139"/>
      <c r="P6" s="139"/>
      <c r="Q6" s="137"/>
      <c r="R6" s="138"/>
      <c r="S6" s="38">
        <f t="shared" ref="S6:S22" si="1">E6+G6+I6+K6+M6+O6+Q6</f>
        <v>8</v>
      </c>
      <c r="T6" s="38">
        <f t="shared" si="0"/>
        <v>8</v>
      </c>
      <c r="U6" s="40"/>
      <c r="V6" s="40"/>
    </row>
    <row r="7" spans="1:22" x14ac:dyDescent="0.25">
      <c r="A7" s="6">
        <v>7061</v>
      </c>
      <c r="B7" s="6" t="s">
        <v>141</v>
      </c>
      <c r="C7" s="6">
        <v>6</v>
      </c>
      <c r="D7" s="22" t="s">
        <v>115</v>
      </c>
      <c r="E7" s="137"/>
      <c r="F7" s="138"/>
      <c r="G7" s="137">
        <v>1</v>
      </c>
      <c r="H7" s="138"/>
      <c r="I7" s="137"/>
      <c r="J7" s="138"/>
      <c r="K7" s="137"/>
      <c r="L7" s="138"/>
      <c r="M7" s="137"/>
      <c r="N7" s="138"/>
      <c r="O7" s="139"/>
      <c r="P7" s="139"/>
      <c r="Q7" s="137"/>
      <c r="R7" s="138"/>
      <c r="S7" s="38">
        <f t="shared" si="1"/>
        <v>1</v>
      </c>
      <c r="T7" s="38">
        <f t="shared" si="0"/>
        <v>1</v>
      </c>
      <c r="U7" s="40"/>
      <c r="V7" s="40"/>
    </row>
    <row r="8" spans="1:22" x14ac:dyDescent="0.25">
      <c r="A8" s="6">
        <v>6959</v>
      </c>
      <c r="B8" s="6" t="s">
        <v>139</v>
      </c>
      <c r="C8" s="6">
        <v>38</v>
      </c>
      <c r="D8" s="22" t="s">
        <v>109</v>
      </c>
      <c r="E8" s="137"/>
      <c r="F8" s="138"/>
      <c r="G8" s="137">
        <v>0.5</v>
      </c>
      <c r="H8" s="138"/>
      <c r="I8" s="137"/>
      <c r="J8" s="138"/>
      <c r="K8" s="137"/>
      <c r="L8" s="138"/>
      <c r="M8" s="137"/>
      <c r="N8" s="138"/>
      <c r="O8" s="139"/>
      <c r="P8" s="139"/>
      <c r="Q8" s="137"/>
      <c r="R8" s="138"/>
      <c r="S8" s="38">
        <f t="shared" si="1"/>
        <v>0.5</v>
      </c>
      <c r="T8" s="38">
        <f t="shared" si="0"/>
        <v>0.5</v>
      </c>
      <c r="U8" s="40"/>
      <c r="V8" s="40"/>
    </row>
    <row r="9" spans="1:22" x14ac:dyDescent="0.25">
      <c r="A9" s="6">
        <v>7085</v>
      </c>
      <c r="B9" s="6" t="s">
        <v>153</v>
      </c>
      <c r="C9" s="6">
        <v>1</v>
      </c>
      <c r="D9" s="22" t="s">
        <v>126</v>
      </c>
      <c r="E9" s="118"/>
      <c r="F9" s="119"/>
      <c r="G9" s="137"/>
      <c r="H9" s="138"/>
      <c r="I9" s="137">
        <v>3</v>
      </c>
      <c r="J9" s="138"/>
      <c r="K9" s="137"/>
      <c r="L9" s="138"/>
      <c r="M9" s="137"/>
      <c r="N9" s="138"/>
      <c r="O9" s="139"/>
      <c r="P9" s="139"/>
      <c r="Q9" s="137"/>
      <c r="R9" s="138"/>
      <c r="S9" s="38">
        <f t="shared" si="1"/>
        <v>3</v>
      </c>
      <c r="T9" s="38">
        <f t="shared" si="0"/>
        <v>3</v>
      </c>
      <c r="U9" s="40"/>
      <c r="V9" s="40"/>
    </row>
    <row r="10" spans="1:22" x14ac:dyDescent="0.25">
      <c r="A10" s="6">
        <v>6822</v>
      </c>
      <c r="B10" s="6" t="s">
        <v>149</v>
      </c>
      <c r="C10" s="6">
        <v>47</v>
      </c>
      <c r="D10" s="22" t="s">
        <v>128</v>
      </c>
      <c r="E10" s="118"/>
      <c r="F10" s="119"/>
      <c r="G10" s="137"/>
      <c r="H10" s="138"/>
      <c r="I10" s="137"/>
      <c r="J10" s="138"/>
      <c r="K10" s="137">
        <v>0.5</v>
      </c>
      <c r="L10" s="138"/>
      <c r="M10" s="137"/>
      <c r="N10" s="138"/>
      <c r="O10" s="137"/>
      <c r="P10" s="138"/>
      <c r="Q10" s="137"/>
      <c r="R10" s="138"/>
      <c r="S10" s="38">
        <f t="shared" ref="S10" si="2">E10+G10+I10+K10+M10+O10+Q10</f>
        <v>0.5</v>
      </c>
      <c r="T10" s="38">
        <f t="shared" ref="T10" si="3">SUM(S10-U10-V10)</f>
        <v>0.5</v>
      </c>
      <c r="U10" s="40"/>
      <c r="V10" s="40"/>
    </row>
    <row r="11" spans="1:22" x14ac:dyDescent="0.25">
      <c r="A11" s="6">
        <v>6959</v>
      </c>
      <c r="B11" s="6" t="s">
        <v>139</v>
      </c>
      <c r="C11" s="6">
        <v>54</v>
      </c>
      <c r="D11" s="22" t="s">
        <v>127</v>
      </c>
      <c r="E11" s="118"/>
      <c r="F11" s="119"/>
      <c r="G11" s="137"/>
      <c r="H11" s="138"/>
      <c r="I11" s="137"/>
      <c r="J11" s="138"/>
      <c r="K11" s="137">
        <v>0.5</v>
      </c>
      <c r="L11" s="138"/>
      <c r="M11" s="137"/>
      <c r="N11" s="138"/>
      <c r="O11" s="137"/>
      <c r="P11" s="138"/>
      <c r="Q11" s="137"/>
      <c r="R11" s="138"/>
      <c r="S11" s="38">
        <f t="shared" ref="S11:S12" si="4">E11+G11+I11+K11+M11+O11+Q11</f>
        <v>0.5</v>
      </c>
      <c r="T11" s="38">
        <f t="shared" ref="T11:T12" si="5">SUM(S11-U11-V11)</f>
        <v>0.5</v>
      </c>
      <c r="U11" s="40"/>
      <c r="V11" s="40"/>
    </row>
    <row r="12" spans="1:22" x14ac:dyDescent="0.25">
      <c r="A12" s="6">
        <v>7044</v>
      </c>
      <c r="B12" s="6" t="s">
        <v>154</v>
      </c>
      <c r="C12" s="6" t="s">
        <v>129</v>
      </c>
      <c r="D12" s="22" t="s">
        <v>130</v>
      </c>
      <c r="E12" s="126"/>
      <c r="F12" s="119"/>
      <c r="G12" s="118"/>
      <c r="H12" s="119"/>
      <c r="I12" s="118"/>
      <c r="J12" s="119"/>
      <c r="K12" s="118">
        <v>1</v>
      </c>
      <c r="L12" s="119"/>
      <c r="M12" s="118"/>
      <c r="N12" s="119"/>
      <c r="O12" s="137"/>
      <c r="P12" s="138"/>
      <c r="Q12" s="137"/>
      <c r="R12" s="138"/>
      <c r="S12" s="38">
        <f t="shared" si="4"/>
        <v>1</v>
      </c>
      <c r="T12" s="38">
        <f t="shared" si="5"/>
        <v>1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18"/>
      <c r="H13" s="119"/>
      <c r="I13" s="118"/>
      <c r="J13" s="119"/>
      <c r="K13" s="118"/>
      <c r="L13" s="119"/>
      <c r="M13" s="118"/>
      <c r="N13" s="119"/>
      <c r="O13" s="137"/>
      <c r="P13" s="138"/>
      <c r="Q13" s="137"/>
      <c r="R13" s="138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18"/>
      <c r="F14" s="119"/>
      <c r="G14" s="118"/>
      <c r="H14" s="119"/>
      <c r="I14" s="118"/>
      <c r="J14" s="119"/>
      <c r="K14" s="118"/>
      <c r="L14" s="119"/>
      <c r="M14" s="118"/>
      <c r="N14" s="119"/>
      <c r="O14" s="137"/>
      <c r="P14" s="138"/>
      <c r="Q14" s="137"/>
      <c r="R14" s="13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19"/>
      <c r="G15" s="126"/>
      <c r="H15" s="119"/>
      <c r="I15" s="126"/>
      <c r="J15" s="119"/>
      <c r="K15" s="126"/>
      <c r="L15" s="119"/>
      <c r="M15" s="126">
        <v>8</v>
      </c>
      <c r="N15" s="119"/>
      <c r="O15" s="137"/>
      <c r="P15" s="138"/>
      <c r="Q15" s="137"/>
      <c r="R15" s="138"/>
      <c r="S15" s="38">
        <f t="shared" si="8"/>
        <v>8</v>
      </c>
      <c r="T15" s="38">
        <f t="shared" si="9"/>
        <v>8</v>
      </c>
      <c r="U15" s="40"/>
      <c r="V15" s="40"/>
    </row>
    <row r="16" spans="1:22" x14ac:dyDescent="0.25">
      <c r="A16" s="6">
        <v>3600</v>
      </c>
      <c r="B16" s="25" t="s">
        <v>142</v>
      </c>
      <c r="C16" s="6"/>
      <c r="D16" s="22" t="s">
        <v>113</v>
      </c>
      <c r="E16" s="118"/>
      <c r="F16" s="119"/>
      <c r="G16" s="118">
        <v>0.5</v>
      </c>
      <c r="H16" s="119"/>
      <c r="I16" s="118"/>
      <c r="J16" s="119"/>
      <c r="K16" s="118"/>
      <c r="L16" s="119"/>
      <c r="M16" s="118"/>
      <c r="N16" s="119"/>
      <c r="O16" s="137"/>
      <c r="P16" s="138"/>
      <c r="Q16" s="137"/>
      <c r="R16" s="138"/>
      <c r="S16" s="38">
        <f t="shared" ref="S16:S17" si="10">E16+G16+I16+K16+M16+O16+Q16</f>
        <v>0.5</v>
      </c>
      <c r="T16" s="38">
        <f t="shared" ref="T16:T17" si="11">SUM(S16-U16-V16)</f>
        <v>0.5</v>
      </c>
      <c r="U16" s="40"/>
      <c r="V16" s="40"/>
    </row>
    <row r="17" spans="1:22" s="113" customFormat="1" x14ac:dyDescent="0.25">
      <c r="A17" s="6">
        <v>3600</v>
      </c>
      <c r="B17" s="6" t="s">
        <v>142</v>
      </c>
      <c r="C17" s="6"/>
      <c r="D17" s="22" t="s">
        <v>105</v>
      </c>
      <c r="E17" s="126">
        <v>4</v>
      </c>
      <c r="F17" s="127"/>
      <c r="G17" s="126"/>
      <c r="H17" s="127"/>
      <c r="I17" s="140"/>
      <c r="J17" s="141"/>
      <c r="K17" s="126"/>
      <c r="L17" s="127"/>
      <c r="M17" s="126"/>
      <c r="N17" s="127"/>
      <c r="O17" s="140"/>
      <c r="P17" s="141"/>
      <c r="Q17" s="140"/>
      <c r="R17" s="141"/>
      <c r="S17" s="38">
        <f t="shared" si="10"/>
        <v>4</v>
      </c>
      <c r="T17" s="38">
        <f t="shared" si="11"/>
        <v>4</v>
      </c>
      <c r="U17" s="112"/>
      <c r="V17" s="112"/>
    </row>
    <row r="18" spans="1:22" x14ac:dyDescent="0.25">
      <c r="A18" s="6">
        <v>3600</v>
      </c>
      <c r="B18" s="6" t="s">
        <v>142</v>
      </c>
      <c r="C18" s="6"/>
      <c r="D18" s="22" t="s">
        <v>97</v>
      </c>
      <c r="E18" s="137"/>
      <c r="F18" s="138"/>
      <c r="G18" s="137"/>
      <c r="H18" s="138"/>
      <c r="I18" s="137"/>
      <c r="J18" s="138"/>
      <c r="K18" s="137"/>
      <c r="L18" s="138"/>
      <c r="M18" s="137"/>
      <c r="N18" s="138"/>
      <c r="O18" s="139"/>
      <c r="P18" s="139"/>
      <c r="Q18" s="137"/>
      <c r="R18" s="138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142</v>
      </c>
      <c r="C19" s="6"/>
      <c r="D19" s="22" t="s">
        <v>84</v>
      </c>
      <c r="E19" s="137">
        <v>3</v>
      </c>
      <c r="F19" s="138"/>
      <c r="G19" s="137">
        <v>0.5</v>
      </c>
      <c r="H19" s="138"/>
      <c r="I19" s="137">
        <v>2.5</v>
      </c>
      <c r="J19" s="138"/>
      <c r="K19" s="137">
        <v>6</v>
      </c>
      <c r="L19" s="138"/>
      <c r="M19" s="137"/>
      <c r="N19" s="138"/>
      <c r="O19" s="139"/>
      <c r="P19" s="139"/>
      <c r="Q19" s="137"/>
      <c r="R19" s="138"/>
      <c r="S19" s="38">
        <f t="shared" si="1"/>
        <v>12</v>
      </c>
      <c r="T19" s="38">
        <f t="shared" si="0"/>
        <v>12</v>
      </c>
      <c r="U19" s="40"/>
      <c r="V19" s="40"/>
    </row>
    <row r="20" spans="1:22" x14ac:dyDescent="0.25">
      <c r="A20" s="6"/>
      <c r="B20" s="6"/>
      <c r="C20" s="6"/>
      <c r="D20" s="22"/>
      <c r="E20" s="137"/>
      <c r="F20" s="138"/>
      <c r="G20" s="137"/>
      <c r="H20" s="138"/>
      <c r="I20" s="137"/>
      <c r="J20" s="138"/>
      <c r="K20" s="137"/>
      <c r="L20" s="138"/>
      <c r="M20" s="137"/>
      <c r="N20" s="138"/>
      <c r="O20" s="139"/>
      <c r="P20" s="139"/>
      <c r="Q20" s="137"/>
      <c r="R20" s="138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7"/>
      <c r="F21" s="138"/>
      <c r="G21" s="137"/>
      <c r="H21" s="138"/>
      <c r="I21" s="137"/>
      <c r="J21" s="138"/>
      <c r="K21" s="137"/>
      <c r="L21" s="138"/>
      <c r="M21" s="137"/>
      <c r="N21" s="138"/>
      <c r="O21" s="139"/>
      <c r="P21" s="139"/>
      <c r="Q21" s="137"/>
      <c r="R21" s="138"/>
      <c r="S21" s="38">
        <f t="shared" si="1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7"/>
      <c r="R22" s="138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>
        <v>16.5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10:F10"/>
    <mergeCell ref="E11:F11"/>
    <mergeCell ref="E12:F12"/>
    <mergeCell ref="E13:F13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E24" sqref="E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6983</v>
      </c>
      <c r="B4" s="6" t="s">
        <v>140</v>
      </c>
      <c r="C4" s="6">
        <v>9</v>
      </c>
      <c r="D4" s="22" t="s">
        <v>91</v>
      </c>
      <c r="E4" s="126">
        <v>5</v>
      </c>
      <c r="F4" s="127"/>
      <c r="G4" s="126"/>
      <c r="H4" s="127"/>
      <c r="I4" s="126"/>
      <c r="J4" s="127"/>
      <c r="K4" s="126">
        <v>8</v>
      </c>
      <c r="L4" s="127"/>
      <c r="M4" s="126"/>
      <c r="N4" s="127"/>
      <c r="O4" s="126"/>
      <c r="P4" s="127"/>
      <c r="Q4" s="126"/>
      <c r="R4" s="127"/>
      <c r="S4" s="12">
        <f t="shared" ref="S4:S10" si="0">E4+G4+I4+K4+M4+O4+Q4</f>
        <v>13</v>
      </c>
      <c r="T4" s="12">
        <f t="shared" ref="T4:T22" si="1">SUM(S4-U4-V4)</f>
        <v>13</v>
      </c>
      <c r="U4" s="14"/>
      <c r="V4" s="14"/>
    </row>
    <row r="5" spans="1:22" x14ac:dyDescent="0.25">
      <c r="A5" s="6">
        <v>6822</v>
      </c>
      <c r="B5" s="6" t="s">
        <v>149</v>
      </c>
      <c r="C5" s="6">
        <v>23</v>
      </c>
      <c r="D5" s="22" t="s">
        <v>106</v>
      </c>
      <c r="E5" s="126">
        <v>1</v>
      </c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>
        <v>6822</v>
      </c>
      <c r="B6" s="6" t="s">
        <v>149</v>
      </c>
      <c r="C6" s="6">
        <v>21</v>
      </c>
      <c r="D6" s="22" t="s">
        <v>106</v>
      </c>
      <c r="E6" s="126">
        <v>1</v>
      </c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0"/>
        <v>1</v>
      </c>
      <c r="T6" s="12">
        <f t="shared" si="1"/>
        <v>1</v>
      </c>
      <c r="U6" s="14"/>
      <c r="V6" s="14"/>
    </row>
    <row r="7" spans="1:22" x14ac:dyDescent="0.25">
      <c r="A7" s="6">
        <v>6983</v>
      </c>
      <c r="B7" s="6" t="s">
        <v>140</v>
      </c>
      <c r="C7" s="6">
        <v>6</v>
      </c>
      <c r="D7" s="22" t="s">
        <v>107</v>
      </c>
      <c r="E7" s="126">
        <v>1</v>
      </c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>
        <v>6959</v>
      </c>
      <c r="B8" s="6" t="s">
        <v>139</v>
      </c>
      <c r="C8" s="6">
        <v>52</v>
      </c>
      <c r="D8" s="22" t="s">
        <v>99</v>
      </c>
      <c r="E8" s="126"/>
      <c r="F8" s="127"/>
      <c r="G8" s="126">
        <v>2</v>
      </c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6959</v>
      </c>
      <c r="B9" s="6" t="s">
        <v>139</v>
      </c>
      <c r="C9" s="6">
        <v>13</v>
      </c>
      <c r="D9" s="22" t="s">
        <v>99</v>
      </c>
      <c r="E9" s="126"/>
      <c r="F9" s="127"/>
      <c r="G9" s="126">
        <v>1</v>
      </c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1</v>
      </c>
      <c r="T9" s="12">
        <f t="shared" si="1"/>
        <v>1</v>
      </c>
      <c r="U9" s="14"/>
      <c r="V9" s="14"/>
    </row>
    <row r="10" spans="1:22" x14ac:dyDescent="0.25">
      <c r="A10" s="6">
        <v>6983</v>
      </c>
      <c r="B10" s="6" t="s">
        <v>140</v>
      </c>
      <c r="C10" s="6">
        <v>23</v>
      </c>
      <c r="D10" s="22" t="s">
        <v>132</v>
      </c>
      <c r="E10" s="126"/>
      <c r="F10" s="127"/>
      <c r="G10" s="126">
        <v>2.5</v>
      </c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2.5</v>
      </c>
      <c r="T10" s="12">
        <f t="shared" si="1"/>
        <v>2.5</v>
      </c>
      <c r="U10" s="14"/>
      <c r="V10" s="14"/>
    </row>
    <row r="11" spans="1:22" ht="15" customHeight="1" x14ac:dyDescent="0.25">
      <c r="A11" s="6">
        <v>6983</v>
      </c>
      <c r="B11" s="6" t="s">
        <v>140</v>
      </c>
      <c r="C11" s="6">
        <v>6</v>
      </c>
      <c r="D11" s="22" t="s">
        <v>133</v>
      </c>
      <c r="E11" s="126"/>
      <c r="F11" s="127"/>
      <c r="G11" s="126">
        <v>2</v>
      </c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ref="S11:S24" si="2">E11+G11+I11+K11+M11+O11+Q11</f>
        <v>2</v>
      </c>
      <c r="T11" s="12">
        <f t="shared" si="1"/>
        <v>2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>
        <v>8</v>
      </c>
      <c r="N15" s="127"/>
      <c r="O15" s="126"/>
      <c r="P15" s="127"/>
      <c r="Q15" s="126"/>
      <c r="R15" s="127"/>
      <c r="S15" s="12">
        <f>E15+G15+I15+K15+M15+O15+Q15</f>
        <v>8</v>
      </c>
      <c r="T15" s="12">
        <f t="shared" si="1"/>
        <v>8</v>
      </c>
      <c r="U15" s="14"/>
      <c r="V15" s="14"/>
    </row>
    <row r="16" spans="1:22" x14ac:dyDescent="0.25">
      <c r="A16" s="6"/>
      <c r="B16" s="6"/>
      <c r="C16" s="6"/>
      <c r="D16" s="22"/>
      <c r="E16" s="118"/>
      <c r="F16" s="119"/>
      <c r="G16" s="118"/>
      <c r="H16" s="119"/>
      <c r="I16" s="118"/>
      <c r="J16" s="119"/>
      <c r="K16" s="118"/>
      <c r="L16" s="119"/>
      <c r="M16" s="118"/>
      <c r="N16" s="119"/>
      <c r="O16" s="126"/>
      <c r="P16" s="127"/>
      <c r="Q16" s="126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8"/>
      <c r="F17" s="119"/>
      <c r="G17" s="118"/>
      <c r="H17" s="119"/>
      <c r="I17" s="118"/>
      <c r="J17" s="119"/>
      <c r="K17" s="118"/>
      <c r="L17" s="119"/>
      <c r="M17" s="118"/>
      <c r="N17" s="119"/>
      <c r="O17" s="126"/>
      <c r="P17" s="127"/>
      <c r="Q17" s="126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142</v>
      </c>
      <c r="C18" s="6"/>
      <c r="D18" s="22" t="s">
        <v>131</v>
      </c>
      <c r="E18" s="126"/>
      <c r="F18" s="127"/>
      <c r="G18" s="126"/>
      <c r="H18" s="127"/>
      <c r="I18" s="126">
        <v>8.5</v>
      </c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ref="S18:S20" si="3">E18+G18+I18+K18+M18+O18+Q18</f>
        <v>8.5</v>
      </c>
      <c r="T18" s="12">
        <f t="shared" ref="T18:T20" si="4">SUM(S18-U18-V18)</f>
        <v>8.5</v>
      </c>
      <c r="U18" s="14"/>
      <c r="V18" s="14"/>
    </row>
    <row r="19" spans="1:22" x14ac:dyDescent="0.25">
      <c r="A19" s="6">
        <v>3600</v>
      </c>
      <c r="B19" s="25" t="s">
        <v>142</v>
      </c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3"/>
        <v>0</v>
      </c>
      <c r="T19" s="12">
        <f t="shared" si="4"/>
        <v>-0.5</v>
      </c>
      <c r="U19" s="14">
        <v>0.5</v>
      </c>
      <c r="V19" s="14"/>
    </row>
    <row r="20" spans="1:22" x14ac:dyDescent="0.25">
      <c r="A20" s="6">
        <v>3600</v>
      </c>
      <c r="B20" s="25" t="s">
        <v>142</v>
      </c>
      <c r="C20" s="6"/>
      <c r="D20" s="22" t="s">
        <v>113</v>
      </c>
      <c r="E20" s="126"/>
      <c r="F20" s="127"/>
      <c r="G20" s="126">
        <v>0.5</v>
      </c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3"/>
        <v>0.5</v>
      </c>
      <c r="T20" s="12">
        <f t="shared" si="4"/>
        <v>0.5</v>
      </c>
      <c r="U20" s="14"/>
      <c r="V20" s="14"/>
    </row>
    <row r="21" spans="1:22" x14ac:dyDescent="0.25">
      <c r="A21" s="6">
        <v>3600</v>
      </c>
      <c r="B21" s="25" t="s">
        <v>142</v>
      </c>
      <c r="C21" s="6"/>
      <c r="D21" s="22" t="s">
        <v>67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45"/>
      <c r="F22" s="127"/>
      <c r="G22" s="145"/>
      <c r="H22" s="127"/>
      <c r="I22" s="145"/>
      <c r="J22" s="127"/>
      <c r="K22" s="145"/>
      <c r="L22" s="127"/>
      <c r="M22" s="145"/>
      <c r="N22" s="127"/>
      <c r="O22" s="126"/>
      <c r="P22" s="127"/>
      <c r="Q22" s="126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4">
        <f>SUM(E4:E24)</f>
        <v>8</v>
      </c>
      <c r="F25" s="135"/>
      <c r="G25" s="134">
        <f>SUM(G4:G24)</f>
        <v>8</v>
      </c>
      <c r="H25" s="135"/>
      <c r="I25" s="134">
        <f>SUM(I4:I24)</f>
        <v>8.5</v>
      </c>
      <c r="J25" s="135"/>
      <c r="K25" s="134">
        <f>SUM(K4:K24)</f>
        <v>8</v>
      </c>
      <c r="L25" s="135"/>
      <c r="M25" s="134">
        <f>SUM(M4:M24)</f>
        <v>8</v>
      </c>
      <c r="N25" s="135"/>
      <c r="O25" s="134">
        <f>SUM(O4:O24)</f>
        <v>0</v>
      </c>
      <c r="P25" s="135"/>
      <c r="Q25" s="134">
        <f>SUM(Q4:Q24)</f>
        <v>0</v>
      </c>
      <c r="R25" s="135"/>
      <c r="S25" s="12">
        <f t="shared" ref="S25" si="5">E25+G25+I25+K25+M25+O25+Q25</f>
        <v>40.5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0.5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0.5</v>
      </c>
      <c r="T27" s="14"/>
      <c r="U27" s="14">
        <f>SUM(U4:U26)</f>
        <v>0.5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0.5</v>
      </c>
      <c r="D31" s="17"/>
      <c r="I31" s="24">
        <v>9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40.5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tabSelected="1" zoomScale="87" zoomScaleNormal="87" zoomScaleSheetLayoutView="91" workbookViewId="0">
      <selection activeCell="E24" sqref="E24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6959</v>
      </c>
      <c r="B4" s="6" t="s">
        <v>139</v>
      </c>
      <c r="C4" s="6">
        <v>49</v>
      </c>
      <c r="D4" s="22" t="s">
        <v>108</v>
      </c>
      <c r="E4" s="126">
        <v>1</v>
      </c>
      <c r="F4" s="127"/>
      <c r="G4" s="145"/>
      <c r="H4" s="127"/>
      <c r="I4" s="145"/>
      <c r="J4" s="127"/>
      <c r="K4" s="145"/>
      <c r="L4" s="127"/>
      <c r="M4" s="145"/>
      <c r="N4" s="127"/>
      <c r="O4" s="126"/>
      <c r="P4" s="127"/>
      <c r="Q4" s="126"/>
      <c r="R4" s="127"/>
      <c r="S4" s="12">
        <f t="shared" ref="S4:S23" si="0">E4+G4+I4+K4+M4+O4+Q4</f>
        <v>1</v>
      </c>
      <c r="T4" s="12">
        <f t="shared" ref="T4:T20" si="1">SUM(S4-U4-V4)</f>
        <v>1</v>
      </c>
      <c r="U4" s="14"/>
      <c r="V4" s="14"/>
    </row>
    <row r="5" spans="1:22" x14ac:dyDescent="0.25">
      <c r="A5" s="6">
        <v>6983</v>
      </c>
      <c r="B5" s="6" t="s">
        <v>140</v>
      </c>
      <c r="C5" s="6">
        <v>9</v>
      </c>
      <c r="D5" s="22" t="s">
        <v>91</v>
      </c>
      <c r="E5" s="126">
        <v>4</v>
      </c>
      <c r="F5" s="127"/>
      <c r="G5" s="145"/>
      <c r="H5" s="127"/>
      <c r="I5" s="145">
        <v>8</v>
      </c>
      <c r="J5" s="127"/>
      <c r="K5" s="145">
        <v>8</v>
      </c>
      <c r="L5" s="127"/>
      <c r="M5" s="145"/>
      <c r="N5" s="127"/>
      <c r="O5" s="126"/>
      <c r="P5" s="127"/>
      <c r="Q5" s="126"/>
      <c r="R5" s="127"/>
      <c r="S5" s="12">
        <f>E5+G5+I5+K5+M5+O5+Q5</f>
        <v>20</v>
      </c>
      <c r="T5" s="12">
        <f t="shared" si="1"/>
        <v>20</v>
      </c>
      <c r="U5" s="14"/>
      <c r="V5" s="14"/>
    </row>
    <row r="6" spans="1:22" x14ac:dyDescent="0.25">
      <c r="A6" s="6">
        <v>6822</v>
      </c>
      <c r="B6" s="6" t="s">
        <v>149</v>
      </c>
      <c r="C6" s="6">
        <v>23</v>
      </c>
      <c r="D6" s="22" t="s">
        <v>106</v>
      </c>
      <c r="E6" s="126">
        <v>1</v>
      </c>
      <c r="F6" s="127"/>
      <c r="G6" s="145"/>
      <c r="H6" s="127"/>
      <c r="I6" s="145"/>
      <c r="J6" s="127"/>
      <c r="K6" s="145"/>
      <c r="L6" s="127"/>
      <c r="M6" s="145"/>
      <c r="N6" s="127"/>
      <c r="O6" s="126"/>
      <c r="P6" s="127"/>
      <c r="Q6" s="126"/>
      <c r="R6" s="127"/>
      <c r="S6" s="12">
        <f>E6+G6+I6+K6+M6+O6+Q6</f>
        <v>1</v>
      </c>
      <c r="T6" s="12">
        <f t="shared" si="1"/>
        <v>1</v>
      </c>
      <c r="U6" s="14"/>
      <c r="V6" s="14"/>
    </row>
    <row r="7" spans="1:22" x14ac:dyDescent="0.25">
      <c r="A7" s="6">
        <v>6822</v>
      </c>
      <c r="B7" s="6" t="s">
        <v>149</v>
      </c>
      <c r="C7" s="6">
        <v>21</v>
      </c>
      <c r="D7" s="22" t="s">
        <v>106</v>
      </c>
      <c r="E7" s="126">
        <v>1</v>
      </c>
      <c r="F7" s="127"/>
      <c r="G7" s="145"/>
      <c r="H7" s="127"/>
      <c r="I7" s="145"/>
      <c r="J7" s="127"/>
      <c r="K7" s="145"/>
      <c r="L7" s="127"/>
      <c r="M7" s="145"/>
      <c r="N7" s="127"/>
      <c r="O7" s="126"/>
      <c r="P7" s="127"/>
      <c r="Q7" s="126"/>
      <c r="R7" s="127"/>
      <c r="S7" s="12">
        <f t="shared" si="0"/>
        <v>1</v>
      </c>
      <c r="T7" s="12">
        <f t="shared" si="1"/>
        <v>1</v>
      </c>
      <c r="U7" s="14"/>
      <c r="V7" s="14"/>
    </row>
    <row r="8" spans="1:22" x14ac:dyDescent="0.25">
      <c r="A8" s="6">
        <v>6983</v>
      </c>
      <c r="B8" s="6" t="s">
        <v>140</v>
      </c>
      <c r="C8" s="6">
        <v>6</v>
      </c>
      <c r="D8" s="22" t="s">
        <v>107</v>
      </c>
      <c r="E8" s="126">
        <v>1</v>
      </c>
      <c r="F8" s="127"/>
      <c r="G8" s="126">
        <v>2</v>
      </c>
      <c r="H8" s="127"/>
      <c r="I8" s="126"/>
      <c r="J8" s="127"/>
      <c r="K8" s="145"/>
      <c r="L8" s="127"/>
      <c r="M8" s="145"/>
      <c r="N8" s="127"/>
      <c r="O8" s="126"/>
      <c r="P8" s="127"/>
      <c r="Q8" s="126"/>
      <c r="R8" s="127"/>
      <c r="S8" s="12">
        <f t="shared" si="0"/>
        <v>3</v>
      </c>
      <c r="T8" s="12">
        <f t="shared" si="1"/>
        <v>3</v>
      </c>
      <c r="U8" s="14"/>
      <c r="V8" s="14"/>
    </row>
    <row r="9" spans="1:22" x14ac:dyDescent="0.25">
      <c r="A9" s="6">
        <v>6983</v>
      </c>
      <c r="B9" s="6" t="s">
        <v>140</v>
      </c>
      <c r="C9" s="6">
        <v>23</v>
      </c>
      <c r="D9" s="22" t="s">
        <v>132</v>
      </c>
      <c r="E9" s="126"/>
      <c r="F9" s="127"/>
      <c r="G9" s="126">
        <v>2.5</v>
      </c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2.5</v>
      </c>
      <c r="T9" s="12">
        <f t="shared" si="1"/>
        <v>2.5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7"/>
      <c r="G11" s="145"/>
      <c r="H11" s="127"/>
      <c r="I11" s="145"/>
      <c r="J11" s="127"/>
      <c r="K11" s="145"/>
      <c r="L11" s="127"/>
      <c r="M11" s="145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45"/>
      <c r="H12" s="127"/>
      <c r="I12" s="145"/>
      <c r="J12" s="127"/>
      <c r="K12" s="145"/>
      <c r="L12" s="127"/>
      <c r="M12" s="145">
        <v>8</v>
      </c>
      <c r="N12" s="127"/>
      <c r="O12" s="126"/>
      <c r="P12" s="127"/>
      <c r="Q12" s="126"/>
      <c r="R12" s="127"/>
      <c r="S12" s="12">
        <f t="shared" si="0"/>
        <v>8</v>
      </c>
      <c r="T12" s="12">
        <f t="shared" si="1"/>
        <v>8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45"/>
      <c r="H13" s="127"/>
      <c r="I13" s="145"/>
      <c r="J13" s="127"/>
      <c r="K13" s="145"/>
      <c r="L13" s="127"/>
      <c r="M13" s="145"/>
      <c r="N13" s="127"/>
      <c r="O13" s="126"/>
      <c r="P13" s="127"/>
      <c r="Q13" s="126"/>
      <c r="R13" s="12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45"/>
      <c r="H14" s="127"/>
      <c r="I14" s="145"/>
      <c r="J14" s="127"/>
      <c r="K14" s="145"/>
      <c r="L14" s="127"/>
      <c r="M14" s="145"/>
      <c r="N14" s="127"/>
      <c r="O14" s="126"/>
      <c r="P14" s="127"/>
      <c r="Q14" s="126"/>
      <c r="R14" s="12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45"/>
      <c r="H15" s="127"/>
      <c r="I15" s="145"/>
      <c r="J15" s="127"/>
      <c r="K15" s="145"/>
      <c r="L15" s="127"/>
      <c r="M15" s="145"/>
      <c r="N15" s="127"/>
      <c r="O15" s="126"/>
      <c r="P15" s="127"/>
      <c r="Q15" s="126"/>
      <c r="R15" s="12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>
        <v>3600</v>
      </c>
      <c r="B16" s="25" t="s">
        <v>142</v>
      </c>
      <c r="C16" s="6"/>
      <c r="D16" s="22" t="s">
        <v>113</v>
      </c>
      <c r="E16" s="126"/>
      <c r="F16" s="127"/>
      <c r="G16" s="126">
        <v>0.5</v>
      </c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ref="S16" si="2">E16+G16+I16+K16+M16+O16+Q16</f>
        <v>0.5</v>
      </c>
      <c r="T16" s="12">
        <f t="shared" ref="T16" si="3">SUM(S16-U16-V16)</f>
        <v>0.5</v>
      </c>
      <c r="U16" s="14"/>
      <c r="V16" s="14"/>
    </row>
    <row r="17" spans="1:22" x14ac:dyDescent="0.25">
      <c r="A17" s="6">
        <v>3600</v>
      </c>
      <c r="B17" s="6" t="s">
        <v>142</v>
      </c>
      <c r="C17" s="6"/>
      <c r="D17" s="22" t="s">
        <v>70</v>
      </c>
      <c r="E17" s="126"/>
      <c r="F17" s="127"/>
      <c r="G17" s="126">
        <v>3</v>
      </c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0"/>
        <v>3</v>
      </c>
      <c r="T17" s="12">
        <f t="shared" si="1"/>
        <v>3</v>
      </c>
      <c r="U17" s="14"/>
      <c r="V17" s="14"/>
    </row>
    <row r="18" spans="1:22" x14ac:dyDescent="0.25">
      <c r="A18" s="6">
        <v>3600</v>
      </c>
      <c r="B18" s="25" t="s">
        <v>142</v>
      </c>
      <c r="C18" s="6"/>
      <c r="D18" s="22" t="s">
        <v>67</v>
      </c>
      <c r="E18" s="118"/>
      <c r="F18" s="119"/>
      <c r="G18" s="118"/>
      <c r="H18" s="119"/>
      <c r="I18" s="118"/>
      <c r="J18" s="119"/>
      <c r="K18" s="126"/>
      <c r="L18" s="127"/>
      <c r="M18" s="126"/>
      <c r="N18" s="127"/>
      <c r="O18" s="126"/>
      <c r="P18" s="127"/>
      <c r="Q18" s="126"/>
      <c r="R18" s="127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6">
        <v>3600</v>
      </c>
      <c r="B19" s="25" t="s">
        <v>142</v>
      </c>
      <c r="C19" s="6"/>
      <c r="D19" s="22" t="s">
        <v>86</v>
      </c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6"/>
      <c r="F20" s="127"/>
      <c r="G20" s="145"/>
      <c r="H20" s="127"/>
      <c r="I20" s="145"/>
      <c r="J20" s="127"/>
      <c r="K20" s="145"/>
      <c r="L20" s="127"/>
      <c r="M20" s="145"/>
      <c r="N20" s="127"/>
      <c r="O20" s="126"/>
      <c r="P20" s="127"/>
      <c r="Q20" s="126"/>
      <c r="R20" s="127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3.5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149</v>
      </c>
      <c r="C4" s="6">
        <v>32</v>
      </c>
      <c r="D4" s="22" t="s">
        <v>88</v>
      </c>
      <c r="E4" s="126">
        <v>2</v>
      </c>
      <c r="F4" s="127"/>
      <c r="G4" s="126"/>
      <c r="H4" s="127"/>
      <c r="I4" s="126">
        <v>4.5</v>
      </c>
      <c r="J4" s="127"/>
      <c r="K4" s="126">
        <v>7</v>
      </c>
      <c r="L4" s="127"/>
      <c r="M4" s="126"/>
      <c r="N4" s="127"/>
      <c r="O4" s="126"/>
      <c r="P4" s="127"/>
      <c r="Q4" s="126"/>
      <c r="R4" s="127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>
        <v>6983</v>
      </c>
      <c r="B5" s="6" t="s">
        <v>140</v>
      </c>
      <c r="C5" s="6">
        <v>9</v>
      </c>
      <c r="D5" s="22" t="s">
        <v>88</v>
      </c>
      <c r="E5" s="126">
        <v>5</v>
      </c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>E5+G5+I5+K5+M5+O5+Q5</f>
        <v>5</v>
      </c>
      <c r="T5" s="12">
        <f>SUM(S5-U5-V5)</f>
        <v>5</v>
      </c>
      <c r="U5" s="14"/>
      <c r="V5" s="14"/>
    </row>
    <row r="6" spans="1:22" x14ac:dyDescent="0.25">
      <c r="A6" s="6">
        <v>6983</v>
      </c>
      <c r="B6" s="6" t="s">
        <v>140</v>
      </c>
      <c r="C6" s="6">
        <v>8</v>
      </c>
      <c r="D6" s="22" t="s">
        <v>88</v>
      </c>
      <c r="E6" s="126"/>
      <c r="F6" s="127"/>
      <c r="G6" s="126">
        <v>6.5</v>
      </c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ref="S6:S24" si="0">E6+G6+I6+K6+M6+O6+Q6</f>
        <v>6.5</v>
      </c>
      <c r="T6" s="12">
        <f t="shared" ref="T6:T21" si="1">SUM(S6-U6-V6)</f>
        <v>6.5</v>
      </c>
      <c r="U6" s="14"/>
      <c r="V6" s="14"/>
    </row>
    <row r="7" spans="1:22" x14ac:dyDescent="0.25">
      <c r="A7" s="6">
        <v>6983</v>
      </c>
      <c r="B7" s="6" t="s">
        <v>140</v>
      </c>
      <c r="C7" s="6">
        <v>27</v>
      </c>
      <c r="D7" s="22" t="s">
        <v>134</v>
      </c>
      <c r="E7" s="126"/>
      <c r="F7" s="127"/>
      <c r="G7" s="126"/>
      <c r="H7" s="127"/>
      <c r="I7" s="126">
        <v>2.5</v>
      </c>
      <c r="J7" s="127"/>
      <c r="K7" s="126"/>
      <c r="L7" s="127"/>
      <c r="M7" s="126"/>
      <c r="N7" s="127"/>
      <c r="O7" s="126"/>
      <c r="P7" s="127"/>
      <c r="Q7" s="126"/>
      <c r="R7" s="127"/>
      <c r="S7" s="12">
        <f>E7+G7+I7+K7+M7+O7+Q7</f>
        <v>2.5</v>
      </c>
      <c r="T7" s="12">
        <f t="shared" si="1"/>
        <v>2.5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>
        <v>8</v>
      </c>
      <c r="N15" s="127"/>
      <c r="O15" s="126"/>
      <c r="P15" s="127"/>
      <c r="Q15" s="126"/>
      <c r="R15" s="127"/>
      <c r="S15" s="12">
        <f>E15+G15+I15+K15+M15+O15+Q15</f>
        <v>8</v>
      </c>
      <c r="T15" s="12">
        <f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9"/>
      <c r="G18" s="118"/>
      <c r="H18" s="119"/>
      <c r="I18" s="126"/>
      <c r="J18" s="127"/>
      <c r="K18" s="118"/>
      <c r="L18" s="119"/>
      <c r="M18" s="118"/>
      <c r="N18" s="119"/>
      <c r="O18" s="126"/>
      <c r="P18" s="127"/>
      <c r="Q18" s="126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25" t="s">
        <v>142</v>
      </c>
      <c r="C19" s="6"/>
      <c r="D19" s="22" t="s">
        <v>113</v>
      </c>
      <c r="E19" s="118"/>
      <c r="F19" s="119"/>
      <c r="G19" s="118">
        <v>0.5</v>
      </c>
      <c r="H19" s="119"/>
      <c r="I19" s="118"/>
      <c r="J19" s="119"/>
      <c r="K19" s="118"/>
      <c r="L19" s="119"/>
      <c r="M19" s="118"/>
      <c r="N19" s="119"/>
      <c r="O19" s="126"/>
      <c r="P19" s="127"/>
      <c r="Q19" s="126"/>
      <c r="R19" s="127"/>
      <c r="S19" s="12">
        <f t="shared" si="4"/>
        <v>0.5</v>
      </c>
      <c r="T19" s="12">
        <f t="shared" si="5"/>
        <v>0.5</v>
      </c>
      <c r="U19" s="14"/>
      <c r="V19" s="14"/>
    </row>
    <row r="20" spans="1:22" x14ac:dyDescent="0.25">
      <c r="A20" s="6">
        <v>3600</v>
      </c>
      <c r="B20" s="6" t="s">
        <v>142</v>
      </c>
      <c r="C20" s="6"/>
      <c r="D20" s="10" t="s">
        <v>58</v>
      </c>
      <c r="E20" s="126">
        <v>1</v>
      </c>
      <c r="F20" s="127"/>
      <c r="G20" s="126">
        <v>1</v>
      </c>
      <c r="H20" s="127"/>
      <c r="I20" s="126">
        <v>1</v>
      </c>
      <c r="J20" s="127"/>
      <c r="K20" s="126">
        <v>1</v>
      </c>
      <c r="L20" s="127"/>
      <c r="M20" s="126"/>
      <c r="N20" s="127"/>
      <c r="O20" s="126"/>
      <c r="P20" s="127"/>
      <c r="Q20" s="126"/>
      <c r="R20" s="127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4">
        <f>SUM(E4:E23)</f>
        <v>8</v>
      </c>
      <c r="F24" s="135"/>
      <c r="G24" s="134">
        <f>SUM(G4:G23)</f>
        <v>8</v>
      </c>
      <c r="H24" s="135"/>
      <c r="I24" s="134">
        <f>SUM(I4:I23)</f>
        <v>8</v>
      </c>
      <c r="J24" s="135"/>
      <c r="K24" s="134">
        <f>SUM(K4:K23)</f>
        <v>8</v>
      </c>
      <c r="L24" s="135"/>
      <c r="M24" s="134">
        <f>SUM(M4:M23)</f>
        <v>8</v>
      </c>
      <c r="N24" s="135"/>
      <c r="O24" s="134">
        <f>SUM(O4:O23)</f>
        <v>0</v>
      </c>
      <c r="P24" s="135"/>
      <c r="Q24" s="134">
        <f>SUM(Q4:Q23)</f>
        <v>0</v>
      </c>
      <c r="R24" s="135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4.5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65</v>
      </c>
      <c r="B2" s="109"/>
      <c r="C2" s="109" t="str">
        <f>Chimes!C2</f>
        <v>16.10.22</v>
      </c>
      <c r="D2" s="6"/>
      <c r="E2" s="133" t="s">
        <v>13</v>
      </c>
      <c r="F2" s="133"/>
      <c r="G2" s="133" t="s">
        <v>14</v>
      </c>
      <c r="H2" s="133"/>
      <c r="I2" s="133" t="s">
        <v>15</v>
      </c>
      <c r="J2" s="133"/>
      <c r="K2" s="133" t="s">
        <v>16</v>
      </c>
      <c r="L2" s="133"/>
      <c r="M2" s="133" t="s">
        <v>17</v>
      </c>
      <c r="N2" s="133"/>
      <c r="O2" s="133" t="s">
        <v>18</v>
      </c>
      <c r="P2" s="133"/>
      <c r="Q2" s="133" t="s">
        <v>19</v>
      </c>
      <c r="R2" s="13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149</v>
      </c>
      <c r="C4" s="6">
        <v>32</v>
      </c>
      <c r="D4" s="22" t="s">
        <v>88</v>
      </c>
      <c r="E4" s="126"/>
      <c r="F4" s="127"/>
      <c r="G4" s="126">
        <v>2</v>
      </c>
      <c r="H4" s="127"/>
      <c r="I4" s="126">
        <v>3.5</v>
      </c>
      <c r="J4" s="127"/>
      <c r="K4" s="126">
        <v>7</v>
      </c>
      <c r="L4" s="127"/>
      <c r="M4" s="126"/>
      <c r="N4" s="127"/>
      <c r="O4" s="130"/>
      <c r="P4" s="130"/>
      <c r="Q4" s="130"/>
      <c r="R4" s="130"/>
      <c r="S4" s="12">
        <f>E4+G4+I4+K4+M4+O4+Q4</f>
        <v>12.5</v>
      </c>
      <c r="T4" s="12">
        <f t="shared" ref="T4:T11" si="0">SUM(S4-U4-V4)</f>
        <v>12.5</v>
      </c>
      <c r="U4" s="14"/>
      <c r="V4" s="14"/>
    </row>
    <row r="5" spans="1:22" x14ac:dyDescent="0.25">
      <c r="A5" s="6">
        <v>6983</v>
      </c>
      <c r="B5" s="6" t="s">
        <v>140</v>
      </c>
      <c r="C5" s="6">
        <v>9</v>
      </c>
      <c r="D5" s="22" t="s">
        <v>88</v>
      </c>
      <c r="E5" s="126">
        <v>3.5</v>
      </c>
      <c r="F5" s="127"/>
      <c r="G5" s="126">
        <v>1</v>
      </c>
      <c r="H5" s="127"/>
      <c r="I5" s="126"/>
      <c r="J5" s="127"/>
      <c r="K5" s="126"/>
      <c r="L5" s="127"/>
      <c r="M5" s="126"/>
      <c r="N5" s="127"/>
      <c r="O5" s="130"/>
      <c r="P5" s="130"/>
      <c r="Q5" s="130"/>
      <c r="R5" s="130"/>
      <c r="S5" s="12">
        <f>E5+G5+I5+K5+M5+O5+Q5</f>
        <v>4.5</v>
      </c>
      <c r="T5" s="12">
        <f t="shared" si="0"/>
        <v>4.5</v>
      </c>
      <c r="U5" s="14"/>
      <c r="V5" s="14"/>
    </row>
    <row r="6" spans="1:22" x14ac:dyDescent="0.25">
      <c r="A6" s="6">
        <v>6983</v>
      </c>
      <c r="B6" s="6" t="s">
        <v>140</v>
      </c>
      <c r="C6" s="6">
        <v>8</v>
      </c>
      <c r="D6" s="22" t="s">
        <v>88</v>
      </c>
      <c r="E6" s="126">
        <v>3.5</v>
      </c>
      <c r="F6" s="127"/>
      <c r="G6" s="126">
        <v>3.5</v>
      </c>
      <c r="H6" s="127"/>
      <c r="I6" s="126">
        <v>3.5</v>
      </c>
      <c r="J6" s="127"/>
      <c r="K6" s="126"/>
      <c r="L6" s="127"/>
      <c r="M6" s="126"/>
      <c r="N6" s="127"/>
      <c r="O6" s="130"/>
      <c r="P6" s="130"/>
      <c r="Q6" s="130"/>
      <c r="R6" s="130"/>
      <c r="S6" s="12">
        <f t="shared" ref="S6:S11" si="1">E6+G6+I6+K6+M6+O6+Q6</f>
        <v>10.5</v>
      </c>
      <c r="T6" s="12">
        <f t="shared" si="0"/>
        <v>10.5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30"/>
      <c r="P7" s="130"/>
      <c r="Q7" s="130"/>
      <c r="R7" s="13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30"/>
      <c r="P8" s="130"/>
      <c r="Q8" s="130"/>
      <c r="R8" s="130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>
        <v>8</v>
      </c>
      <c r="N13" s="127"/>
      <c r="O13" s="126"/>
      <c r="P13" s="127"/>
      <c r="Q13" s="126"/>
      <c r="R13" s="127"/>
      <c r="S13" s="12">
        <f t="shared" si="2"/>
        <v>8</v>
      </c>
      <c r="T13" s="12">
        <f>SUM(S13-U13-V13)</f>
        <v>8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>
        <v>3600</v>
      </c>
      <c r="B17" s="25" t="s">
        <v>142</v>
      </c>
      <c r="C17" s="6"/>
      <c r="D17" s="22" t="s">
        <v>113</v>
      </c>
      <c r="E17" s="126"/>
      <c r="F17" s="127"/>
      <c r="G17" s="126">
        <v>0.5</v>
      </c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5"/>
        <v>0.5</v>
      </c>
      <c r="T17" s="12">
        <f t="shared" si="6"/>
        <v>0.5</v>
      </c>
      <c r="U17" s="14"/>
      <c r="V17" s="14"/>
    </row>
    <row r="18" spans="1:22" x14ac:dyDescent="0.25">
      <c r="A18" s="6">
        <v>3600</v>
      </c>
      <c r="B18" s="6" t="s">
        <v>142</v>
      </c>
      <c r="C18" s="6"/>
      <c r="D18" s="22" t="s">
        <v>87</v>
      </c>
      <c r="E18" s="118"/>
      <c r="F18" s="119"/>
      <c r="G18" s="118"/>
      <c r="H18" s="119"/>
      <c r="I18" s="118"/>
      <c r="J18" s="119"/>
      <c r="K18" s="118"/>
      <c r="L18" s="119"/>
      <c r="M18" s="118"/>
      <c r="N18" s="119"/>
      <c r="O18" s="126"/>
      <c r="P18" s="127"/>
      <c r="Q18" s="126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142</v>
      </c>
      <c r="C19" s="6"/>
      <c r="D19" s="10" t="s">
        <v>58</v>
      </c>
      <c r="E19" s="118">
        <v>1</v>
      </c>
      <c r="F19" s="119"/>
      <c r="G19" s="118">
        <v>1</v>
      </c>
      <c r="H19" s="119"/>
      <c r="I19" s="118">
        <v>1</v>
      </c>
      <c r="J19" s="119"/>
      <c r="K19" s="118">
        <v>1</v>
      </c>
      <c r="L19" s="119"/>
      <c r="M19" s="118"/>
      <c r="N19" s="119"/>
      <c r="O19" s="126"/>
      <c r="P19" s="127"/>
      <c r="Q19" s="126"/>
      <c r="R19" s="127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4">
        <f>SUM(E4:E22)</f>
        <v>8</v>
      </c>
      <c r="F23" s="135"/>
      <c r="G23" s="134">
        <f>SUM(G4:G22)</f>
        <v>8</v>
      </c>
      <c r="H23" s="135"/>
      <c r="I23" s="134">
        <f>SUM(I4:I22)</f>
        <v>8</v>
      </c>
      <c r="J23" s="135"/>
      <c r="K23" s="134">
        <f>SUM(K4:K22)</f>
        <v>8</v>
      </c>
      <c r="L23" s="135"/>
      <c r="M23" s="134">
        <f>SUM(M4:M22)</f>
        <v>8</v>
      </c>
      <c r="N23" s="135"/>
      <c r="O23" s="134">
        <f>SUM(O4:O22)</f>
        <v>0</v>
      </c>
      <c r="P23" s="135"/>
      <c r="Q23" s="134">
        <f>SUM(Q4:Q22)</f>
        <v>0</v>
      </c>
      <c r="R23" s="135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3"/>
  <sheetViews>
    <sheetView tabSelected="1" zoomScale="87" zoomScaleNormal="87" workbookViewId="0">
      <selection activeCell="E24" sqref="E24"/>
    </sheetView>
  </sheetViews>
  <sheetFormatPr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65</v>
      </c>
      <c r="B2" s="109"/>
      <c r="C2" s="109" t="str">
        <f>Chimes!C2</f>
        <v>16.10.22</v>
      </c>
      <c r="D2" s="109"/>
      <c r="E2" s="148" t="s">
        <v>13</v>
      </c>
      <c r="F2" s="148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33" t="s">
        <v>17</v>
      </c>
      <c r="N2" s="148"/>
      <c r="O2" s="148" t="s">
        <v>18</v>
      </c>
      <c r="P2" s="148"/>
      <c r="Q2" s="148" t="s">
        <v>19</v>
      </c>
      <c r="R2" s="148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114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139</v>
      </c>
      <c r="C4" s="6">
        <v>52</v>
      </c>
      <c r="D4" s="22" t="s">
        <v>92</v>
      </c>
      <c r="E4" s="126">
        <v>0.25</v>
      </c>
      <c r="F4" s="127"/>
      <c r="G4" s="126"/>
      <c r="H4" s="127"/>
      <c r="I4" s="126"/>
      <c r="J4" s="127"/>
      <c r="K4" s="126"/>
      <c r="L4" s="127"/>
      <c r="M4" s="126"/>
      <c r="N4" s="127"/>
      <c r="O4" s="146"/>
      <c r="P4" s="147"/>
      <c r="Q4" s="146"/>
      <c r="R4" s="147"/>
      <c r="S4" s="78">
        <f t="shared" ref="S4:S29" si="0">E4+G4+I4+K4+M4+O4+Q4</f>
        <v>0.25</v>
      </c>
      <c r="T4" s="78">
        <f t="shared" ref="T4:T27" si="1">SUM(S4-U4-V4)</f>
        <v>0.25</v>
      </c>
      <c r="U4" s="82"/>
      <c r="V4" s="82"/>
    </row>
    <row r="5" spans="1:22" x14ac:dyDescent="0.25">
      <c r="A5" s="6">
        <v>6983</v>
      </c>
      <c r="B5" s="6" t="s">
        <v>140</v>
      </c>
      <c r="C5" s="6">
        <v>6</v>
      </c>
      <c r="D5" s="22" t="s">
        <v>117</v>
      </c>
      <c r="E5" s="126"/>
      <c r="F5" s="127"/>
      <c r="G5" s="126"/>
      <c r="H5" s="127"/>
      <c r="I5" s="126">
        <v>0.5</v>
      </c>
      <c r="J5" s="127"/>
      <c r="K5" s="126"/>
      <c r="L5" s="127"/>
      <c r="M5" s="126"/>
      <c r="N5" s="127"/>
      <c r="O5" s="146"/>
      <c r="P5" s="147"/>
      <c r="Q5" s="146"/>
      <c r="R5" s="147"/>
      <c r="S5" s="78">
        <f t="shared" si="0"/>
        <v>0.5</v>
      </c>
      <c r="T5" s="78">
        <f t="shared" si="1"/>
        <v>0.5</v>
      </c>
      <c r="U5" s="82"/>
      <c r="V5" s="82"/>
    </row>
    <row r="6" spans="1:22" x14ac:dyDescent="0.25">
      <c r="A6" s="6">
        <v>6983</v>
      </c>
      <c r="B6" s="6" t="s">
        <v>140</v>
      </c>
      <c r="C6" s="6">
        <v>8</v>
      </c>
      <c r="D6" s="22" t="s">
        <v>118</v>
      </c>
      <c r="E6" s="126"/>
      <c r="F6" s="127"/>
      <c r="G6" s="126"/>
      <c r="H6" s="127"/>
      <c r="I6" s="126"/>
      <c r="J6" s="127"/>
      <c r="K6" s="126">
        <v>0.5</v>
      </c>
      <c r="L6" s="127"/>
      <c r="M6" s="126"/>
      <c r="N6" s="127"/>
      <c r="O6" s="146"/>
      <c r="P6" s="147"/>
      <c r="Q6" s="146"/>
      <c r="R6" s="147"/>
      <c r="S6" s="78">
        <f t="shared" si="0"/>
        <v>0.5</v>
      </c>
      <c r="T6" s="78">
        <f t="shared" ref="T6" si="2">SUM(S6-U6-V6)</f>
        <v>0.5</v>
      </c>
      <c r="U6" s="82"/>
      <c r="V6" s="82"/>
    </row>
    <row r="7" spans="1:22" x14ac:dyDescent="0.25">
      <c r="A7" s="6">
        <v>6983</v>
      </c>
      <c r="B7" s="6" t="s">
        <v>140</v>
      </c>
      <c r="C7" s="6">
        <v>9</v>
      </c>
      <c r="D7" s="22" t="s">
        <v>118</v>
      </c>
      <c r="E7" s="126"/>
      <c r="F7" s="127"/>
      <c r="G7" s="126">
        <v>0.5</v>
      </c>
      <c r="H7" s="127"/>
      <c r="I7" s="126">
        <v>0.75</v>
      </c>
      <c r="J7" s="127"/>
      <c r="K7" s="126">
        <v>0.75</v>
      </c>
      <c r="L7" s="127"/>
      <c r="M7" s="126"/>
      <c r="N7" s="127"/>
      <c r="O7" s="146"/>
      <c r="P7" s="147"/>
      <c r="Q7" s="146"/>
      <c r="R7" s="147"/>
      <c r="S7" s="78">
        <f t="shared" si="0"/>
        <v>2</v>
      </c>
      <c r="T7" s="78">
        <f t="shared" si="1"/>
        <v>2</v>
      </c>
      <c r="U7" s="82"/>
      <c r="V7" s="82"/>
    </row>
    <row r="8" spans="1:22" x14ac:dyDescent="0.25">
      <c r="A8" s="6">
        <v>6983</v>
      </c>
      <c r="B8" s="6" t="s">
        <v>140</v>
      </c>
      <c r="C8" s="6">
        <v>23</v>
      </c>
      <c r="D8" s="22" t="s">
        <v>119</v>
      </c>
      <c r="E8" s="126"/>
      <c r="F8" s="127"/>
      <c r="G8" s="126">
        <v>0.75</v>
      </c>
      <c r="H8" s="127"/>
      <c r="I8" s="126"/>
      <c r="J8" s="127"/>
      <c r="K8" s="126"/>
      <c r="L8" s="127"/>
      <c r="M8" s="126"/>
      <c r="N8" s="127"/>
      <c r="O8" s="146"/>
      <c r="P8" s="147"/>
      <c r="Q8" s="146"/>
      <c r="R8" s="147"/>
      <c r="S8" s="78">
        <f t="shared" si="0"/>
        <v>0.75</v>
      </c>
      <c r="T8" s="78">
        <f t="shared" si="1"/>
        <v>0.75</v>
      </c>
      <c r="U8" s="82"/>
      <c r="V8" s="82"/>
    </row>
    <row r="9" spans="1:22" x14ac:dyDescent="0.25">
      <c r="A9" s="6">
        <v>7094</v>
      </c>
      <c r="B9" s="6" t="s">
        <v>151</v>
      </c>
      <c r="C9" s="6">
        <v>1</v>
      </c>
      <c r="D9" s="22" t="s">
        <v>120</v>
      </c>
      <c r="E9" s="126"/>
      <c r="F9" s="127"/>
      <c r="G9" s="126">
        <v>0.25</v>
      </c>
      <c r="H9" s="127"/>
      <c r="I9" s="126"/>
      <c r="J9" s="127"/>
      <c r="K9" s="126"/>
      <c r="L9" s="127"/>
      <c r="M9" s="126"/>
      <c r="N9" s="127"/>
      <c r="O9" s="146"/>
      <c r="P9" s="147"/>
      <c r="Q9" s="146"/>
      <c r="R9" s="147"/>
      <c r="S9" s="78">
        <f t="shared" si="0"/>
        <v>0.25</v>
      </c>
      <c r="T9" s="78">
        <f t="shared" si="1"/>
        <v>0.25</v>
      </c>
      <c r="U9" s="82"/>
      <c r="V9" s="82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46"/>
      <c r="P10" s="147"/>
      <c r="Q10" s="146"/>
      <c r="R10" s="147"/>
      <c r="S10" s="78">
        <f t="shared" si="0"/>
        <v>0</v>
      </c>
      <c r="T10" s="78">
        <f t="shared" si="1"/>
        <v>0</v>
      </c>
      <c r="U10" s="82"/>
      <c r="V10" s="82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46"/>
      <c r="P11" s="147"/>
      <c r="Q11" s="146"/>
      <c r="R11" s="147"/>
      <c r="S11" s="78">
        <f t="shared" si="0"/>
        <v>0</v>
      </c>
      <c r="T11" s="78">
        <f t="shared" ref="T11:T16" si="3">SUM(S11-U11-V11)</f>
        <v>0</v>
      </c>
      <c r="U11" s="82"/>
      <c r="V11" s="82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46"/>
      <c r="P12" s="147"/>
      <c r="Q12" s="146"/>
      <c r="R12" s="147"/>
      <c r="S12" s="78">
        <f t="shared" si="0"/>
        <v>0</v>
      </c>
      <c r="T12" s="78">
        <f t="shared" ref="T12" si="4">SUM(S12-U12-V12)</f>
        <v>0</v>
      </c>
      <c r="U12" s="82"/>
      <c r="V12" s="82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>
        <v>8</v>
      </c>
      <c r="N13" s="127"/>
      <c r="O13" s="146"/>
      <c r="P13" s="147"/>
      <c r="Q13" s="146"/>
      <c r="R13" s="147"/>
      <c r="S13" s="78">
        <f t="shared" si="0"/>
        <v>8</v>
      </c>
      <c r="T13" s="78">
        <f t="shared" si="3"/>
        <v>8</v>
      </c>
      <c r="U13" s="82"/>
      <c r="V13" s="82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46"/>
      <c r="P14" s="147"/>
      <c r="Q14" s="146"/>
      <c r="R14" s="147"/>
      <c r="S14" s="78">
        <f t="shared" si="0"/>
        <v>0</v>
      </c>
      <c r="T14" s="78">
        <f t="shared" si="3"/>
        <v>0</v>
      </c>
      <c r="U14" s="82"/>
      <c r="V14" s="82"/>
    </row>
    <row r="15" spans="1:22" x14ac:dyDescent="0.25">
      <c r="A15" s="6">
        <v>3600</v>
      </c>
      <c r="B15" s="25" t="s">
        <v>142</v>
      </c>
      <c r="C15" s="6"/>
      <c r="D15" s="22" t="s">
        <v>113</v>
      </c>
      <c r="E15" s="126"/>
      <c r="F15" s="127"/>
      <c r="G15" s="126">
        <v>0.5</v>
      </c>
      <c r="H15" s="127"/>
      <c r="I15" s="126"/>
      <c r="J15" s="127"/>
      <c r="K15" s="126"/>
      <c r="L15" s="127"/>
      <c r="M15" s="126"/>
      <c r="N15" s="127"/>
      <c r="O15" s="146"/>
      <c r="P15" s="147"/>
      <c r="Q15" s="146"/>
      <c r="R15" s="147"/>
      <c r="S15" s="78">
        <f t="shared" si="0"/>
        <v>0.5</v>
      </c>
      <c r="T15" s="78">
        <f t="shared" si="3"/>
        <v>0.5</v>
      </c>
      <c r="U15" s="82"/>
      <c r="V15" s="82"/>
    </row>
    <row r="16" spans="1:22" x14ac:dyDescent="0.25">
      <c r="A16" s="6">
        <v>3600</v>
      </c>
      <c r="B16" s="6" t="s">
        <v>142</v>
      </c>
      <c r="C16" s="6"/>
      <c r="D16" s="22" t="s">
        <v>98</v>
      </c>
      <c r="E16" s="126">
        <v>6</v>
      </c>
      <c r="F16" s="127"/>
      <c r="G16" s="126">
        <v>2.5</v>
      </c>
      <c r="H16" s="127"/>
      <c r="I16" s="126">
        <v>4.25</v>
      </c>
      <c r="J16" s="127"/>
      <c r="K16" s="126">
        <v>5</v>
      </c>
      <c r="L16" s="127"/>
      <c r="M16" s="126"/>
      <c r="N16" s="127"/>
      <c r="O16" s="146"/>
      <c r="P16" s="147"/>
      <c r="Q16" s="146"/>
      <c r="R16" s="147"/>
      <c r="S16" s="78">
        <f t="shared" si="0"/>
        <v>17.75</v>
      </c>
      <c r="T16" s="78">
        <f t="shared" si="3"/>
        <v>17.75</v>
      </c>
      <c r="U16" s="82"/>
      <c r="V16" s="82"/>
    </row>
    <row r="17" spans="1:22" x14ac:dyDescent="0.25">
      <c r="A17" s="6">
        <v>3600</v>
      </c>
      <c r="B17" s="6" t="s">
        <v>142</v>
      </c>
      <c r="C17" s="6"/>
      <c r="D17" s="22" t="s">
        <v>96</v>
      </c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46"/>
      <c r="P17" s="147"/>
      <c r="Q17" s="146"/>
      <c r="R17" s="147"/>
      <c r="S17" s="78">
        <f t="shared" si="0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25" t="s">
        <v>142</v>
      </c>
      <c r="C18" s="6"/>
      <c r="D18" s="22" t="s">
        <v>74</v>
      </c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46"/>
      <c r="P18" s="147"/>
      <c r="Q18" s="146"/>
      <c r="R18" s="147"/>
      <c r="S18" s="78">
        <f t="shared" si="0"/>
        <v>0</v>
      </c>
      <c r="T18" s="78">
        <f t="shared" ref="T18" si="5">SUM(S18-U18-V18)</f>
        <v>0</v>
      </c>
      <c r="U18" s="82"/>
      <c r="V18" s="82"/>
    </row>
    <row r="19" spans="1:22" x14ac:dyDescent="0.25">
      <c r="A19" s="6">
        <v>3600</v>
      </c>
      <c r="B19" s="25" t="s">
        <v>142</v>
      </c>
      <c r="C19" s="6"/>
      <c r="D19" s="22" t="s">
        <v>77</v>
      </c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46"/>
      <c r="P19" s="147"/>
      <c r="Q19" s="146"/>
      <c r="R19" s="147"/>
      <c r="S19" s="78">
        <f t="shared" si="0"/>
        <v>0</v>
      </c>
      <c r="T19" s="78">
        <f t="shared" si="1"/>
        <v>0</v>
      </c>
      <c r="U19" s="82"/>
      <c r="V19" s="82"/>
    </row>
    <row r="20" spans="1:22" x14ac:dyDescent="0.25">
      <c r="A20" s="6">
        <v>3600</v>
      </c>
      <c r="B20" s="6" t="s">
        <v>142</v>
      </c>
      <c r="C20" s="6"/>
      <c r="D20" s="22" t="s">
        <v>67</v>
      </c>
      <c r="E20" s="126">
        <v>0.5</v>
      </c>
      <c r="F20" s="127"/>
      <c r="G20" s="126">
        <v>0.5</v>
      </c>
      <c r="H20" s="127"/>
      <c r="I20" s="126">
        <v>0.5</v>
      </c>
      <c r="J20" s="127"/>
      <c r="K20" s="126">
        <v>0.5</v>
      </c>
      <c r="L20" s="127"/>
      <c r="M20" s="126"/>
      <c r="N20" s="127"/>
      <c r="O20" s="146"/>
      <c r="P20" s="147"/>
      <c r="Q20" s="146"/>
      <c r="R20" s="147"/>
      <c r="S20" s="78">
        <f t="shared" si="0"/>
        <v>2</v>
      </c>
      <c r="T20" s="78">
        <f t="shared" si="1"/>
        <v>2</v>
      </c>
      <c r="U20" s="82"/>
      <c r="V20" s="82"/>
    </row>
    <row r="21" spans="1:22" x14ac:dyDescent="0.25">
      <c r="A21" s="6">
        <v>3600</v>
      </c>
      <c r="B21" s="6" t="s">
        <v>142</v>
      </c>
      <c r="C21" s="6"/>
      <c r="D21" s="22" t="s">
        <v>70</v>
      </c>
      <c r="E21" s="126"/>
      <c r="F21" s="127"/>
      <c r="G21" s="126">
        <v>0.5</v>
      </c>
      <c r="H21" s="127"/>
      <c r="I21" s="126"/>
      <c r="J21" s="127"/>
      <c r="K21" s="126"/>
      <c r="L21" s="127"/>
      <c r="M21" s="126"/>
      <c r="N21" s="127"/>
      <c r="O21" s="146"/>
      <c r="P21" s="147"/>
      <c r="Q21" s="146"/>
      <c r="R21" s="147"/>
      <c r="S21" s="78">
        <f t="shared" si="0"/>
        <v>0.5</v>
      </c>
      <c r="T21" s="78">
        <f t="shared" si="1"/>
        <v>0.5</v>
      </c>
      <c r="U21" s="82"/>
      <c r="V21" s="82"/>
    </row>
    <row r="22" spans="1:22" x14ac:dyDescent="0.25">
      <c r="A22" s="6">
        <v>3600</v>
      </c>
      <c r="B22" s="6" t="s">
        <v>142</v>
      </c>
      <c r="C22" s="6"/>
      <c r="D22" s="22" t="s">
        <v>71</v>
      </c>
      <c r="E22" s="126"/>
      <c r="F22" s="127"/>
      <c r="G22" s="126">
        <v>0.5</v>
      </c>
      <c r="H22" s="127"/>
      <c r="I22" s="126">
        <v>0.5</v>
      </c>
      <c r="J22" s="127"/>
      <c r="K22" s="126"/>
      <c r="L22" s="127"/>
      <c r="M22" s="126"/>
      <c r="N22" s="127"/>
      <c r="O22" s="146"/>
      <c r="P22" s="147"/>
      <c r="Q22" s="146"/>
      <c r="R22" s="147"/>
      <c r="S22" s="78">
        <f t="shared" si="0"/>
        <v>1</v>
      </c>
      <c r="T22" s="78">
        <f t="shared" si="1"/>
        <v>1</v>
      </c>
      <c r="U22" s="82"/>
      <c r="V22" s="82"/>
    </row>
    <row r="23" spans="1:22" x14ac:dyDescent="0.25">
      <c r="A23" s="6">
        <v>3600</v>
      </c>
      <c r="B23" s="6" t="s">
        <v>142</v>
      </c>
      <c r="C23" s="6"/>
      <c r="D23" s="22" t="s">
        <v>59</v>
      </c>
      <c r="E23" s="126">
        <v>0.25</v>
      </c>
      <c r="F23" s="127"/>
      <c r="G23" s="126">
        <v>0.25</v>
      </c>
      <c r="H23" s="127"/>
      <c r="I23" s="126">
        <v>0.25</v>
      </c>
      <c r="J23" s="127"/>
      <c r="K23" s="126"/>
      <c r="L23" s="127"/>
      <c r="M23" s="126"/>
      <c r="N23" s="127"/>
      <c r="O23" s="146"/>
      <c r="P23" s="147"/>
      <c r="Q23" s="146"/>
      <c r="R23" s="147"/>
      <c r="S23" s="78">
        <f t="shared" si="0"/>
        <v>0.75</v>
      </c>
      <c r="T23" s="78">
        <f t="shared" si="1"/>
        <v>0.75</v>
      </c>
      <c r="U23" s="82"/>
      <c r="V23" s="82"/>
    </row>
    <row r="24" spans="1:22" x14ac:dyDescent="0.25">
      <c r="A24" s="80">
        <v>3600</v>
      </c>
      <c r="B24" s="6" t="s">
        <v>142</v>
      </c>
      <c r="C24" s="80"/>
      <c r="D24" s="22" t="s">
        <v>64</v>
      </c>
      <c r="E24" s="126">
        <v>1.25</v>
      </c>
      <c r="F24" s="127"/>
      <c r="G24" s="126">
        <v>2</v>
      </c>
      <c r="H24" s="127"/>
      <c r="I24" s="126">
        <v>1</v>
      </c>
      <c r="J24" s="127"/>
      <c r="K24" s="126">
        <v>1.5</v>
      </c>
      <c r="L24" s="127"/>
      <c r="M24" s="126"/>
      <c r="N24" s="127"/>
      <c r="O24" s="146"/>
      <c r="P24" s="147"/>
      <c r="Q24" s="146"/>
      <c r="R24" s="147"/>
      <c r="S24" s="78">
        <f t="shared" si="0"/>
        <v>5.75</v>
      </c>
      <c r="T24" s="78">
        <f t="shared" si="1"/>
        <v>5.75</v>
      </c>
      <c r="U24" s="82"/>
      <c r="V24" s="82"/>
    </row>
    <row r="25" spans="1:22" ht="15.75" customHeight="1" x14ac:dyDescent="0.25">
      <c r="A25" s="80">
        <v>3600</v>
      </c>
      <c r="B25" s="25" t="s">
        <v>142</v>
      </c>
      <c r="C25" s="80"/>
      <c r="D25" s="3" t="s">
        <v>63</v>
      </c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46"/>
      <c r="P25" s="147"/>
      <c r="Q25" s="146"/>
      <c r="R25" s="147"/>
      <c r="S25" s="78">
        <f t="shared" si="0"/>
        <v>0</v>
      </c>
      <c r="T25" s="78">
        <f t="shared" si="1"/>
        <v>0</v>
      </c>
      <c r="U25" s="82"/>
      <c r="V25" s="82"/>
    </row>
    <row r="26" spans="1:22" x14ac:dyDescent="0.25">
      <c r="A26" s="80">
        <v>3600</v>
      </c>
      <c r="B26" s="6" t="s">
        <v>142</v>
      </c>
      <c r="C26" s="80"/>
      <c r="D26" s="81" t="s">
        <v>60</v>
      </c>
      <c r="E26" s="126">
        <v>0.25</v>
      </c>
      <c r="F26" s="127"/>
      <c r="G26" s="126">
        <v>0.25</v>
      </c>
      <c r="H26" s="127"/>
      <c r="I26" s="126">
        <v>0.25</v>
      </c>
      <c r="J26" s="127"/>
      <c r="K26" s="126">
        <v>0.25</v>
      </c>
      <c r="L26" s="127"/>
      <c r="M26" s="126"/>
      <c r="N26" s="127"/>
      <c r="O26" s="146"/>
      <c r="P26" s="147"/>
      <c r="Q26" s="146"/>
      <c r="R26" s="147"/>
      <c r="S26" s="78">
        <f t="shared" si="0"/>
        <v>1</v>
      </c>
      <c r="T26" s="78">
        <f t="shared" si="1"/>
        <v>1</v>
      </c>
      <c r="U26" s="82"/>
      <c r="V26" s="82"/>
    </row>
    <row r="27" spans="1:22" x14ac:dyDescent="0.25">
      <c r="A27" s="6"/>
      <c r="B27" s="6"/>
      <c r="C27" s="6"/>
      <c r="D27" s="10"/>
      <c r="E27" s="149"/>
      <c r="F27" s="150"/>
      <c r="G27" s="126"/>
      <c r="H27" s="127"/>
      <c r="I27" s="126"/>
      <c r="J27" s="127"/>
      <c r="K27" s="126"/>
      <c r="L27" s="127"/>
      <c r="M27" s="126"/>
      <c r="N27" s="127"/>
      <c r="O27" s="146"/>
      <c r="P27" s="147"/>
      <c r="Q27" s="146"/>
      <c r="R27" s="147"/>
      <c r="S27" s="78">
        <f t="shared" si="0"/>
        <v>0</v>
      </c>
      <c r="T27" s="78">
        <f t="shared" si="1"/>
        <v>0</v>
      </c>
      <c r="U27" s="82"/>
      <c r="V27" s="82"/>
    </row>
    <row r="28" spans="1:22" x14ac:dyDescent="0.25">
      <c r="A28" s="75" t="s">
        <v>35</v>
      </c>
      <c r="B28" s="75"/>
      <c r="C28" s="75"/>
      <c r="D28" s="75"/>
      <c r="E28" s="126"/>
      <c r="F28" s="127"/>
      <c r="G28" s="126"/>
      <c r="H28" s="127"/>
      <c r="I28" s="126"/>
      <c r="J28" s="127"/>
      <c r="K28" s="126"/>
      <c r="L28" s="127"/>
      <c r="M28" s="126"/>
      <c r="N28" s="127"/>
      <c r="O28" s="146"/>
      <c r="P28" s="147"/>
      <c r="Q28" s="146"/>
      <c r="R28" s="147"/>
      <c r="S28" s="78">
        <f t="shared" si="0"/>
        <v>0</v>
      </c>
      <c r="T28" s="78"/>
      <c r="U28" s="83"/>
      <c r="V28" s="82"/>
    </row>
    <row r="29" spans="1:22" x14ac:dyDescent="0.25">
      <c r="A29" s="75" t="s">
        <v>36</v>
      </c>
      <c r="B29" s="75"/>
      <c r="C29" s="75"/>
      <c r="D29" s="75"/>
      <c r="E29" s="126"/>
      <c r="F29" s="127"/>
      <c r="G29" s="126"/>
      <c r="H29" s="127"/>
      <c r="I29" s="126"/>
      <c r="J29" s="127"/>
      <c r="K29" s="126"/>
      <c r="L29" s="127"/>
      <c r="M29" s="126"/>
      <c r="N29" s="127"/>
      <c r="O29" s="146"/>
      <c r="P29" s="147"/>
      <c r="Q29" s="146"/>
      <c r="R29" s="147"/>
      <c r="S29" s="78">
        <f t="shared" si="0"/>
        <v>0</v>
      </c>
      <c r="T29" s="78"/>
      <c r="U29" s="83"/>
      <c r="V29" s="82"/>
    </row>
    <row r="30" spans="1:22" x14ac:dyDescent="0.25">
      <c r="A30" s="83" t="s">
        <v>6</v>
      </c>
      <c r="B30" s="83"/>
      <c r="C30" s="83"/>
      <c r="D30" s="83"/>
      <c r="E30" s="151">
        <f>SUM(E4:E29)</f>
        <v>8.5</v>
      </c>
      <c r="F30" s="152"/>
      <c r="G30" s="151">
        <f>SUM(G4:G29)</f>
        <v>8.5</v>
      </c>
      <c r="H30" s="152"/>
      <c r="I30" s="151">
        <f>SUM(I4:I29)</f>
        <v>8</v>
      </c>
      <c r="J30" s="152"/>
      <c r="K30" s="151">
        <f>SUM(K4:K29)</f>
        <v>8.5</v>
      </c>
      <c r="L30" s="152"/>
      <c r="M30" s="151">
        <f t="shared" ref="M30" si="6">SUM(M4:M29)</f>
        <v>8</v>
      </c>
      <c r="N30" s="152"/>
      <c r="O30" s="151">
        <f>SUM(O4:O29)</f>
        <v>0</v>
      </c>
      <c r="P30" s="152"/>
      <c r="Q30" s="151">
        <f>SUM(Q4:Q29)</f>
        <v>0</v>
      </c>
      <c r="R30" s="152"/>
      <c r="S30" s="78">
        <v>40.5</v>
      </c>
      <c r="T30" s="78"/>
      <c r="U30" s="83"/>
      <c r="V30" s="82"/>
    </row>
    <row r="31" spans="1:22" x14ac:dyDescent="0.25">
      <c r="A31" s="83" t="s">
        <v>2</v>
      </c>
      <c r="B31" s="83"/>
      <c r="C31" s="83"/>
      <c r="D31" s="83"/>
      <c r="E31" s="78"/>
      <c r="F31" s="84">
        <v>8</v>
      </c>
      <c r="G31" s="78"/>
      <c r="H31" s="84">
        <v>8</v>
      </c>
      <c r="I31" s="78"/>
      <c r="J31" s="84">
        <v>8</v>
      </c>
      <c r="K31" s="78"/>
      <c r="L31" s="84">
        <v>8</v>
      </c>
      <c r="M31" s="78"/>
      <c r="N31" s="84">
        <v>8</v>
      </c>
      <c r="O31" s="78"/>
      <c r="P31" s="84"/>
      <c r="Q31" s="78"/>
      <c r="R31" s="84"/>
      <c r="S31" s="78">
        <f>SUM(E31:R31)</f>
        <v>40</v>
      </c>
      <c r="T31" s="78">
        <f>SUM(T4:T30)</f>
        <v>41.5</v>
      </c>
      <c r="U31" s="82"/>
      <c r="V31" s="82"/>
    </row>
    <row r="32" spans="1:22" x14ac:dyDescent="0.25">
      <c r="A32" s="83" t="s">
        <v>39</v>
      </c>
      <c r="B32" s="83"/>
      <c r="C32" s="83"/>
      <c r="D32" s="83"/>
      <c r="E32" s="82"/>
      <c r="F32" s="82">
        <f>SUM(E30)-F31</f>
        <v>0.5</v>
      </c>
      <c r="G32" s="82"/>
      <c r="H32" s="82">
        <f>SUM(G30)-H31</f>
        <v>0.5</v>
      </c>
      <c r="I32" s="82"/>
      <c r="J32" s="82">
        <f>SUM(I30)-J31</f>
        <v>0</v>
      </c>
      <c r="K32" s="82"/>
      <c r="L32" s="82">
        <f>SUM(K30)-L31</f>
        <v>0.5</v>
      </c>
      <c r="M32" s="82"/>
      <c r="N32" s="82">
        <f>SUM(M30)-N31</f>
        <v>0</v>
      </c>
      <c r="O32" s="82"/>
      <c r="P32" s="82">
        <f>SUM(O30)</f>
        <v>0</v>
      </c>
      <c r="Q32" s="82"/>
      <c r="R32" s="82">
        <f>SUM(Q30)</f>
        <v>0</v>
      </c>
      <c r="S32" s="82"/>
      <c r="T32" s="82"/>
      <c r="U32" s="82">
        <f>SUM(U4:U31)</f>
        <v>0</v>
      </c>
      <c r="V32" s="82">
        <f>SUM(V4:V31)</f>
        <v>0</v>
      </c>
    </row>
    <row r="34" spans="1:9" x14ac:dyDescent="0.25">
      <c r="A34" s="68" t="s">
        <v>23</v>
      </c>
      <c r="B34" s="69"/>
    </row>
    <row r="35" spans="1:9" x14ac:dyDescent="0.25">
      <c r="A35" s="70" t="s">
        <v>2</v>
      </c>
      <c r="C35" s="85">
        <f>SUM(T31)</f>
        <v>41.5</v>
      </c>
      <c r="I35" s="68">
        <v>3600</v>
      </c>
    </row>
    <row r="36" spans="1:9" x14ac:dyDescent="0.25">
      <c r="A36" s="70" t="s">
        <v>24</v>
      </c>
      <c r="C36" s="85">
        <f>U32</f>
        <v>0</v>
      </c>
      <c r="D36" s="85"/>
      <c r="I36" s="86">
        <v>29.25</v>
      </c>
    </row>
    <row r="37" spans="1:9" x14ac:dyDescent="0.25">
      <c r="A37" s="70" t="s">
        <v>25</v>
      </c>
      <c r="C37" s="85">
        <f>V32</f>
        <v>0</v>
      </c>
    </row>
    <row r="38" spans="1:9" x14ac:dyDescent="0.25">
      <c r="A38" s="70" t="s">
        <v>26</v>
      </c>
      <c r="C38" s="85">
        <f>S28</f>
        <v>0</v>
      </c>
      <c r="I38" s="85"/>
    </row>
    <row r="39" spans="1:9" x14ac:dyDescent="0.25">
      <c r="A39" s="70" t="s">
        <v>4</v>
      </c>
      <c r="C39" s="85">
        <f>S29</f>
        <v>0</v>
      </c>
    </row>
    <row r="40" spans="1:9" x14ac:dyDescent="0.25">
      <c r="A40" s="71" t="s">
        <v>6</v>
      </c>
      <c r="C40" s="87">
        <f>SUM(C35:C39)</f>
        <v>41.5</v>
      </c>
      <c r="E40" s="71" t="s">
        <v>40</v>
      </c>
      <c r="F40" s="71"/>
      <c r="G40" s="88">
        <f>S30-C40</f>
        <v>-1</v>
      </c>
    </row>
    <row r="41" spans="1:9" x14ac:dyDescent="0.25">
      <c r="A41" s="70" t="s">
        <v>27</v>
      </c>
      <c r="C41" s="89">
        <v>0</v>
      </c>
      <c r="D41" s="89"/>
    </row>
    <row r="42" spans="1:9" x14ac:dyDescent="0.25">
      <c r="A42" s="70" t="s">
        <v>34</v>
      </c>
      <c r="C42" s="89">
        <v>0</v>
      </c>
      <c r="D42" s="89"/>
    </row>
    <row r="43" spans="1:9" ht="13.5" customHeight="1" x14ac:dyDescent="0.25"/>
  </sheetData>
  <mergeCells count="196">
    <mergeCell ref="Q25:R25"/>
    <mergeCell ref="Q27:R27"/>
    <mergeCell ref="Q26:R26"/>
    <mergeCell ref="O27:P27"/>
    <mergeCell ref="O26:P26"/>
    <mergeCell ref="K20:L20"/>
    <mergeCell ref="M20:N20"/>
    <mergeCell ref="Q13:R13"/>
    <mergeCell ref="Q30:R30"/>
    <mergeCell ref="Q28:R28"/>
    <mergeCell ref="M28:N28"/>
    <mergeCell ref="Q29:R29"/>
    <mergeCell ref="O29:P29"/>
    <mergeCell ref="O28:P28"/>
    <mergeCell ref="O30:P30"/>
    <mergeCell ref="M24:N24"/>
    <mergeCell ref="K13:L13"/>
    <mergeCell ref="M13:N13"/>
    <mergeCell ref="O25:P25"/>
    <mergeCell ref="O24:P24"/>
    <mergeCell ref="Q19:R19"/>
    <mergeCell ref="Q24:R24"/>
    <mergeCell ref="O22:P22"/>
    <mergeCell ref="Q22:R22"/>
    <mergeCell ref="G29:H29"/>
    <mergeCell ref="M29:N29"/>
    <mergeCell ref="I29:J29"/>
    <mergeCell ref="K29:L29"/>
    <mergeCell ref="K28:L28"/>
    <mergeCell ref="I28:J28"/>
    <mergeCell ref="E30:F30"/>
    <mergeCell ref="G30:H30"/>
    <mergeCell ref="I30:J30"/>
    <mergeCell ref="K30:L30"/>
    <mergeCell ref="M30:N30"/>
    <mergeCell ref="E28:F28"/>
    <mergeCell ref="G28:H28"/>
    <mergeCell ref="E29:F29"/>
    <mergeCell ref="E27:F27"/>
    <mergeCell ref="E26:F26"/>
    <mergeCell ref="G20:H20"/>
    <mergeCell ref="I20:J20"/>
    <mergeCell ref="M27:N27"/>
    <mergeCell ref="M26:N26"/>
    <mergeCell ref="M23:N23"/>
    <mergeCell ref="K23:L23"/>
    <mergeCell ref="M25:N25"/>
    <mergeCell ref="I24:J24"/>
    <mergeCell ref="K24:L24"/>
    <mergeCell ref="I25:J25"/>
    <mergeCell ref="K25:L25"/>
    <mergeCell ref="G27:H27"/>
    <mergeCell ref="I27:J27"/>
    <mergeCell ref="K27:L27"/>
    <mergeCell ref="I26:J26"/>
    <mergeCell ref="K26:L26"/>
    <mergeCell ref="G26:H26"/>
    <mergeCell ref="E23:F23"/>
    <mergeCell ref="G23:H23"/>
    <mergeCell ref="I23:J23"/>
    <mergeCell ref="E24:F24"/>
    <mergeCell ref="G24:H24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M4:N4"/>
    <mergeCell ref="K4:L4"/>
    <mergeCell ref="I4:J4"/>
    <mergeCell ref="Q21:R21"/>
    <mergeCell ref="Q10:R10"/>
    <mergeCell ref="O23:P23"/>
    <mergeCell ref="Q23:R23"/>
    <mergeCell ref="O7:P7"/>
    <mergeCell ref="O17:P17"/>
    <mergeCell ref="O21:P21"/>
    <mergeCell ref="O18:P18"/>
    <mergeCell ref="Q18:R18"/>
    <mergeCell ref="O13:P13"/>
    <mergeCell ref="O8:P8"/>
    <mergeCell ref="Q8:R8"/>
    <mergeCell ref="O9:P9"/>
    <mergeCell ref="Q9:R9"/>
    <mergeCell ref="O10:P10"/>
    <mergeCell ref="O11:P11"/>
    <mergeCell ref="Q14:R14"/>
    <mergeCell ref="E5:F5"/>
    <mergeCell ref="G5:H5"/>
    <mergeCell ref="E6:F6"/>
    <mergeCell ref="G6:H6"/>
    <mergeCell ref="I6:J6"/>
    <mergeCell ref="K6:L6"/>
    <mergeCell ref="M6:N6"/>
    <mergeCell ref="K9:L9"/>
    <mergeCell ref="M9:N9"/>
    <mergeCell ref="E8:F8"/>
    <mergeCell ref="E9:F9"/>
    <mergeCell ref="G7:H7"/>
    <mergeCell ref="G8:H8"/>
    <mergeCell ref="G9:H9"/>
    <mergeCell ref="I8:J8"/>
    <mergeCell ref="I9:J9"/>
    <mergeCell ref="K8:L8"/>
    <mergeCell ref="M8:N8"/>
    <mergeCell ref="M7:N7"/>
    <mergeCell ref="E7:F7"/>
    <mergeCell ref="I7:J7"/>
    <mergeCell ref="K7:L7"/>
    <mergeCell ref="I10:J10"/>
    <mergeCell ref="K10:L10"/>
    <mergeCell ref="Q5:R5"/>
    <mergeCell ref="O20:P20"/>
    <mergeCell ref="Q20:R20"/>
    <mergeCell ref="O19:P19"/>
    <mergeCell ref="I5:J5"/>
    <mergeCell ref="K5:L5"/>
    <mergeCell ref="M5:N5"/>
    <mergeCell ref="O5:P5"/>
    <mergeCell ref="Q7:R7"/>
    <mergeCell ref="O6:P6"/>
    <mergeCell ref="Q6:R6"/>
    <mergeCell ref="M10:N10"/>
    <mergeCell ref="K11:L11"/>
    <mergeCell ref="M11:N11"/>
    <mergeCell ref="Q15:R15"/>
    <mergeCell ref="Q17:R17"/>
    <mergeCell ref="E19:F19"/>
    <mergeCell ref="G19:H19"/>
    <mergeCell ref="I19:J19"/>
    <mergeCell ref="K19:L19"/>
    <mergeCell ref="G25:H25"/>
    <mergeCell ref="E25:F25"/>
    <mergeCell ref="M19:N19"/>
    <mergeCell ref="E18:F18"/>
    <mergeCell ref="G18:H18"/>
    <mergeCell ref="I18:J18"/>
    <mergeCell ref="K18:L18"/>
    <mergeCell ref="M18:N18"/>
    <mergeCell ref="E22:F22"/>
    <mergeCell ref="G22:H22"/>
    <mergeCell ref="I22:J22"/>
    <mergeCell ref="K22:L22"/>
    <mergeCell ref="E21:F21"/>
    <mergeCell ref="G21:H21"/>
    <mergeCell ref="I21:J21"/>
    <mergeCell ref="K21:L21"/>
    <mergeCell ref="E10:F10"/>
    <mergeCell ref="G10:H10"/>
    <mergeCell ref="E20:F20"/>
    <mergeCell ref="M22:N22"/>
    <mergeCell ref="M21:N21"/>
    <mergeCell ref="Q11:R11"/>
    <mergeCell ref="E12:F12"/>
    <mergeCell ref="I12:J12"/>
    <mergeCell ref="K12:L12"/>
    <mergeCell ref="M12:N12"/>
    <mergeCell ref="O12:P12"/>
    <mergeCell ref="Q12:R12"/>
    <mergeCell ref="E17:F17"/>
    <mergeCell ref="G17:H17"/>
    <mergeCell ref="I17:J17"/>
    <mergeCell ref="K17:L17"/>
    <mergeCell ref="M17:N17"/>
    <mergeCell ref="E13:F13"/>
    <mergeCell ref="G13:H13"/>
    <mergeCell ref="I13:J13"/>
    <mergeCell ref="G12:H12"/>
    <mergeCell ref="E11:F11"/>
    <mergeCell ref="G11:H11"/>
    <mergeCell ref="I11:J11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2022-10-18T09:46:52Z</cp:lastPrinted>
  <dcterms:created xsi:type="dcterms:W3CDTF">2010-01-14T13:00:57Z</dcterms:created>
  <dcterms:modified xsi:type="dcterms:W3CDTF">2022-10-18T09:47:00Z</dcterms:modified>
</cp:coreProperties>
</file>