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8BC98065-D12C-428A-9BE2-C778CBC0B125}" xr6:coauthVersionLast="47" xr6:coauthVersionMax="47" xr10:uidLastSave="{00000000-0000-0000-0000-000000000000}"/>
  <bookViews>
    <workbookView xWindow="-120" yWindow="-120" windowWidth="29040" windowHeight="15840" tabRatio="967" activeTab="12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.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7">'.'!$A$1:$V$41</definedName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<sst xmlns="http://schemas.openxmlformats.org/spreadsheetml/2006/main" count="606" uniqueCount="108">
  <si>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</si>
  <si>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</si>
  <si>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</si>
  <si>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</si>
  <si>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</si>
  <si>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</si>
  <si>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</si>
  <si>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</si>
  <si>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</si>
  <si>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</si>
  <si>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</si>
  <si>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</si>
  <si>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</si>
  <si>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</si>
  <si>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</si>
  <si>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</si>
  <si>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</si>
  <si>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</si>
  <si>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</si>
  <si>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</si>
  <si>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</si>
  <si>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</si>
  <si>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</si>
  <si>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</si>
  <si>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</si>
  <si>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</si>
  <si>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</si>
  <si>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</si>
  <si>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</si>
  <si>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</si>
  <si>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</si>
  <si>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</si>
  <si>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</si>
  <si>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</si>
  <si>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</si>
  <si>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</si>
  <si>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</si>
  <si>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</si>
  <si>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</si>
  <si>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</si>
  <si>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</si>
  <si>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</si>
  <si>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</si>
  <si>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</si>
  <si>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</si>
  <si>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</si>
  <si>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</si>
  <si>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</si>
  <si>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</si>
  <si>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</si>
  <si>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</si>
  <si>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</si>
  <si>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</si>
  <si>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</si>
  <si>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</si>
  <si>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</si>
  <si>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</si>
  <si>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</si>
  <si>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</si>
  <si>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</si>
  <si>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</si>
  <si>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</si>
  <si>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</si>
  <si>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</si>
  <si>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</si>
  <si>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</si>
  <si>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</si>
  <si>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</si>
  <si>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</si>
  <si>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</si>
  <si>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</si>
  <si>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</si>
  <si>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S.Chimes</t>
  </si>
  <si>
    <t>S Chimes</t>
  </si>
  <si>
    <t>tea / tidy works</t>
  </si>
  <si>
    <t>check tools</t>
  </si>
  <si>
    <t>firewood</t>
  </si>
  <si>
    <t>clean fire</t>
  </si>
  <si>
    <t>unit</t>
  </si>
  <si>
    <t>wardrobe</t>
  </si>
  <si>
    <t>sharpen tools</t>
  </si>
  <si>
    <t>toolbox talk</t>
  </si>
  <si>
    <t>booking up 7054</t>
  </si>
  <si>
    <t>panelling</t>
  </si>
  <si>
    <t>shelving unit</t>
  </si>
  <si>
    <t>shredder / firewood</t>
  </si>
  <si>
    <t>mouldings</t>
  </si>
  <si>
    <t>muoldings</t>
  </si>
  <si>
    <t>sort panels</t>
  </si>
  <si>
    <t>cabinet</t>
  </si>
  <si>
    <t>mdf panels</t>
  </si>
  <si>
    <t>order fuel</t>
  </si>
  <si>
    <t>kick plates</t>
  </si>
  <si>
    <t>6728pf</t>
  </si>
  <si>
    <t>drive to fraikin</t>
  </si>
  <si>
    <t>tv unit</t>
  </si>
  <si>
    <t>wrapping</t>
  </si>
  <si>
    <t>sample</t>
  </si>
  <si>
    <t>19.03.23</t>
  </si>
  <si>
    <t>training Mason on machines</t>
  </si>
  <si>
    <t>Training with Lee to make a</t>
  </si>
  <si>
    <t>window for his college work</t>
  </si>
  <si>
    <t>for his college project</t>
  </si>
  <si>
    <t>OFFI01</t>
  </si>
  <si>
    <t>CAMP01</t>
  </si>
  <si>
    <t>CAPI01</t>
  </si>
  <si>
    <t>KNIG01(PF)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</si>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</sst>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0" borderId="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G16" sqref="G1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19.03.23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73</v>
      </c>
      <c r="B6" s="100">
        <f>SUM(Chimes!C32)</f>
        <v>0</v>
      </c>
      <c r="C6" s="100">
        <f>SUM(Chimes!C33)</f>
        <v>0</v>
      </c>
      <c r="D6" s="100">
        <f>SUM(Chimes!C34)</f>
        <v>0</v>
      </c>
      <c r="E6" s="100">
        <f>SUM(Chimes!C35)</f>
        <v>40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1.5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3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2</v>
      </c>
    </row>
    <row r="11" spans="1:11" x14ac:dyDescent="0.25">
      <c r="A11" s="92" t="s">
        <v>71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6</v>
      </c>
    </row>
    <row r="12" spans="1:11" x14ac:dyDescent="0.25">
      <c r="A12" s="112"/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20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3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0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</v>
      </c>
    </row>
    <row r="18" spans="1:11" x14ac:dyDescent="0.25">
      <c r="A18" s="99" t="s">
        <v>12</v>
      </c>
      <c r="B18" s="100">
        <f>SUM(Wright!C36)</f>
        <v>32</v>
      </c>
      <c r="C18" s="100">
        <f>SUM(Wright!C37)</f>
        <v>1.5</v>
      </c>
      <c r="D18" s="100">
        <f>SUM(Wright!C38)</f>
        <v>0</v>
      </c>
      <c r="E18" s="100">
        <f>SUM(Wright!C39)</f>
        <v>8</v>
      </c>
      <c r="F18" s="100">
        <f>SUM(Wright!C40)</f>
        <v>0</v>
      </c>
      <c r="G18" s="101">
        <f>B18+C18+D18+E18+F18</f>
        <v>41.5</v>
      </c>
      <c r="H18" s="104">
        <f>SUM(Wright!C42)</f>
        <v>0</v>
      </c>
      <c r="I18" s="104">
        <f>SUM(Wright!C43)</f>
        <v>0</v>
      </c>
      <c r="K18" s="103">
        <f>SUM(Wright!I37)</f>
        <v>33.5</v>
      </c>
    </row>
    <row r="19" spans="1:11" ht="17.25" customHeight="1" x14ac:dyDescent="0.25">
      <c r="A19" s="105" t="s">
        <v>22</v>
      </c>
      <c r="B19" s="106">
        <f t="shared" ref="B19:I19" si="2">SUM(B6:B18)</f>
        <v>424</v>
      </c>
      <c r="C19" s="106">
        <f t="shared" si="2"/>
        <v>1.5</v>
      </c>
      <c r="D19" s="106">
        <f t="shared" si="2"/>
        <v>0</v>
      </c>
      <c r="E19" s="106">
        <f t="shared" si="2"/>
        <v>48</v>
      </c>
      <c r="F19" s="106">
        <f t="shared" si="2"/>
        <v>0</v>
      </c>
      <c r="G19" s="106">
        <f t="shared" si="2"/>
        <v>473.5</v>
      </c>
      <c r="H19" s="107">
        <f t="shared" si="2"/>
        <v>0</v>
      </c>
      <c r="I19" s="107">
        <f t="shared" si="2"/>
        <v>0</v>
      </c>
      <c r="J19" s="94"/>
      <c r="K19" s="106">
        <f>SUM(K6:K18)</f>
        <v>71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425.5</v>
      </c>
    </row>
    <row r="23" spans="1:11" x14ac:dyDescent="0.25">
      <c r="A23" s="92" t="s">
        <v>29</v>
      </c>
      <c r="C23" s="108">
        <f>K19</f>
        <v>71</v>
      </c>
    </row>
    <row r="24" spans="1:11" x14ac:dyDescent="0.25">
      <c r="A24" s="92" t="s">
        <v>33</v>
      </c>
      <c r="C24" s="109">
        <f>C23/C22</f>
        <v>0.16686251468860164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19.03.23</v>
      </c>
      <c r="D2" s="32"/>
      <c r="E2" s="126" t="s">
        <v>13</v>
      </c>
      <c r="F2" s="126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40" t="s">
        <v>18</v>
      </c>
      <c r="P2" s="140"/>
      <c r="Q2" s="140" t="s">
        <v>19</v>
      </c>
      <c r="R2" s="1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104</v>
      </c>
      <c r="C4" s="6">
        <v>41</v>
      </c>
      <c r="D4" s="22" t="s">
        <v>84</v>
      </c>
      <c r="E4" s="130">
        <v>2</v>
      </c>
      <c r="F4" s="131"/>
      <c r="G4" s="135">
        <v>0.25</v>
      </c>
      <c r="H4" s="136"/>
      <c r="I4" s="135"/>
      <c r="J4" s="136"/>
      <c r="K4" s="135"/>
      <c r="L4" s="136"/>
      <c r="M4" s="135"/>
      <c r="N4" s="136"/>
      <c r="O4" s="137"/>
      <c r="P4" s="137"/>
      <c r="Q4" s="135"/>
      <c r="R4" s="136"/>
      <c r="S4" s="38">
        <f>E4+G4+I4+K4+M4+O4+Q4</f>
        <v>2.25</v>
      </c>
      <c r="T4" s="38">
        <f>SUM(S4-U4-V4)</f>
        <v>2.25</v>
      </c>
      <c r="U4" s="40"/>
      <c r="V4" s="40"/>
    </row>
    <row r="5" spans="1:22" x14ac:dyDescent="0.25">
      <c r="A5" s="6">
        <v>7054</v>
      </c>
      <c r="B5" s="6" t="s">
        <v>104</v>
      </c>
      <c r="C5" s="6">
        <v>35</v>
      </c>
      <c r="D5" s="22" t="s">
        <v>83</v>
      </c>
      <c r="E5" s="130">
        <v>0.5</v>
      </c>
      <c r="F5" s="131"/>
      <c r="G5" s="118">
        <v>1.25</v>
      </c>
      <c r="H5" s="119"/>
      <c r="I5" s="118"/>
      <c r="J5" s="119"/>
      <c r="K5" s="118"/>
      <c r="L5" s="119"/>
      <c r="M5" s="118"/>
      <c r="N5" s="119"/>
      <c r="O5" s="137"/>
      <c r="P5" s="137"/>
      <c r="Q5" s="135"/>
      <c r="R5" s="136"/>
      <c r="S5" s="38">
        <f t="shared" ref="S5:S22" si="0">E5+G5+I5+K5+M5+O5+Q5</f>
        <v>1.75</v>
      </c>
      <c r="T5" s="38">
        <f t="shared" ref="T5:T20" si="1">SUM(S5-U5-V5)</f>
        <v>1.75</v>
      </c>
      <c r="U5" s="40"/>
      <c r="V5" s="40"/>
    </row>
    <row r="6" spans="1:22" x14ac:dyDescent="0.25">
      <c r="A6" s="6">
        <v>7054</v>
      </c>
      <c r="B6" s="6" t="s">
        <v>104</v>
      </c>
      <c r="C6" s="6">
        <v>43</v>
      </c>
      <c r="D6" s="22" t="s">
        <v>95</v>
      </c>
      <c r="E6" s="130"/>
      <c r="F6" s="131"/>
      <c r="G6" s="118">
        <v>1.5</v>
      </c>
      <c r="H6" s="119"/>
      <c r="I6" s="118">
        <v>4</v>
      </c>
      <c r="J6" s="119"/>
      <c r="K6" s="118">
        <v>6</v>
      </c>
      <c r="L6" s="119"/>
      <c r="M6" s="118">
        <v>0.75</v>
      </c>
      <c r="N6" s="119"/>
      <c r="O6" s="137"/>
      <c r="P6" s="137"/>
      <c r="Q6" s="135"/>
      <c r="R6" s="136"/>
      <c r="S6" s="38">
        <f t="shared" si="0"/>
        <v>12.25</v>
      </c>
      <c r="T6" s="38">
        <f t="shared" si="1"/>
        <v>12.25</v>
      </c>
      <c r="U6" s="40"/>
      <c r="V6" s="40"/>
    </row>
    <row r="7" spans="1:22" x14ac:dyDescent="0.25">
      <c r="A7" s="6">
        <v>7054</v>
      </c>
      <c r="B7" s="6" t="s">
        <v>104</v>
      </c>
      <c r="C7" s="6">
        <v>34</v>
      </c>
      <c r="D7" s="22" t="s">
        <v>84</v>
      </c>
      <c r="E7" s="130"/>
      <c r="F7" s="131"/>
      <c r="G7" s="135"/>
      <c r="H7" s="136"/>
      <c r="I7" s="135"/>
      <c r="J7" s="136"/>
      <c r="K7" s="135"/>
      <c r="L7" s="136"/>
      <c r="M7" s="135">
        <v>1.25</v>
      </c>
      <c r="N7" s="136"/>
      <c r="O7" s="137"/>
      <c r="P7" s="137"/>
      <c r="Q7" s="135"/>
      <c r="R7" s="136"/>
      <c r="S7" s="38">
        <f t="shared" si="0"/>
        <v>1.25</v>
      </c>
      <c r="T7" s="38">
        <f t="shared" si="1"/>
        <v>1.25</v>
      </c>
      <c r="U7" s="40"/>
      <c r="V7" s="40"/>
    </row>
    <row r="8" spans="1:22" x14ac:dyDescent="0.25">
      <c r="A8" s="6">
        <v>7054</v>
      </c>
      <c r="B8" s="6" t="s">
        <v>104</v>
      </c>
      <c r="C8" s="6">
        <v>47</v>
      </c>
      <c r="D8" s="22" t="s">
        <v>84</v>
      </c>
      <c r="E8" s="130"/>
      <c r="F8" s="131"/>
      <c r="G8" s="135"/>
      <c r="H8" s="136"/>
      <c r="I8" s="135"/>
      <c r="J8" s="136"/>
      <c r="K8" s="135"/>
      <c r="L8" s="136"/>
      <c r="M8" s="135">
        <v>2.5</v>
      </c>
      <c r="N8" s="136"/>
      <c r="O8" s="137"/>
      <c r="P8" s="137"/>
      <c r="Q8" s="135"/>
      <c r="R8" s="136"/>
      <c r="S8" s="38">
        <f t="shared" si="0"/>
        <v>2.5</v>
      </c>
      <c r="T8" s="38">
        <f t="shared" si="1"/>
        <v>2.5</v>
      </c>
      <c r="U8" s="40"/>
      <c r="V8" s="40"/>
    </row>
    <row r="9" spans="1:22" x14ac:dyDescent="0.25">
      <c r="A9" s="6"/>
      <c r="B9" s="6"/>
      <c r="C9" s="6"/>
      <c r="D9" s="22"/>
      <c r="E9" s="130"/>
      <c r="F9" s="131"/>
      <c r="G9" s="135"/>
      <c r="H9" s="136"/>
      <c r="I9" s="135"/>
      <c r="J9" s="136"/>
      <c r="K9" s="135"/>
      <c r="L9" s="136"/>
      <c r="M9" s="135"/>
      <c r="N9" s="136"/>
      <c r="O9" s="137"/>
      <c r="P9" s="137"/>
      <c r="Q9" s="135"/>
      <c r="R9" s="13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0"/>
      <c r="F10" s="131"/>
      <c r="G10" s="135"/>
      <c r="H10" s="136"/>
      <c r="I10" s="135"/>
      <c r="J10" s="136"/>
      <c r="K10" s="135"/>
      <c r="L10" s="136"/>
      <c r="M10" s="135"/>
      <c r="N10" s="136"/>
      <c r="O10" s="135"/>
      <c r="P10" s="136"/>
      <c r="Q10" s="135"/>
      <c r="R10" s="1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0"/>
      <c r="F11" s="131"/>
      <c r="G11" s="135"/>
      <c r="H11" s="136"/>
      <c r="I11" s="135"/>
      <c r="J11" s="136"/>
      <c r="K11" s="135"/>
      <c r="L11" s="136"/>
      <c r="M11" s="135"/>
      <c r="N11" s="136"/>
      <c r="O11" s="135"/>
      <c r="P11" s="136"/>
      <c r="Q11" s="135"/>
      <c r="R11" s="1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0"/>
      <c r="F12" s="131"/>
      <c r="G12" s="118"/>
      <c r="H12" s="119"/>
      <c r="I12" s="118"/>
      <c r="J12" s="119"/>
      <c r="K12" s="118"/>
      <c r="L12" s="119"/>
      <c r="M12" s="118"/>
      <c r="N12" s="119"/>
      <c r="O12" s="135"/>
      <c r="P12" s="136"/>
      <c r="Q12" s="135"/>
      <c r="R12" s="1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0"/>
      <c r="F13" s="131"/>
      <c r="G13" s="118"/>
      <c r="H13" s="119"/>
      <c r="I13" s="118"/>
      <c r="J13" s="119"/>
      <c r="K13" s="118"/>
      <c r="L13" s="119"/>
      <c r="M13" s="118"/>
      <c r="N13" s="119"/>
      <c r="O13" s="135"/>
      <c r="P13" s="136"/>
      <c r="Q13" s="135"/>
      <c r="R13" s="13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0"/>
      <c r="F14" s="131"/>
      <c r="G14" s="118"/>
      <c r="H14" s="119"/>
      <c r="I14" s="118"/>
      <c r="J14" s="119"/>
      <c r="K14" s="118"/>
      <c r="L14" s="119"/>
      <c r="M14" s="118"/>
      <c r="N14" s="119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31"/>
      <c r="G15" s="130"/>
      <c r="H15" s="119"/>
      <c r="I15" s="130"/>
      <c r="J15" s="119"/>
      <c r="K15" s="130"/>
      <c r="L15" s="119"/>
      <c r="M15" s="130"/>
      <c r="N15" s="119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0"/>
      <c r="F16" s="131"/>
      <c r="G16" s="118"/>
      <c r="H16" s="119"/>
      <c r="I16" s="118"/>
      <c r="J16" s="119"/>
      <c r="K16" s="118"/>
      <c r="L16" s="119"/>
      <c r="M16" s="118"/>
      <c r="N16" s="119"/>
      <c r="O16" s="135"/>
      <c r="P16" s="136"/>
      <c r="Q16" s="135"/>
      <c r="R16" s="1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0"/>
      <c r="F17" s="131"/>
      <c r="G17" s="118"/>
      <c r="H17" s="119"/>
      <c r="I17" s="118"/>
      <c r="J17" s="119"/>
      <c r="K17" s="118"/>
      <c r="L17" s="119"/>
      <c r="M17" s="118"/>
      <c r="N17" s="119"/>
      <c r="O17" s="135"/>
      <c r="P17" s="136"/>
      <c r="Q17" s="135"/>
      <c r="R17" s="13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30"/>
      <c r="F18" s="131"/>
      <c r="G18" s="135"/>
      <c r="H18" s="136"/>
      <c r="I18" s="135"/>
      <c r="J18" s="136"/>
      <c r="K18" s="135"/>
      <c r="L18" s="136"/>
      <c r="M18" s="135"/>
      <c r="N18" s="136"/>
      <c r="O18" s="137"/>
      <c r="P18" s="137"/>
      <c r="Q18" s="135"/>
      <c r="R18" s="13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103</v>
      </c>
      <c r="C19" s="6"/>
      <c r="D19" s="22" t="s">
        <v>65</v>
      </c>
      <c r="E19" s="130">
        <v>5.5</v>
      </c>
      <c r="F19" s="131"/>
      <c r="G19" s="135">
        <v>5</v>
      </c>
      <c r="H19" s="136"/>
      <c r="I19" s="135">
        <v>4</v>
      </c>
      <c r="J19" s="136"/>
      <c r="K19" s="135">
        <v>2</v>
      </c>
      <c r="L19" s="136"/>
      <c r="M19" s="135">
        <v>3.5</v>
      </c>
      <c r="N19" s="136"/>
      <c r="O19" s="137"/>
      <c r="P19" s="137"/>
      <c r="Q19" s="135"/>
      <c r="R19" s="136"/>
      <c r="S19" s="38">
        <f t="shared" si="0"/>
        <v>20</v>
      </c>
      <c r="T19" s="38">
        <f t="shared" si="1"/>
        <v>20</v>
      </c>
      <c r="U19" s="40"/>
      <c r="V19" s="40"/>
    </row>
    <row r="20" spans="1:22" x14ac:dyDescent="0.25">
      <c r="A20" s="6"/>
      <c r="B20" s="6"/>
      <c r="C20" s="6"/>
      <c r="D20" s="22"/>
      <c r="E20" s="130"/>
      <c r="F20" s="131"/>
      <c r="G20" s="135"/>
      <c r="H20" s="136"/>
      <c r="I20" s="135"/>
      <c r="J20" s="136"/>
      <c r="K20" s="135"/>
      <c r="L20" s="136"/>
      <c r="M20" s="135"/>
      <c r="N20" s="136"/>
      <c r="O20" s="137"/>
      <c r="P20" s="137"/>
      <c r="Q20" s="135"/>
      <c r="R20" s="13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0"/>
      <c r="F21" s="131"/>
      <c r="G21" s="135"/>
      <c r="H21" s="136"/>
      <c r="I21" s="135"/>
      <c r="J21" s="136"/>
      <c r="K21" s="135"/>
      <c r="L21" s="136"/>
      <c r="M21" s="135"/>
      <c r="N21" s="136"/>
      <c r="O21" s="137"/>
      <c r="P21" s="137"/>
      <c r="Q21" s="135"/>
      <c r="R21" s="13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9"/>
      <c r="F22" s="129"/>
      <c r="G22" s="137"/>
      <c r="H22" s="137"/>
      <c r="I22" s="137"/>
      <c r="J22" s="137"/>
      <c r="K22" s="137"/>
      <c r="L22" s="137"/>
      <c r="M22" s="135"/>
      <c r="N22" s="136"/>
      <c r="O22" s="137"/>
      <c r="P22" s="137"/>
      <c r="Q22" s="135"/>
      <c r="R22" s="13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38</v>
      </c>
      <c r="D4" s="22" t="s">
        <v>78</v>
      </c>
      <c r="E4" s="130">
        <v>8</v>
      </c>
      <c r="F4" s="131"/>
      <c r="G4" s="130">
        <v>5.5</v>
      </c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 t="shared" ref="S4:S10" si="0">E4+G4+I4+K4+M4+O4+Q4</f>
        <v>13.5</v>
      </c>
      <c r="T4" s="12">
        <f t="shared" ref="T4:T22" si="1">SUM(S4-U4-V4)</f>
        <v>13.5</v>
      </c>
      <c r="U4" s="14"/>
      <c r="V4" s="14"/>
    </row>
    <row r="5" spans="1:22" x14ac:dyDescent="0.25">
      <c r="A5" s="6">
        <v>7054</v>
      </c>
      <c r="B5" s="6" t="s">
        <v>104</v>
      </c>
      <c r="C5" s="6">
        <v>41</v>
      </c>
      <c r="D5" s="22" t="s">
        <v>84</v>
      </c>
      <c r="E5" s="130"/>
      <c r="F5" s="131"/>
      <c r="G5" s="130">
        <v>1</v>
      </c>
      <c r="H5" s="131"/>
      <c r="I5" s="130">
        <v>6.5</v>
      </c>
      <c r="J5" s="131"/>
      <c r="K5" s="130">
        <v>8</v>
      </c>
      <c r="L5" s="131"/>
      <c r="M5" s="130">
        <v>8</v>
      </c>
      <c r="N5" s="131"/>
      <c r="O5" s="130"/>
      <c r="P5" s="131"/>
      <c r="Q5" s="130"/>
      <c r="R5" s="131"/>
      <c r="S5" s="12">
        <f t="shared" si="0"/>
        <v>23.5</v>
      </c>
      <c r="T5" s="12">
        <f t="shared" si="1"/>
        <v>23.5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0"/>
      <c r="P16" s="131"/>
      <c r="Q16" s="130"/>
      <c r="R16" s="13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30"/>
      <c r="P17" s="131"/>
      <c r="Q17" s="130"/>
      <c r="R17" s="13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22" t="s">
        <v>94</v>
      </c>
      <c r="E19" s="130"/>
      <c r="F19" s="131"/>
      <c r="G19" s="130">
        <v>1.5</v>
      </c>
      <c r="H19" s="131"/>
      <c r="I19" s="130">
        <v>1.5</v>
      </c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3"/>
        <v>3</v>
      </c>
      <c r="T19" s="12">
        <f t="shared" si="4"/>
        <v>3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103</v>
      </c>
      <c r="C21" s="6"/>
      <c r="D21" s="22" t="s">
        <v>67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1"/>
      <c r="F22" s="131"/>
      <c r="G22" s="141"/>
      <c r="H22" s="131"/>
      <c r="I22" s="141"/>
      <c r="J22" s="131"/>
      <c r="K22" s="141"/>
      <c r="L22" s="131"/>
      <c r="M22" s="141"/>
      <c r="N22" s="131"/>
      <c r="O22" s="130"/>
      <c r="P22" s="131"/>
      <c r="Q22" s="130"/>
      <c r="R22" s="13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3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35</v>
      </c>
      <c r="D4" s="22" t="s">
        <v>83</v>
      </c>
      <c r="E4" s="130">
        <v>8</v>
      </c>
      <c r="F4" s="131"/>
      <c r="G4" s="130">
        <v>5.5</v>
      </c>
      <c r="H4" s="131"/>
      <c r="I4" s="130">
        <v>5</v>
      </c>
      <c r="J4" s="131"/>
      <c r="K4" s="130"/>
      <c r="L4" s="131"/>
      <c r="M4" s="130">
        <v>4</v>
      </c>
      <c r="N4" s="131"/>
      <c r="O4" s="130"/>
      <c r="P4" s="131"/>
      <c r="Q4" s="130"/>
      <c r="R4" s="131"/>
      <c r="S4" s="12">
        <f>E4+G4+I4+K4+M4+O4+Q4</f>
        <v>22.5</v>
      </c>
      <c r="T4" s="12">
        <f>SUM(S4-U4-V4)</f>
        <v>22.5</v>
      </c>
      <c r="U4" s="14"/>
      <c r="V4" s="14"/>
    </row>
    <row r="5" spans="1:22" ht="15.75" customHeight="1" x14ac:dyDescent="0.25">
      <c r="A5" s="6" t="s">
        <v>93</v>
      </c>
      <c r="B5" s="151" t="s">
        <v>106</v>
      </c>
      <c r="C5" s="6">
        <v>11</v>
      </c>
      <c r="D5" s="22" t="s">
        <v>90</v>
      </c>
      <c r="E5" s="130"/>
      <c r="F5" s="131"/>
      <c r="G5" s="130">
        <v>0.5</v>
      </c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7054</v>
      </c>
      <c r="B6" s="6" t="s">
        <v>104</v>
      </c>
      <c r="C6" s="6">
        <v>29</v>
      </c>
      <c r="D6" s="22" t="s">
        <v>79</v>
      </c>
      <c r="E6" s="130"/>
      <c r="F6" s="131"/>
      <c r="G6" s="130">
        <v>2</v>
      </c>
      <c r="H6" s="131"/>
      <c r="I6" s="130">
        <v>3</v>
      </c>
      <c r="J6" s="131"/>
      <c r="K6" s="130">
        <v>8</v>
      </c>
      <c r="L6" s="131"/>
      <c r="M6" s="130">
        <v>4</v>
      </c>
      <c r="N6" s="131"/>
      <c r="O6" s="130"/>
      <c r="P6" s="131"/>
      <c r="Q6" s="130"/>
      <c r="R6" s="131"/>
      <c r="S6" s="12">
        <f t="shared" ref="S6:S24" si="0">E6+G6+I6+K6+M6+O6+Q6</f>
        <v>17</v>
      </c>
      <c r="T6" s="12">
        <f t="shared" ref="T6:T21" si="1">SUM(S6-U6-V6)</f>
        <v>17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30"/>
      <c r="J18" s="131"/>
      <c r="K18" s="118"/>
      <c r="L18" s="119"/>
      <c r="M18" s="130"/>
      <c r="N18" s="131"/>
      <c r="O18" s="130"/>
      <c r="P18" s="131"/>
      <c r="Q18" s="130"/>
      <c r="R18" s="13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22" t="s">
        <v>65</v>
      </c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30"/>
      <c r="P19" s="131"/>
      <c r="Q19" s="130"/>
      <c r="R19" s="13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103</v>
      </c>
      <c r="C20" s="6"/>
      <c r="D20" s="10" t="s">
        <v>58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30"/>
      <c r="P23" s="131"/>
      <c r="Q23" s="130"/>
      <c r="R23" s="13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35</v>
      </c>
      <c r="D4" s="22" t="s">
        <v>83</v>
      </c>
      <c r="E4" s="130">
        <v>8</v>
      </c>
      <c r="F4" s="131"/>
      <c r="G4" s="130">
        <v>4</v>
      </c>
      <c r="H4" s="131"/>
      <c r="I4" s="130">
        <v>4</v>
      </c>
      <c r="J4" s="131"/>
      <c r="K4" s="130">
        <v>4</v>
      </c>
      <c r="L4" s="131"/>
      <c r="M4" s="130">
        <v>4</v>
      </c>
      <c r="N4" s="131"/>
      <c r="O4" s="129"/>
      <c r="P4" s="129"/>
      <c r="Q4" s="129"/>
      <c r="R4" s="129"/>
      <c r="S4" s="12">
        <f t="shared" ref="S4:S11" si="0">E4+G4+I4+K4+M4+O4+Q4</f>
        <v>24</v>
      </c>
      <c r="T4" s="12">
        <f t="shared" ref="T4:T11" si="1">SUM(S4-U4-V4)</f>
        <v>24</v>
      </c>
      <c r="U4" s="14"/>
      <c r="V4" s="14"/>
    </row>
    <row r="5" spans="1:22" x14ac:dyDescent="0.25">
      <c r="A5" s="6">
        <v>7054</v>
      </c>
      <c r="B5" s="6" t="s">
        <v>104</v>
      </c>
      <c r="C5" s="6">
        <v>29</v>
      </c>
      <c r="D5" s="22" t="s">
        <v>79</v>
      </c>
      <c r="E5" s="130"/>
      <c r="F5" s="131"/>
      <c r="G5" s="130">
        <v>4</v>
      </c>
      <c r="H5" s="131"/>
      <c r="I5" s="130">
        <v>3</v>
      </c>
      <c r="J5" s="131"/>
      <c r="K5" s="130">
        <v>2</v>
      </c>
      <c r="L5" s="131"/>
      <c r="M5" s="130"/>
      <c r="N5" s="131"/>
      <c r="O5" s="129"/>
      <c r="P5" s="129"/>
      <c r="Q5" s="129"/>
      <c r="R5" s="129"/>
      <c r="S5" s="12">
        <f t="shared" si="0"/>
        <v>9</v>
      </c>
      <c r="T5" s="12">
        <f t="shared" si="1"/>
        <v>9</v>
      </c>
      <c r="U5" s="14"/>
      <c r="V5" s="14"/>
    </row>
    <row r="6" spans="1:22" x14ac:dyDescent="0.25">
      <c r="A6" s="6">
        <v>7054</v>
      </c>
      <c r="B6" s="6" t="s">
        <v>104</v>
      </c>
      <c r="C6" s="6">
        <v>27</v>
      </c>
      <c r="D6" s="22" t="s">
        <v>84</v>
      </c>
      <c r="E6" s="130"/>
      <c r="F6" s="131"/>
      <c r="G6" s="130"/>
      <c r="H6" s="131"/>
      <c r="I6" s="130"/>
      <c r="J6" s="131"/>
      <c r="K6" s="130">
        <v>2</v>
      </c>
      <c r="L6" s="131"/>
      <c r="M6" s="130"/>
      <c r="N6" s="131"/>
      <c r="O6" s="129"/>
      <c r="P6" s="129"/>
      <c r="Q6" s="129"/>
      <c r="R6" s="129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6964</v>
      </c>
      <c r="B7" s="6" t="s">
        <v>107</v>
      </c>
      <c r="C7" s="6">
        <v>1</v>
      </c>
      <c r="D7" s="22" t="s">
        <v>97</v>
      </c>
      <c r="E7" s="130"/>
      <c r="F7" s="131"/>
      <c r="G7" s="130"/>
      <c r="H7" s="131"/>
      <c r="I7" s="130"/>
      <c r="J7" s="131"/>
      <c r="K7" s="130"/>
      <c r="L7" s="131"/>
      <c r="M7" s="130">
        <v>4</v>
      </c>
      <c r="N7" s="131"/>
      <c r="O7" s="129"/>
      <c r="P7" s="129"/>
      <c r="Q7" s="129"/>
      <c r="R7" s="129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29"/>
      <c r="P8" s="129"/>
      <c r="Q8" s="129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103</v>
      </c>
      <c r="C18" s="6"/>
      <c r="D18" s="22" t="s">
        <v>65</v>
      </c>
      <c r="E18" s="130"/>
      <c r="F18" s="131"/>
      <c r="G18" s="118"/>
      <c r="H18" s="119"/>
      <c r="I18" s="118"/>
      <c r="J18" s="119"/>
      <c r="K18" s="118"/>
      <c r="L18" s="119"/>
      <c r="M18" s="118"/>
      <c r="N18" s="119"/>
      <c r="O18" s="130"/>
      <c r="P18" s="131"/>
      <c r="Q18" s="130"/>
      <c r="R18" s="13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10" t="s">
        <v>58</v>
      </c>
      <c r="E19" s="130"/>
      <c r="F19" s="131"/>
      <c r="G19" s="118"/>
      <c r="H19" s="119"/>
      <c r="I19" s="118">
        <v>1</v>
      </c>
      <c r="J19" s="119"/>
      <c r="K19" s="118"/>
      <c r="L19" s="119"/>
      <c r="M19" s="118"/>
      <c r="N19" s="119"/>
      <c r="O19" s="130"/>
      <c r="P19" s="131"/>
      <c r="Q19" s="130"/>
      <c r="R19" s="131"/>
      <c r="S19" s="12">
        <f>E19+G19+I19+K19+M19+O19+Q19</f>
        <v>1</v>
      </c>
      <c r="T19" s="12">
        <f t="shared" si="7"/>
        <v>1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19.03.23</v>
      </c>
      <c r="D2" s="110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7" t="s">
        <v>17</v>
      </c>
      <c r="N2" s="148"/>
      <c r="O2" s="146" t="s">
        <v>18</v>
      </c>
      <c r="P2" s="146"/>
      <c r="Q2" s="146" t="s">
        <v>19</v>
      </c>
      <c r="R2" s="14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0"/>
      <c r="F4" s="131"/>
      <c r="G4" s="130"/>
      <c r="H4" s="131"/>
      <c r="I4" s="130"/>
      <c r="J4" s="131"/>
      <c r="K4" s="130"/>
      <c r="L4" s="131"/>
      <c r="M4" s="142"/>
      <c r="N4" s="143"/>
      <c r="O4" s="144"/>
      <c r="P4" s="145"/>
      <c r="Q4" s="144"/>
      <c r="R4" s="145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42"/>
      <c r="N5" s="143"/>
      <c r="O5" s="144"/>
      <c r="P5" s="145"/>
      <c r="Q5" s="144"/>
      <c r="R5" s="145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42"/>
      <c r="N6" s="143"/>
      <c r="O6" s="144"/>
      <c r="P6" s="145"/>
      <c r="Q6" s="144"/>
      <c r="R6" s="145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42"/>
      <c r="N7" s="143"/>
      <c r="O7" s="144"/>
      <c r="P7" s="145"/>
      <c r="Q7" s="144"/>
      <c r="R7" s="145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42"/>
      <c r="N8" s="143"/>
      <c r="O8" s="144"/>
      <c r="P8" s="145"/>
      <c r="Q8" s="144"/>
      <c r="R8" s="145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42"/>
      <c r="N9" s="143"/>
      <c r="O9" s="144"/>
      <c r="P9" s="145"/>
      <c r="Q9" s="144"/>
      <c r="R9" s="14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42"/>
      <c r="N10" s="143"/>
      <c r="O10" s="144"/>
      <c r="P10" s="145"/>
      <c r="Q10" s="144"/>
      <c r="R10" s="14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42"/>
      <c r="N11" s="143"/>
      <c r="O11" s="144"/>
      <c r="P11" s="145"/>
      <c r="Q11" s="144"/>
      <c r="R11" s="14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42"/>
      <c r="N12" s="143"/>
      <c r="O12" s="144"/>
      <c r="P12" s="145"/>
      <c r="Q12" s="144"/>
      <c r="R12" s="14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42"/>
      <c r="N13" s="143"/>
      <c r="O13" s="144"/>
      <c r="P13" s="145"/>
      <c r="Q13" s="144"/>
      <c r="R13" s="14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42"/>
      <c r="N14" s="143"/>
      <c r="O14" s="144"/>
      <c r="P14" s="145"/>
      <c r="Q14" s="144"/>
      <c r="R14" s="14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42"/>
      <c r="N15" s="143"/>
      <c r="O15" s="144"/>
      <c r="P15" s="145"/>
      <c r="Q15" s="144"/>
      <c r="R15" s="14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>
        <v>3600</v>
      </c>
      <c r="B16" s="6" t="s">
        <v>103</v>
      </c>
      <c r="C16" s="6"/>
      <c r="D16" s="22" t="s">
        <v>91</v>
      </c>
      <c r="E16" s="130">
        <v>1</v>
      </c>
      <c r="F16" s="131"/>
      <c r="G16" s="130"/>
      <c r="H16" s="131"/>
      <c r="I16" s="130"/>
      <c r="J16" s="131"/>
      <c r="K16" s="130"/>
      <c r="L16" s="131"/>
      <c r="M16" s="142"/>
      <c r="N16" s="143"/>
      <c r="O16" s="144"/>
      <c r="P16" s="145"/>
      <c r="Q16" s="144"/>
      <c r="R16" s="145"/>
      <c r="S16" s="79">
        <f>E16+G16+I16+K16+M16+O16+Q16</f>
        <v>1</v>
      </c>
      <c r="T16" s="79">
        <f t="shared" si="1"/>
        <v>1</v>
      </c>
      <c r="U16" s="83"/>
      <c r="V16" s="83"/>
    </row>
    <row r="17" spans="1:22" x14ac:dyDescent="0.25">
      <c r="A17" s="6">
        <v>3600</v>
      </c>
      <c r="B17" s="6" t="s">
        <v>103</v>
      </c>
      <c r="C17" s="6"/>
      <c r="D17" s="22" t="s">
        <v>82</v>
      </c>
      <c r="E17" s="130">
        <v>5</v>
      </c>
      <c r="F17" s="131"/>
      <c r="G17" s="130">
        <v>6</v>
      </c>
      <c r="H17" s="131"/>
      <c r="I17" s="130">
        <v>2</v>
      </c>
      <c r="J17" s="131"/>
      <c r="K17" s="130">
        <v>6</v>
      </c>
      <c r="L17" s="131"/>
      <c r="M17" s="142"/>
      <c r="N17" s="143"/>
      <c r="O17" s="144"/>
      <c r="P17" s="145"/>
      <c r="Q17" s="144"/>
      <c r="R17" s="145"/>
      <c r="S17" s="79">
        <f>E17+G17+I17+K17+M17+O17+Q17</f>
        <v>19</v>
      </c>
      <c r="T17" s="79">
        <f t="shared" ref="T17:T19" si="6">SUM(S17-U17-V17)</f>
        <v>19</v>
      </c>
      <c r="U17" s="83"/>
      <c r="V17" s="83"/>
    </row>
    <row r="18" spans="1:22" x14ac:dyDescent="0.25">
      <c r="A18" s="6">
        <v>3600</v>
      </c>
      <c r="B18" s="25" t="s">
        <v>103</v>
      </c>
      <c r="C18" s="6"/>
      <c r="D18" s="22" t="s">
        <v>81</v>
      </c>
      <c r="E18" s="130"/>
      <c r="F18" s="131"/>
      <c r="G18" s="130"/>
      <c r="H18" s="131"/>
      <c r="I18" s="130"/>
      <c r="J18" s="131"/>
      <c r="K18" s="130"/>
      <c r="L18" s="131"/>
      <c r="M18" s="142"/>
      <c r="N18" s="143"/>
      <c r="O18" s="144"/>
      <c r="P18" s="145"/>
      <c r="Q18" s="144"/>
      <c r="R18" s="145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103</v>
      </c>
      <c r="C19" s="6"/>
      <c r="D19" s="22" t="s">
        <v>77</v>
      </c>
      <c r="E19" s="130"/>
      <c r="F19" s="131"/>
      <c r="G19" s="130"/>
      <c r="H19" s="131"/>
      <c r="I19" s="130">
        <v>0.5</v>
      </c>
      <c r="J19" s="131"/>
      <c r="K19" s="130"/>
      <c r="L19" s="131"/>
      <c r="M19" s="142"/>
      <c r="N19" s="143"/>
      <c r="O19" s="144"/>
      <c r="P19" s="145"/>
      <c r="Q19" s="144"/>
      <c r="R19" s="145"/>
      <c r="S19" s="79">
        <f>E19+G19+I19+K19+M19+O19+Q19</f>
        <v>0.5</v>
      </c>
      <c r="T19" s="79">
        <f t="shared" si="6"/>
        <v>0.5</v>
      </c>
      <c r="U19" s="83"/>
      <c r="V19" s="83"/>
    </row>
    <row r="20" spans="1:22" x14ac:dyDescent="0.25">
      <c r="A20" s="6">
        <v>3600</v>
      </c>
      <c r="B20" s="6" t="s">
        <v>103</v>
      </c>
      <c r="C20" s="6"/>
      <c r="D20" s="22" t="s">
        <v>75</v>
      </c>
      <c r="E20" s="130"/>
      <c r="F20" s="131"/>
      <c r="G20" s="130"/>
      <c r="H20" s="131"/>
      <c r="I20" s="130"/>
      <c r="J20" s="131"/>
      <c r="K20" s="130"/>
      <c r="L20" s="131"/>
      <c r="M20" s="142"/>
      <c r="N20" s="143"/>
      <c r="O20" s="144"/>
      <c r="P20" s="145"/>
      <c r="Q20" s="144"/>
      <c r="R20" s="145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103</v>
      </c>
      <c r="C21" s="6"/>
      <c r="D21" s="22" t="s">
        <v>65</v>
      </c>
      <c r="E21" s="130">
        <v>0.5</v>
      </c>
      <c r="F21" s="131"/>
      <c r="G21" s="130">
        <v>0.5</v>
      </c>
      <c r="H21" s="131"/>
      <c r="I21" s="130">
        <v>0.75</v>
      </c>
      <c r="J21" s="131"/>
      <c r="K21" s="130"/>
      <c r="L21" s="131"/>
      <c r="M21" s="142"/>
      <c r="N21" s="143"/>
      <c r="O21" s="144"/>
      <c r="P21" s="145"/>
      <c r="Q21" s="144"/>
      <c r="R21" s="145"/>
      <c r="S21" s="79">
        <f t="shared" si="8"/>
        <v>1.75</v>
      </c>
      <c r="T21" s="79">
        <f t="shared" si="1"/>
        <v>1.75</v>
      </c>
      <c r="U21" s="83"/>
      <c r="V21" s="83"/>
    </row>
    <row r="22" spans="1:22" x14ac:dyDescent="0.25">
      <c r="A22" s="6">
        <v>3600</v>
      </c>
      <c r="B22" s="6" t="s">
        <v>103</v>
      </c>
      <c r="C22" s="6"/>
      <c r="D22" s="22" t="s">
        <v>85</v>
      </c>
      <c r="E22" s="130"/>
      <c r="F22" s="131"/>
      <c r="G22" s="130"/>
      <c r="H22" s="131"/>
      <c r="I22" s="130"/>
      <c r="J22" s="131"/>
      <c r="K22" s="130"/>
      <c r="L22" s="131"/>
      <c r="M22" s="142"/>
      <c r="N22" s="143"/>
      <c r="O22" s="144"/>
      <c r="P22" s="145"/>
      <c r="Q22" s="144"/>
      <c r="R22" s="145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103</v>
      </c>
      <c r="C23" s="6"/>
      <c r="D23" s="22" t="s">
        <v>69</v>
      </c>
      <c r="E23" s="130"/>
      <c r="F23" s="131"/>
      <c r="G23" s="130"/>
      <c r="H23" s="131"/>
      <c r="I23" s="130"/>
      <c r="J23" s="131"/>
      <c r="K23" s="130"/>
      <c r="L23" s="131"/>
      <c r="M23" s="142"/>
      <c r="N23" s="143"/>
      <c r="O23" s="144"/>
      <c r="P23" s="145"/>
      <c r="Q23" s="144"/>
      <c r="R23" s="145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103</v>
      </c>
      <c r="C24" s="6"/>
      <c r="D24" s="22" t="s">
        <v>59</v>
      </c>
      <c r="E24" s="130"/>
      <c r="F24" s="131"/>
      <c r="G24" s="130"/>
      <c r="H24" s="131"/>
      <c r="I24" s="130">
        <v>0.25</v>
      </c>
      <c r="J24" s="131"/>
      <c r="K24" s="130"/>
      <c r="L24" s="131"/>
      <c r="M24" s="142"/>
      <c r="N24" s="143"/>
      <c r="O24" s="144"/>
      <c r="P24" s="145"/>
      <c r="Q24" s="144"/>
      <c r="R24" s="145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103</v>
      </c>
      <c r="C25" s="81"/>
      <c r="D25" s="22" t="s">
        <v>62</v>
      </c>
      <c r="E25" s="130">
        <v>1.75</v>
      </c>
      <c r="F25" s="131"/>
      <c r="G25" s="130">
        <v>0.25</v>
      </c>
      <c r="H25" s="131"/>
      <c r="I25" s="130">
        <v>4.75</v>
      </c>
      <c r="J25" s="131"/>
      <c r="K25" s="130">
        <v>2.25</v>
      </c>
      <c r="L25" s="131"/>
      <c r="M25" s="142"/>
      <c r="N25" s="143"/>
      <c r="O25" s="144"/>
      <c r="P25" s="145"/>
      <c r="Q25" s="144"/>
      <c r="R25" s="145"/>
      <c r="S25" s="79">
        <f>E25+G25+I25+K25+M25+O25+Q25</f>
        <v>9</v>
      </c>
      <c r="T25" s="79">
        <f t="shared" si="1"/>
        <v>7.5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103</v>
      </c>
      <c r="C26" s="81"/>
      <c r="D26" s="3" t="s">
        <v>61</v>
      </c>
      <c r="E26" s="130"/>
      <c r="F26" s="131"/>
      <c r="G26" s="130">
        <v>1</v>
      </c>
      <c r="H26" s="131"/>
      <c r="I26" s="130"/>
      <c r="J26" s="131"/>
      <c r="K26" s="130"/>
      <c r="L26" s="131"/>
      <c r="M26" s="142"/>
      <c r="N26" s="143"/>
      <c r="O26" s="144"/>
      <c r="P26" s="145"/>
      <c r="Q26" s="144"/>
      <c r="R26" s="145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103</v>
      </c>
      <c r="C27" s="81"/>
      <c r="D27" s="82" t="s">
        <v>60</v>
      </c>
      <c r="E27" s="130">
        <v>0.25</v>
      </c>
      <c r="F27" s="131"/>
      <c r="G27" s="130">
        <v>0.25</v>
      </c>
      <c r="H27" s="131"/>
      <c r="I27" s="130">
        <v>0.25</v>
      </c>
      <c r="J27" s="131"/>
      <c r="K27" s="130">
        <v>0.25</v>
      </c>
      <c r="L27" s="131"/>
      <c r="M27" s="142"/>
      <c r="N27" s="143"/>
      <c r="O27" s="144"/>
      <c r="P27" s="145"/>
      <c r="Q27" s="144"/>
      <c r="R27" s="145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0"/>
      <c r="F28" s="131"/>
      <c r="G28" s="130"/>
      <c r="H28" s="131"/>
      <c r="I28" s="130"/>
      <c r="J28" s="131"/>
      <c r="K28" s="130"/>
      <c r="L28" s="131"/>
      <c r="M28" s="142"/>
      <c r="N28" s="143"/>
      <c r="O28" s="144"/>
      <c r="P28" s="145"/>
      <c r="Q28" s="144"/>
      <c r="R28" s="14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0"/>
      <c r="F29" s="131"/>
      <c r="G29" s="130"/>
      <c r="H29" s="131"/>
      <c r="I29" s="130"/>
      <c r="J29" s="131"/>
      <c r="K29" s="130"/>
      <c r="L29" s="131"/>
      <c r="M29" s="142">
        <v>8</v>
      </c>
      <c r="N29" s="143"/>
      <c r="O29" s="144"/>
      <c r="P29" s="145"/>
      <c r="Q29" s="144"/>
      <c r="R29" s="145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0"/>
      <c r="F30" s="131"/>
      <c r="G30" s="130"/>
      <c r="H30" s="131"/>
      <c r="I30" s="130"/>
      <c r="J30" s="131"/>
      <c r="K30" s="130"/>
      <c r="L30" s="131"/>
      <c r="M30" s="130"/>
      <c r="N30" s="131"/>
      <c r="O30" s="144"/>
      <c r="P30" s="145"/>
      <c r="Q30" s="144"/>
      <c r="R30" s="145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9">
        <f>SUM(E4:E30)</f>
        <v>8.5</v>
      </c>
      <c r="F31" s="150"/>
      <c r="G31" s="149">
        <f>SUM(G4:G30)</f>
        <v>8</v>
      </c>
      <c r="H31" s="150"/>
      <c r="I31" s="149">
        <f>SUM(I4:I30)</f>
        <v>8.5</v>
      </c>
      <c r="J31" s="150"/>
      <c r="K31" s="149">
        <f>SUM(K4:K30)</f>
        <v>8.5</v>
      </c>
      <c r="L31" s="150"/>
      <c r="M31" s="149">
        <f t="shared" ref="M31" si="9">SUM(M4:M30)</f>
        <v>8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33.5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72</v>
      </c>
      <c r="B1" s="49"/>
      <c r="C1" s="49"/>
    </row>
    <row r="2" spans="1:22" s="54" customFormat="1" x14ac:dyDescent="0.25">
      <c r="A2" s="5" t="s">
        <v>63</v>
      </c>
      <c r="B2" s="110"/>
      <c r="C2" s="6" t="s">
        <v>98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12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1"/>
      <c r="F4" s="121"/>
      <c r="G4" s="116"/>
      <c r="H4" s="117"/>
      <c r="I4" s="121"/>
      <c r="J4" s="121"/>
      <c r="K4" s="121"/>
      <c r="L4" s="121"/>
      <c r="M4" s="121"/>
      <c r="N4" s="121"/>
      <c r="O4" s="118"/>
      <c r="P4" s="119"/>
      <c r="Q4" s="118"/>
      <c r="R4" s="119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16"/>
      <c r="H5" s="117"/>
      <c r="I5" s="120"/>
      <c r="J5" s="121"/>
      <c r="K5" s="120"/>
      <c r="L5" s="121"/>
      <c r="M5" s="120"/>
      <c r="N5" s="121"/>
      <c r="O5" s="118"/>
      <c r="P5" s="119"/>
      <c r="Q5" s="118"/>
      <c r="R5" s="119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16"/>
      <c r="H6" s="117"/>
      <c r="I6" s="121"/>
      <c r="J6" s="121"/>
      <c r="K6" s="121"/>
      <c r="L6" s="121"/>
      <c r="M6" s="121"/>
      <c r="N6" s="121"/>
      <c r="O6" s="118"/>
      <c r="P6" s="119"/>
      <c r="Q6" s="118"/>
      <c r="R6" s="11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8"/>
      <c r="P7" s="119"/>
      <c r="Q7" s="118"/>
      <c r="R7" s="11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8"/>
      <c r="P8" s="119"/>
      <c r="Q8" s="118"/>
      <c r="R8" s="11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8"/>
      <c r="P9" s="119"/>
      <c r="Q9" s="118"/>
      <c r="R9" s="11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8"/>
      <c r="P13" s="119"/>
      <c r="Q13" s="118"/>
      <c r="R13" s="11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8"/>
      <c r="P20" s="119"/>
      <c r="Q20" s="118"/>
      <c r="R20" s="11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8"/>
      <c r="P21" s="119"/>
      <c r="Q21" s="118"/>
      <c r="R21" s="119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103</v>
      </c>
      <c r="C22" s="6"/>
      <c r="D22" s="22" t="s">
        <v>67</v>
      </c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8"/>
      <c r="P22" s="119"/>
      <c r="Q22" s="118"/>
      <c r="R22" s="11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103</v>
      </c>
      <c r="C23" s="6"/>
      <c r="D23" s="22" t="s">
        <v>66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8"/>
      <c r="P24" s="119"/>
      <c r="Q24" s="118"/>
      <c r="R24" s="11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6">
        <v>8</v>
      </c>
      <c r="F25" s="117"/>
      <c r="G25" s="116">
        <v>8</v>
      </c>
      <c r="H25" s="117"/>
      <c r="I25" s="116">
        <v>8</v>
      </c>
      <c r="J25" s="117"/>
      <c r="K25" s="116">
        <v>8</v>
      </c>
      <c r="L25" s="117"/>
      <c r="M25" s="116">
        <v>8</v>
      </c>
      <c r="N25" s="117"/>
      <c r="O25" s="118"/>
      <c r="P25" s="119"/>
      <c r="Q25" s="118"/>
      <c r="R25" s="119"/>
      <c r="S25" s="58">
        <f t="shared" si="0"/>
        <v>40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40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19.03.23</v>
      </c>
      <c r="D2" s="110"/>
      <c r="E2" s="126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104</v>
      </c>
      <c r="C4" s="6">
        <v>28</v>
      </c>
      <c r="D4" s="22" t="s">
        <v>79</v>
      </c>
      <c r="E4" s="118">
        <v>8</v>
      </c>
      <c r="F4" s="119"/>
      <c r="G4" s="118">
        <v>7.5</v>
      </c>
      <c r="H4" s="119"/>
      <c r="I4" s="118">
        <v>8</v>
      </c>
      <c r="J4" s="119"/>
      <c r="K4" s="118">
        <v>8</v>
      </c>
      <c r="L4" s="119"/>
      <c r="M4" s="118">
        <v>7</v>
      </c>
      <c r="N4" s="119"/>
      <c r="O4" s="118"/>
      <c r="P4" s="119"/>
      <c r="Q4" s="118"/>
      <c r="R4" s="119"/>
      <c r="S4" s="58">
        <f>E4+G4+I4+K4+M4+O4+Q4</f>
        <v>38.5</v>
      </c>
      <c r="T4" s="58">
        <f t="shared" ref="T4:T12" si="0">SUM(S4-U4-V4)</f>
        <v>38.5</v>
      </c>
      <c r="U4" s="60"/>
      <c r="V4" s="60"/>
    </row>
    <row r="5" spans="1:22" x14ac:dyDescent="0.25">
      <c r="A5" s="6"/>
      <c r="B5" s="6"/>
      <c r="C5" s="6"/>
      <c r="D5" s="22"/>
      <c r="E5" s="118"/>
      <c r="F5" s="119"/>
      <c r="G5" s="118"/>
      <c r="H5" s="119"/>
      <c r="I5" s="118"/>
      <c r="J5" s="119"/>
      <c r="K5" s="118"/>
      <c r="L5" s="119"/>
      <c r="M5" s="118"/>
      <c r="N5" s="119"/>
      <c r="O5" s="118"/>
      <c r="P5" s="119"/>
      <c r="Q5" s="118"/>
      <c r="R5" s="11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27"/>
      <c r="P6" s="128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103</v>
      </c>
      <c r="C17" s="6"/>
      <c r="D17" s="22" t="s">
        <v>80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103</v>
      </c>
      <c r="C18" s="6"/>
      <c r="D18" s="22" t="s">
        <v>65</v>
      </c>
      <c r="E18" s="118"/>
      <c r="F18" s="119"/>
      <c r="G18" s="118">
        <v>0.5</v>
      </c>
      <c r="H18" s="119"/>
      <c r="I18" s="118"/>
      <c r="J18" s="119"/>
      <c r="K18" s="118"/>
      <c r="L18" s="119"/>
      <c r="M18" s="118">
        <v>1</v>
      </c>
      <c r="N18" s="119"/>
      <c r="O18" s="118"/>
      <c r="P18" s="119"/>
      <c r="Q18" s="118"/>
      <c r="R18" s="119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2" t="str">
        <f>Chimes!C2</f>
        <v>19.03.23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39</v>
      </c>
      <c r="D4" s="22" t="s">
        <v>86</v>
      </c>
      <c r="E4" s="129">
        <v>5</v>
      </c>
      <c r="F4" s="129"/>
      <c r="G4" s="129">
        <v>5</v>
      </c>
      <c r="H4" s="129"/>
      <c r="I4" s="129"/>
      <c r="J4" s="129"/>
      <c r="K4" s="129"/>
      <c r="L4" s="129"/>
      <c r="M4" s="129"/>
      <c r="N4" s="129"/>
      <c r="O4" s="130"/>
      <c r="P4" s="131"/>
      <c r="Q4" s="130"/>
      <c r="R4" s="131"/>
      <c r="S4" s="12">
        <f>E4+G4+I4+K4+M4+O4+Q4</f>
        <v>10</v>
      </c>
      <c r="T4" s="12">
        <f t="shared" ref="T4:T18" si="0">SUM(S4-U4-V4)</f>
        <v>10</v>
      </c>
      <c r="U4" s="14"/>
      <c r="V4" s="14"/>
    </row>
    <row r="5" spans="1:22" x14ac:dyDescent="0.25">
      <c r="A5" s="6">
        <v>7054</v>
      </c>
      <c r="B5" s="6" t="s">
        <v>104</v>
      </c>
      <c r="C5" s="6">
        <v>42</v>
      </c>
      <c r="D5" s="22" t="s">
        <v>86</v>
      </c>
      <c r="E5" s="129">
        <v>3</v>
      </c>
      <c r="F5" s="129"/>
      <c r="G5" s="129">
        <v>1</v>
      </c>
      <c r="H5" s="129"/>
      <c r="I5" s="129"/>
      <c r="J5" s="129"/>
      <c r="K5" s="129"/>
      <c r="L5" s="129"/>
      <c r="M5" s="129"/>
      <c r="N5" s="129"/>
      <c r="O5" s="130"/>
      <c r="P5" s="131"/>
      <c r="Q5" s="130"/>
      <c r="R5" s="131"/>
      <c r="S5" s="12">
        <f t="shared" ref="S5:S26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7054</v>
      </c>
      <c r="B6" s="6" t="s">
        <v>104</v>
      </c>
      <c r="C6" s="6">
        <v>35</v>
      </c>
      <c r="D6" s="22" t="s">
        <v>83</v>
      </c>
      <c r="E6" s="129"/>
      <c r="F6" s="129"/>
      <c r="G6" s="129">
        <v>1.25</v>
      </c>
      <c r="H6" s="129"/>
      <c r="I6" s="129"/>
      <c r="J6" s="129"/>
      <c r="K6" s="129"/>
      <c r="L6" s="129"/>
      <c r="M6" s="129"/>
      <c r="N6" s="129"/>
      <c r="O6" s="130"/>
      <c r="P6" s="131"/>
      <c r="Q6" s="130"/>
      <c r="R6" s="131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25">
      <c r="A7" s="6"/>
      <c r="B7" s="6"/>
      <c r="C7" s="6"/>
      <c r="D7" s="22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  <c r="P13" s="131"/>
      <c r="Q13" s="130"/>
      <c r="R13" s="13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0"/>
      <c r="P18" s="131"/>
      <c r="Q18" s="130"/>
      <c r="R18" s="13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105</v>
      </c>
      <c r="C19" s="6"/>
      <c r="D19" s="22" t="s">
        <v>99</v>
      </c>
      <c r="E19" s="129"/>
      <c r="F19" s="129"/>
      <c r="G19" s="129">
        <v>0.75</v>
      </c>
      <c r="H19" s="129"/>
      <c r="I19" s="129">
        <v>8</v>
      </c>
      <c r="J19" s="129"/>
      <c r="K19" s="129">
        <v>8</v>
      </c>
      <c r="L19" s="129"/>
      <c r="M19" s="129">
        <v>8</v>
      </c>
      <c r="N19" s="129"/>
      <c r="O19" s="130"/>
      <c r="P19" s="131"/>
      <c r="Q19" s="130"/>
      <c r="R19" s="131"/>
      <c r="S19" s="12">
        <f t="shared" ref="S19:S21" si="2">E19+G19+I19+K19+M19+O19+Q19</f>
        <v>24.75</v>
      </c>
      <c r="T19" s="12">
        <f t="shared" ref="T19:T21" si="3">SUM(S19-U19-V19)</f>
        <v>24.75</v>
      </c>
      <c r="U19" s="14"/>
      <c r="V19" s="14"/>
    </row>
    <row r="20" spans="1:22" x14ac:dyDescent="0.25">
      <c r="A20" s="6"/>
      <c r="B20" s="25"/>
      <c r="C20" s="6"/>
      <c r="D20" s="22" t="s">
        <v>102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31"/>
      <c r="Q20" s="130"/>
      <c r="R20" s="13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103</v>
      </c>
      <c r="C21" s="6"/>
      <c r="D21" s="22" t="s">
        <v>65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30"/>
      <c r="P21" s="131"/>
      <c r="Q21" s="130"/>
      <c r="R21" s="13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103</v>
      </c>
      <c r="C22" s="6"/>
      <c r="D22" s="22" t="s">
        <v>66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0"/>
      <c r="P22" s="131"/>
      <c r="Q22" s="130"/>
      <c r="R22" s="13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131"/>
      <c r="Q23" s="130"/>
      <c r="R23" s="13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1"/>
      <c r="G24" s="130"/>
      <c r="H24" s="131"/>
      <c r="I24" s="130"/>
      <c r="J24" s="131"/>
      <c r="K24" s="130"/>
      <c r="L24" s="131"/>
      <c r="M24" s="130"/>
      <c r="N24" s="131"/>
      <c r="O24" s="130"/>
      <c r="P24" s="131"/>
      <c r="Q24" s="130"/>
      <c r="R24" s="13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0"/>
      <c r="F25" s="131"/>
      <c r="G25" s="130"/>
      <c r="H25" s="131"/>
      <c r="I25" s="130"/>
      <c r="J25" s="131"/>
      <c r="K25" s="130"/>
      <c r="L25" s="131"/>
      <c r="M25" s="130"/>
      <c r="N25" s="131"/>
      <c r="O25" s="130"/>
      <c r="P25" s="131"/>
      <c r="Q25" s="130"/>
      <c r="R25" s="131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19.03.23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104</v>
      </c>
      <c r="C4" s="6">
        <v>39</v>
      </c>
      <c r="D4" s="22" t="s">
        <v>87</v>
      </c>
      <c r="E4" s="134">
        <v>2.5</v>
      </c>
      <c r="F4" s="134"/>
      <c r="G4" s="134"/>
      <c r="H4" s="134"/>
      <c r="I4" s="134"/>
      <c r="J4" s="134"/>
      <c r="K4" s="134"/>
      <c r="L4" s="134"/>
      <c r="M4" s="134"/>
      <c r="N4" s="134"/>
      <c r="O4" s="118"/>
      <c r="P4" s="119"/>
      <c r="Q4" s="118"/>
      <c r="R4" s="119"/>
      <c r="S4" s="58">
        <f>E4+G4+I4+K4+M4+O4+Q4</f>
        <v>2.5</v>
      </c>
      <c r="T4" s="58">
        <f t="shared" ref="T4:T14" si="0">SUM(S4-U4-V4)</f>
        <v>2.5</v>
      </c>
      <c r="U4" s="60"/>
      <c r="V4" s="60"/>
    </row>
    <row r="5" spans="1:22" x14ac:dyDescent="0.25">
      <c r="A5" s="6">
        <v>7054</v>
      </c>
      <c r="B5" s="6" t="s">
        <v>104</v>
      </c>
      <c r="C5" s="6">
        <v>28</v>
      </c>
      <c r="D5" s="22" t="s">
        <v>88</v>
      </c>
      <c r="E5" s="134">
        <v>1</v>
      </c>
      <c r="F5" s="134"/>
      <c r="G5" s="134"/>
      <c r="H5" s="134"/>
      <c r="I5" s="134"/>
      <c r="J5" s="134"/>
      <c r="K5" s="134"/>
      <c r="L5" s="134"/>
      <c r="M5" s="134"/>
      <c r="N5" s="134"/>
      <c r="O5" s="118"/>
      <c r="P5" s="119"/>
      <c r="Q5" s="118"/>
      <c r="R5" s="119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104</v>
      </c>
      <c r="C6" s="6">
        <v>30</v>
      </c>
      <c r="D6" s="22" t="s">
        <v>88</v>
      </c>
      <c r="E6" s="134">
        <v>1</v>
      </c>
      <c r="F6" s="134"/>
      <c r="G6" s="134"/>
      <c r="H6" s="134"/>
      <c r="I6" s="134"/>
      <c r="J6" s="134"/>
      <c r="K6" s="134"/>
      <c r="L6" s="134"/>
      <c r="M6" s="134"/>
      <c r="N6" s="134"/>
      <c r="O6" s="118"/>
      <c r="P6" s="119"/>
      <c r="Q6" s="118"/>
      <c r="R6" s="119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7054</v>
      </c>
      <c r="B7" s="6" t="s">
        <v>104</v>
      </c>
      <c r="C7" s="6">
        <v>31</v>
      </c>
      <c r="D7" s="22" t="s">
        <v>89</v>
      </c>
      <c r="E7" s="134">
        <v>3.5</v>
      </c>
      <c r="F7" s="134"/>
      <c r="G7" s="134">
        <v>4</v>
      </c>
      <c r="H7" s="134"/>
      <c r="I7" s="134"/>
      <c r="J7" s="134"/>
      <c r="K7" s="134"/>
      <c r="L7" s="134"/>
      <c r="M7" s="134"/>
      <c r="N7" s="134"/>
      <c r="O7" s="118"/>
      <c r="P7" s="119"/>
      <c r="Q7" s="118"/>
      <c r="R7" s="119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25">
      <c r="A8" s="6">
        <v>7054</v>
      </c>
      <c r="B8" s="6" t="s">
        <v>104</v>
      </c>
      <c r="C8" s="6">
        <v>41</v>
      </c>
      <c r="D8" s="22" t="s">
        <v>84</v>
      </c>
      <c r="E8" s="118"/>
      <c r="F8" s="119"/>
      <c r="G8" s="118">
        <v>2</v>
      </c>
      <c r="H8" s="119"/>
      <c r="I8" s="118">
        <v>8</v>
      </c>
      <c r="J8" s="119"/>
      <c r="K8" s="118">
        <v>8</v>
      </c>
      <c r="L8" s="119"/>
      <c r="M8" s="118">
        <v>7</v>
      </c>
      <c r="N8" s="119"/>
      <c r="O8" s="118"/>
      <c r="P8" s="119"/>
      <c r="Q8" s="118"/>
      <c r="R8" s="119"/>
      <c r="S8" s="58">
        <f t="shared" si="1"/>
        <v>25</v>
      </c>
      <c r="T8" s="58">
        <f t="shared" si="0"/>
        <v>25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103</v>
      </c>
      <c r="C20" s="6"/>
      <c r="D20" s="22" t="s">
        <v>94</v>
      </c>
      <c r="E20" s="118"/>
      <c r="F20" s="119"/>
      <c r="G20" s="118">
        <v>1.5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2"/>
        <v>1.5</v>
      </c>
      <c r="T20" s="58">
        <f t="shared" si="3"/>
        <v>1.5</v>
      </c>
      <c r="U20" s="60"/>
      <c r="V20" s="60"/>
    </row>
    <row r="21" spans="1:22" x14ac:dyDescent="0.25">
      <c r="A21" s="6"/>
      <c r="B21" s="6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103</v>
      </c>
      <c r="C22" s="6"/>
      <c r="D22" s="22" t="s">
        <v>65</v>
      </c>
      <c r="E22" s="118"/>
      <c r="F22" s="119"/>
      <c r="G22" s="118">
        <v>0.5</v>
      </c>
      <c r="H22" s="119"/>
      <c r="I22" s="118"/>
      <c r="J22" s="119"/>
      <c r="K22" s="118"/>
      <c r="L22" s="119"/>
      <c r="M22" s="118">
        <v>1</v>
      </c>
      <c r="N22" s="119"/>
      <c r="O22" s="118"/>
      <c r="P22" s="119"/>
      <c r="Q22" s="118"/>
      <c r="R22" s="119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6"/>
      <c r="B23" s="25"/>
      <c r="C23" s="6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19.03.23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104</v>
      </c>
      <c r="C4" s="6">
        <v>35</v>
      </c>
      <c r="D4" s="22" t="s">
        <v>83</v>
      </c>
      <c r="E4" s="134">
        <v>2</v>
      </c>
      <c r="F4" s="134"/>
      <c r="G4" s="134"/>
      <c r="H4" s="134"/>
      <c r="I4" s="118">
        <v>4</v>
      </c>
      <c r="J4" s="119"/>
      <c r="K4" s="118"/>
      <c r="L4" s="119"/>
      <c r="M4" s="134"/>
      <c r="N4" s="134"/>
      <c r="O4" s="118"/>
      <c r="P4" s="119"/>
      <c r="Q4" s="118"/>
      <c r="R4" s="119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7054</v>
      </c>
      <c r="B5" s="6" t="s">
        <v>104</v>
      </c>
      <c r="C5" s="6">
        <v>30</v>
      </c>
      <c r="D5" s="22" t="s">
        <v>89</v>
      </c>
      <c r="E5" s="134">
        <v>1</v>
      </c>
      <c r="F5" s="134"/>
      <c r="G5" s="134">
        <v>5</v>
      </c>
      <c r="H5" s="134"/>
      <c r="I5" s="118"/>
      <c r="J5" s="119"/>
      <c r="K5" s="118"/>
      <c r="L5" s="119"/>
      <c r="M5" s="134"/>
      <c r="N5" s="134"/>
      <c r="O5" s="118"/>
      <c r="P5" s="119"/>
      <c r="Q5" s="118"/>
      <c r="R5" s="119"/>
      <c r="S5" s="58">
        <f t="shared" ref="S5:S22" si="1">E5+G5+I5+K5+M5+O5+Q5</f>
        <v>6</v>
      </c>
      <c r="T5" s="58">
        <f t="shared" si="0"/>
        <v>6</v>
      </c>
      <c r="U5" s="60"/>
      <c r="V5" s="60"/>
    </row>
    <row r="6" spans="1:22" x14ac:dyDescent="0.25">
      <c r="A6" s="6" t="s">
        <v>93</v>
      </c>
      <c r="B6" s="151" t="s">
        <v>106</v>
      </c>
      <c r="C6" s="6">
        <v>11</v>
      </c>
      <c r="D6" s="22" t="s">
        <v>90</v>
      </c>
      <c r="E6" s="134">
        <v>3</v>
      </c>
      <c r="F6" s="134"/>
      <c r="G6" s="134"/>
      <c r="H6" s="134"/>
      <c r="I6" s="134"/>
      <c r="J6" s="134"/>
      <c r="K6" s="134"/>
      <c r="L6" s="134"/>
      <c r="M6" s="134"/>
      <c r="N6" s="134"/>
      <c r="O6" s="118"/>
      <c r="P6" s="119"/>
      <c r="Q6" s="118"/>
      <c r="R6" s="119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6">
        <v>7054</v>
      </c>
      <c r="B7" s="6" t="s">
        <v>104</v>
      </c>
      <c r="C7" s="6">
        <v>28</v>
      </c>
      <c r="D7" s="22" t="s">
        <v>79</v>
      </c>
      <c r="E7" s="134">
        <v>1</v>
      </c>
      <c r="F7" s="134"/>
      <c r="G7" s="134">
        <v>2</v>
      </c>
      <c r="H7" s="134"/>
      <c r="I7" s="134"/>
      <c r="J7" s="134"/>
      <c r="K7" s="134">
        <v>8</v>
      </c>
      <c r="L7" s="134"/>
      <c r="M7" s="134"/>
      <c r="N7" s="134"/>
      <c r="O7" s="118"/>
      <c r="P7" s="119"/>
      <c r="Q7" s="118"/>
      <c r="R7" s="119"/>
      <c r="S7" s="58">
        <f t="shared" si="1"/>
        <v>11</v>
      </c>
      <c r="T7" s="58">
        <f t="shared" si="0"/>
        <v>11</v>
      </c>
      <c r="U7" s="60"/>
      <c r="V7" s="60"/>
    </row>
    <row r="8" spans="1:22" x14ac:dyDescent="0.25">
      <c r="A8" s="6">
        <v>6964</v>
      </c>
      <c r="B8" s="6" t="s">
        <v>107</v>
      </c>
      <c r="C8" s="6">
        <v>2</v>
      </c>
      <c r="D8" s="22" t="s">
        <v>97</v>
      </c>
      <c r="E8" s="134"/>
      <c r="F8" s="134"/>
      <c r="G8" s="118"/>
      <c r="H8" s="119"/>
      <c r="I8" s="134">
        <v>4</v>
      </c>
      <c r="J8" s="134"/>
      <c r="K8" s="134"/>
      <c r="L8" s="134"/>
      <c r="M8" s="118"/>
      <c r="N8" s="119"/>
      <c r="O8" s="118"/>
      <c r="P8" s="119"/>
      <c r="Q8" s="118"/>
      <c r="R8" s="119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34"/>
      <c r="J9" s="134"/>
      <c r="K9" s="134"/>
      <c r="L9" s="134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34"/>
      <c r="J16" s="134"/>
      <c r="K16" s="134"/>
      <c r="L16" s="134"/>
      <c r="M16" s="134"/>
      <c r="N16" s="134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103</v>
      </c>
      <c r="C18" s="6"/>
      <c r="D18" s="22" t="s">
        <v>67</v>
      </c>
      <c r="E18" s="118">
        <v>1</v>
      </c>
      <c r="F18" s="119"/>
      <c r="G18" s="118">
        <v>1</v>
      </c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2</v>
      </c>
      <c r="T18" s="58">
        <f>SUM(S18-U18-V18)</f>
        <v>2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39</v>
      </c>
      <c r="D4" s="22" t="s">
        <v>86</v>
      </c>
      <c r="E4" s="130">
        <v>1.5</v>
      </c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1.5</v>
      </c>
      <c r="T4" s="12">
        <f t="shared" ref="T4:T20" si="0">SUM(S4-U4-V4)</f>
        <v>1.5</v>
      </c>
      <c r="U4" s="14"/>
      <c r="V4" s="14"/>
    </row>
    <row r="5" spans="1:22" x14ac:dyDescent="0.25">
      <c r="A5" s="6">
        <v>7054</v>
      </c>
      <c r="B5" s="6" t="s">
        <v>104</v>
      </c>
      <c r="C5" s="6">
        <v>42</v>
      </c>
      <c r="D5" s="22" t="s">
        <v>86</v>
      </c>
      <c r="E5" s="130">
        <v>0.5</v>
      </c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7054</v>
      </c>
      <c r="B6" s="6" t="s">
        <v>104</v>
      </c>
      <c r="C6" s="6">
        <v>35</v>
      </c>
      <c r="D6" s="22" t="s">
        <v>83</v>
      </c>
      <c r="E6" s="130"/>
      <c r="F6" s="131"/>
      <c r="G6" s="130">
        <v>1</v>
      </c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6" t="s">
        <v>104</v>
      </c>
      <c r="C7" s="6">
        <v>43</v>
      </c>
      <c r="D7" s="22" t="s">
        <v>95</v>
      </c>
      <c r="E7" s="130"/>
      <c r="F7" s="131"/>
      <c r="G7" s="130">
        <v>1.5</v>
      </c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7054</v>
      </c>
      <c r="B8" s="6" t="s">
        <v>104</v>
      </c>
      <c r="C8" s="6">
        <v>29</v>
      </c>
      <c r="D8" s="22" t="s">
        <v>96</v>
      </c>
      <c r="E8" s="130"/>
      <c r="F8" s="131"/>
      <c r="G8" s="130">
        <v>1.5</v>
      </c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7054</v>
      </c>
      <c r="B9" s="6" t="s">
        <v>104</v>
      </c>
      <c r="C9" s="6">
        <v>27</v>
      </c>
      <c r="D9" s="22" t="s">
        <v>96</v>
      </c>
      <c r="E9" s="130"/>
      <c r="F9" s="131"/>
      <c r="G9" s="130">
        <v>1</v>
      </c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3601</v>
      </c>
      <c r="B12" s="6" t="s">
        <v>105</v>
      </c>
      <c r="C12" s="6"/>
      <c r="D12" s="22" t="s">
        <v>92</v>
      </c>
      <c r="E12" s="130">
        <v>2</v>
      </c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 t="s">
        <v>100</v>
      </c>
      <c r="E15" s="130"/>
      <c r="F15" s="131"/>
      <c r="G15" s="130">
        <v>2</v>
      </c>
      <c r="H15" s="131"/>
      <c r="I15" s="130">
        <v>7.5</v>
      </c>
      <c r="J15" s="131"/>
      <c r="K15" s="130">
        <v>7.5</v>
      </c>
      <c r="L15" s="131"/>
      <c r="M15" s="130">
        <v>8</v>
      </c>
      <c r="N15" s="131"/>
      <c r="O15" s="130"/>
      <c r="P15" s="131"/>
      <c r="Q15" s="130"/>
      <c r="R15" s="131"/>
      <c r="S15" s="12">
        <f t="shared" ref="S15" si="2">E15+G15+I15+K15+M15+O15+Q15</f>
        <v>25</v>
      </c>
      <c r="T15" s="12">
        <f t="shared" ref="T15" si="3">SUM(S15-U15-V15)</f>
        <v>25</v>
      </c>
      <c r="U15" s="14"/>
      <c r="V15" s="14"/>
    </row>
    <row r="16" spans="1:22" x14ac:dyDescent="0.25">
      <c r="A16" s="6"/>
      <c r="B16" s="6"/>
      <c r="C16" s="6"/>
      <c r="D16" s="22" t="s">
        <v>101</v>
      </c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103</v>
      </c>
      <c r="C18" s="6"/>
      <c r="D18" s="22" t="s">
        <v>74</v>
      </c>
      <c r="E18" s="130">
        <v>4</v>
      </c>
      <c r="F18" s="131"/>
      <c r="G18" s="130">
        <v>1</v>
      </c>
      <c r="H18" s="131"/>
      <c r="I18" s="130">
        <v>0.5</v>
      </c>
      <c r="J18" s="131"/>
      <c r="K18" s="130">
        <v>0.5</v>
      </c>
      <c r="L18" s="131"/>
      <c r="M18" s="130"/>
      <c r="N18" s="131"/>
      <c r="O18" s="130"/>
      <c r="P18" s="131"/>
      <c r="Q18" s="130"/>
      <c r="R18" s="131"/>
      <c r="S18" s="12">
        <f>E18+G18+I18+K18+M18+O18+Q18</f>
        <v>6</v>
      </c>
      <c r="T18" s="12">
        <f>SUM(S18-U18-V18)</f>
        <v>6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22" t="s">
        <v>76</v>
      </c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K15" sqref="K15:L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0"/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30"/>
      <c r="P8" s="131"/>
      <c r="Q8" s="130"/>
      <c r="R8" s="13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30"/>
      <c r="P16" s="131"/>
      <c r="Q16" s="130"/>
      <c r="R16" s="13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30"/>
      <c r="P22" s="131"/>
      <c r="Q22" s="130"/>
      <c r="R22" s="13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19.03.23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104</v>
      </c>
      <c r="C4" s="6">
        <v>30</v>
      </c>
      <c r="D4" s="22" t="s">
        <v>88</v>
      </c>
      <c r="E4" s="130">
        <v>1</v>
      </c>
      <c r="F4" s="131"/>
      <c r="G4" s="130"/>
      <c r="H4" s="131"/>
      <c r="I4" s="130"/>
      <c r="J4" s="131"/>
      <c r="K4" s="130"/>
      <c r="L4" s="131"/>
      <c r="M4" s="130"/>
      <c r="N4" s="131"/>
      <c r="O4" s="130"/>
      <c r="P4" s="131"/>
      <c r="Q4" s="130"/>
      <c r="R4" s="131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6">
        <v>7054</v>
      </c>
      <c r="B5" s="6" t="s">
        <v>104</v>
      </c>
      <c r="C5" s="6">
        <v>31</v>
      </c>
      <c r="D5" s="22" t="s">
        <v>88</v>
      </c>
      <c r="E5" s="130">
        <v>1</v>
      </c>
      <c r="F5" s="131"/>
      <c r="G5" s="130"/>
      <c r="H5" s="131"/>
      <c r="I5" s="130"/>
      <c r="J5" s="131"/>
      <c r="K5" s="130"/>
      <c r="L5" s="131"/>
      <c r="M5" s="130"/>
      <c r="N5" s="131"/>
      <c r="O5" s="130"/>
      <c r="P5" s="131"/>
      <c r="Q5" s="130"/>
      <c r="R5" s="131"/>
      <c r="S5" s="12">
        <f t="shared" ref="S5:S22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7054</v>
      </c>
      <c r="B6" s="6" t="s">
        <v>104</v>
      </c>
      <c r="C6" s="6">
        <v>39</v>
      </c>
      <c r="D6" s="22" t="s">
        <v>86</v>
      </c>
      <c r="E6" s="130">
        <v>4</v>
      </c>
      <c r="F6" s="131"/>
      <c r="G6" s="130">
        <v>2.5</v>
      </c>
      <c r="H6" s="131"/>
      <c r="I6" s="130"/>
      <c r="J6" s="131"/>
      <c r="K6" s="130"/>
      <c r="L6" s="131"/>
      <c r="M6" s="130"/>
      <c r="N6" s="131"/>
      <c r="O6" s="130"/>
      <c r="P6" s="131"/>
      <c r="Q6" s="130"/>
      <c r="R6" s="131"/>
      <c r="S6" s="12">
        <f>E6+G6+I6+K6+M6+O6+Q6</f>
        <v>6.5</v>
      </c>
      <c r="T6" s="12">
        <f t="shared" si="0"/>
        <v>6.5</v>
      </c>
      <c r="U6" s="14"/>
      <c r="V6" s="14"/>
    </row>
    <row r="7" spans="1:22" x14ac:dyDescent="0.25">
      <c r="A7" s="6">
        <v>7054</v>
      </c>
      <c r="B7" s="6" t="s">
        <v>104</v>
      </c>
      <c r="C7" s="6">
        <v>42</v>
      </c>
      <c r="D7" s="22" t="s">
        <v>86</v>
      </c>
      <c r="E7" s="130">
        <v>2</v>
      </c>
      <c r="F7" s="131"/>
      <c r="G7" s="130">
        <v>1.5</v>
      </c>
      <c r="H7" s="131"/>
      <c r="I7" s="130"/>
      <c r="J7" s="131"/>
      <c r="K7" s="130"/>
      <c r="L7" s="131"/>
      <c r="M7" s="130"/>
      <c r="N7" s="131"/>
      <c r="O7" s="130"/>
      <c r="P7" s="131"/>
      <c r="Q7" s="130"/>
      <c r="R7" s="131"/>
      <c r="S7" s="12">
        <f>E7+G7+I7+K7+M7+O7+Q7</f>
        <v>3.5</v>
      </c>
      <c r="T7" s="12">
        <f t="shared" si="0"/>
        <v>3.5</v>
      </c>
      <c r="U7" s="14"/>
      <c r="V7" s="14"/>
    </row>
    <row r="8" spans="1:22" x14ac:dyDescent="0.25">
      <c r="A8" s="6">
        <v>7054</v>
      </c>
      <c r="B8" s="6" t="s">
        <v>104</v>
      </c>
      <c r="C8" s="6">
        <v>41</v>
      </c>
      <c r="D8" s="22" t="s">
        <v>84</v>
      </c>
      <c r="E8" s="130"/>
      <c r="F8" s="131"/>
      <c r="G8" s="130">
        <v>1</v>
      </c>
      <c r="H8" s="131"/>
      <c r="I8" s="130"/>
      <c r="J8" s="131"/>
      <c r="K8" s="130"/>
      <c r="L8" s="131"/>
      <c r="M8" s="130">
        <v>1.5</v>
      </c>
      <c r="N8" s="131"/>
      <c r="O8" s="130"/>
      <c r="P8" s="131"/>
      <c r="Q8" s="130"/>
      <c r="R8" s="131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7054</v>
      </c>
      <c r="B9" s="6" t="s">
        <v>104</v>
      </c>
      <c r="C9" s="6">
        <v>35</v>
      </c>
      <c r="D9" s="22" t="s">
        <v>83</v>
      </c>
      <c r="E9" s="130"/>
      <c r="F9" s="131"/>
      <c r="G9" s="130">
        <v>2</v>
      </c>
      <c r="H9" s="131"/>
      <c r="I9" s="130"/>
      <c r="J9" s="131"/>
      <c r="K9" s="130"/>
      <c r="L9" s="131"/>
      <c r="M9" s="130"/>
      <c r="N9" s="131"/>
      <c r="O9" s="130"/>
      <c r="P9" s="131"/>
      <c r="Q9" s="130"/>
      <c r="R9" s="131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7054</v>
      </c>
      <c r="B10" s="6" t="s">
        <v>104</v>
      </c>
      <c r="C10" s="6">
        <v>43</v>
      </c>
      <c r="D10" s="22" t="s">
        <v>95</v>
      </c>
      <c r="E10" s="130"/>
      <c r="F10" s="131"/>
      <c r="G10" s="130"/>
      <c r="H10" s="131"/>
      <c r="I10" s="130">
        <v>8</v>
      </c>
      <c r="J10" s="131"/>
      <c r="K10" s="130">
        <v>8</v>
      </c>
      <c r="L10" s="131"/>
      <c r="M10" s="130">
        <v>6.5</v>
      </c>
      <c r="N10" s="131"/>
      <c r="O10" s="130"/>
      <c r="P10" s="131"/>
      <c r="Q10" s="130"/>
      <c r="R10" s="131"/>
      <c r="S10" s="12">
        <f t="shared" si="1"/>
        <v>22.5</v>
      </c>
      <c r="T10" s="12">
        <f t="shared" si="0"/>
        <v>22.5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30"/>
      <c r="P12" s="131"/>
      <c r="Q12" s="130"/>
      <c r="R12" s="13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30"/>
      <c r="P13" s="131"/>
      <c r="Q13" s="130"/>
      <c r="R13" s="13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30"/>
      <c r="P14" s="131"/>
      <c r="Q14" s="130"/>
      <c r="R14" s="13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30"/>
      <c r="P15" s="131"/>
      <c r="Q15" s="130"/>
      <c r="R15" s="13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103</v>
      </c>
      <c r="C16" s="6"/>
      <c r="D16" s="22" t="s">
        <v>65</v>
      </c>
      <c r="E16" s="118"/>
      <c r="F16" s="119"/>
      <c r="G16" s="118">
        <v>0.5</v>
      </c>
      <c r="H16" s="119"/>
      <c r="I16" s="118"/>
      <c r="J16" s="119"/>
      <c r="K16" s="118"/>
      <c r="L16" s="119"/>
      <c r="M16" s="118"/>
      <c r="N16" s="119"/>
      <c r="O16" s="130"/>
      <c r="P16" s="131"/>
      <c r="Q16" s="130"/>
      <c r="R16" s="131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103</v>
      </c>
      <c r="C17" s="6"/>
      <c r="D17" s="22" t="s">
        <v>68</v>
      </c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30"/>
      <c r="P17" s="131"/>
      <c r="Q17" s="130"/>
      <c r="R17" s="13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103</v>
      </c>
      <c r="C18" s="6"/>
      <c r="D18" s="22" t="s">
        <v>69</v>
      </c>
      <c r="E18" s="130"/>
      <c r="F18" s="131"/>
      <c r="G18" s="130">
        <v>0.5</v>
      </c>
      <c r="H18" s="131"/>
      <c r="I18" s="130"/>
      <c r="J18" s="131"/>
      <c r="K18" s="130"/>
      <c r="L18" s="131"/>
      <c r="M18" s="130"/>
      <c r="N18" s="131"/>
      <c r="O18" s="130"/>
      <c r="P18" s="131"/>
      <c r="Q18" s="130"/>
      <c r="R18" s="131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30"/>
      <c r="P19" s="131"/>
      <c r="Q19" s="130"/>
      <c r="R19" s="13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30"/>
      <c r="P20" s="131"/>
      <c r="Q20" s="130"/>
      <c r="R20" s="131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30"/>
      <c r="P21" s="131"/>
      <c r="Q21" s="130"/>
      <c r="R21" s="13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.</vt:lpstr>
      <vt:lpstr>McSharry</vt:lpstr>
      <vt:lpstr>Taylor</vt:lpstr>
      <vt:lpstr>Ward</vt:lpstr>
      <vt:lpstr>N.Winterburn</vt:lpstr>
      <vt:lpstr>T.Winterburn</vt:lpstr>
      <vt:lpstr>Wright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2023-03-20T15:17:26Z</dcterms:modified>
</cp:coreProperties>
</file>