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C865EB49-B4DF-4D63-B6B7-A9E438854AF8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N.Winterburn" sheetId="30" r:id="rId11"/>
    <sheet name="T.Winterburn" sheetId="18" r:id="rId12"/>
    <sheet name="Wright" sheetId="5" r:id="rId13"/>
  </sheets>
  <definedNames>
    <definedName name="_xlnm.Print_Area" localSheetId="0">Analysis!$A$1:$K$25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0">N.Winterburn!$A$1:$V$42</definedName>
    <definedName name="_xlnm.Print_Area" localSheetId="11">T.Winterburn!$A$1:$V$41</definedName>
    <definedName name="_xlnm.Print_Area" localSheetId="8">Taylor!$A$1:$V$41</definedName>
    <definedName name="_xlnm.Print_Area" localSheetId="9">Ward!$A$1:$V$43</definedName>
    <definedName name="_xlnm.Print_Area" localSheetId="12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T9" i="5" l="1"/>
  <c r="T8" i="5"/>
  <c r="C2" i="5"/>
  <c r="C2" i="18"/>
  <c r="C2" i="30"/>
  <c r="C2" i="24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H15" i="1" l="1"/>
  <c r="I15" i="1"/>
  <c r="K15" i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5" i="1" s="1"/>
  <c r="S22" i="30"/>
  <c r="C32" i="30" s="1"/>
  <c r="E15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7" i="1"/>
  <c r="I16" i="1"/>
  <c r="I14" i="1"/>
  <c r="I8" i="1"/>
  <c r="H17" i="1"/>
  <c r="H16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37" i="5"/>
  <c r="D17" i="1" s="1"/>
  <c r="H32" i="5"/>
  <c r="L32" i="5"/>
  <c r="O30" i="5"/>
  <c r="P32" i="5" s="1"/>
  <c r="S18" i="18"/>
  <c r="S19" i="18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6" i="1" s="1"/>
  <c r="V25" i="18"/>
  <c r="C30" i="18" s="1"/>
  <c r="D16" i="1" s="1"/>
  <c r="C38" i="5"/>
  <c r="E17" i="1" s="1"/>
  <c r="C39" i="5"/>
  <c r="Q30" i="5"/>
  <c r="R32" i="5" s="1"/>
  <c r="I18" i="1" l="1"/>
  <c r="H18" i="1"/>
  <c r="C18" i="1"/>
  <c r="E18" i="1"/>
  <c r="T18" i="18"/>
  <c r="T20" i="30"/>
  <c r="D14" i="1"/>
  <c r="D18" i="1" s="1"/>
  <c r="T13" i="30"/>
  <c r="T19" i="18"/>
  <c r="T26" i="24"/>
  <c r="C30" i="24" s="1"/>
  <c r="B14" i="1" s="1"/>
  <c r="T26" i="14"/>
  <c r="C30" i="14" s="1"/>
  <c r="B8" i="1" s="1"/>
  <c r="S25" i="24"/>
  <c r="F17" i="1"/>
  <c r="F16" i="1"/>
  <c r="S26" i="30"/>
  <c r="S24" i="30"/>
  <c r="S27" i="24"/>
  <c r="S25" i="14"/>
  <c r="F8" i="1"/>
  <c r="L27" i="14"/>
  <c r="S27" i="14" s="1"/>
  <c r="F18" i="1" l="1"/>
  <c r="T25" i="30"/>
  <c r="C29" i="30" s="1"/>
  <c r="B15" i="1" s="1"/>
  <c r="G15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6" i="1"/>
  <c r="T20" i="18"/>
  <c r="T24" i="18" s="1"/>
  <c r="C28" i="18" s="1"/>
  <c r="B16" i="1" s="1"/>
  <c r="C33" i="18" l="1"/>
  <c r="G33" i="18" s="1"/>
  <c r="G16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7" i="1" l="1"/>
  <c r="C35" i="5"/>
  <c r="G18" i="1" l="1"/>
  <c r="K18" i="1"/>
  <c r="C22" i="1" s="1"/>
  <c r="C40" i="5"/>
  <c r="G40" i="5" s="1"/>
  <c r="B18" i="1" l="1"/>
  <c r="C21" i="1" s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<sst xmlns="http://schemas.openxmlformats.org/spreadsheetml/2006/main" count="547" uniqueCount="114">
  <si>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</si>
  <si>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</si>
  <si>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</si>
  <si>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</si>
  <si>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</si>
  <si>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</si>
  <si>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</si>
  <si>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</si>
  <si>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</si>
  <si>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</si>
  <si>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</si>
  <si>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</si>
  <si>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</si>
  <si>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</si>
  <si>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</si>
  <si>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</si>
  <si>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</si>
  <si>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</si>
  <si>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</si>
  <si>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</si>
  <si>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</si>
  <si>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</si>
  <si>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</si>
  <si>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</si>
  <si>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</si>
  <si>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</si>
  <si>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</si>
  <si>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</si>
  <si>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</si>
  <si>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</si>
  <si>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</si>
  <si>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</si>
  <si>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</si>
  <si>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</si>
  <si>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</si>
  <si>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</si>
  <si>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</si>
  <si>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</si>
  <si>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</si>
  <si>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</si>
  <si>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</si>
  <si>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</si>
  <si>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</si>
  <si>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</si>
  <si>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</si>
  <si>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</si>
  <si>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</si>
  <si>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</si>
  <si>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</si>
  <si>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</si>
  <si>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</si>
  <si>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</si>
  <si>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</si>
  <si>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</si>
  <si>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</si>
  <si>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</si>
  <si>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</si>
  <si>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</si>
  <si>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</si>
  <si>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</si>
  <si>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</si>
  <si>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</si>
  <si>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</si>
  <si>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</si>
  <si>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</si>
  <si>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</si>
  <si>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</si>
  <si>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</si>
  <si>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</si>
  <si>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</si>
  <si>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</si>
  <si>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</si>
  <si>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</si>
  <si>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</si>
  <si>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</si>
  <si>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</si>
  <si>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</si>
  <si>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</si>
  <si>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</si>
  <si>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</si>
  <si>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</si>
  <si>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S Chimes</t>
  </si>
  <si>
    <t>shredder / fork lift</t>
  </si>
  <si>
    <t>forklift</t>
  </si>
  <si>
    <t xml:space="preserve">forklift </t>
  </si>
  <si>
    <t>clean fire / compressor</t>
  </si>
  <si>
    <t>tidy mill</t>
  </si>
  <si>
    <t>unit</t>
  </si>
  <si>
    <t>booking up  / tmj</t>
  </si>
  <si>
    <t>door &amp; frame</t>
  </si>
  <si>
    <t>ironmongery pallets 6822</t>
  </si>
  <si>
    <t>units</t>
  </si>
  <si>
    <t>13.11.2022</t>
  </si>
  <si>
    <t>battons/panels</t>
  </si>
  <si>
    <t>frame</t>
  </si>
  <si>
    <t>20.11.2022</t>
  </si>
  <si>
    <t>load van vanity units</t>
  </si>
  <si>
    <t>door</t>
  </si>
  <si>
    <t>panels</t>
  </si>
  <si>
    <t xml:space="preserve">cut stops wrap </t>
  </si>
  <si>
    <t xml:space="preserve">stops </t>
  </si>
  <si>
    <t>doors &amp; frames</t>
  </si>
  <si>
    <t xml:space="preserve">load van </t>
  </si>
  <si>
    <t>HODD01</t>
  </si>
  <si>
    <t>WHIT05</t>
  </si>
  <si>
    <t>HOXT01</t>
  </si>
  <si>
    <t>REPT01</t>
  </si>
  <si>
    <t>CHES02</t>
  </si>
  <si>
    <t>MOOR02</t>
  </si>
  <si>
    <t>WILL03</t>
  </si>
  <si>
    <t>MLGH01</t>
  </si>
  <si>
    <t>FOLD01</t>
  </si>
  <si>
    <t>OFFI01</t>
  </si>
  <si>
    <t>HODD02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</si>
</sst>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26" fillId="3" borderId="1" xfId="0" applyNumberFormat="1" applyFont="1" applyFill="1" applyBorder="1"/>
    <xf numFmtId="0" fontId="25" fillId="0" borderId="0" xfId="0" applyFont="1"/>
    <xf numFmtId="2" fontId="6" fillId="0" borderId="3" xfId="0" applyNumberFormat="1" applyFont="1" applyBorder="1"/>
    <xf numFmtId="0" fontId="6" fillId="0" borderId="4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2" fontId="6" fillId="5" borderId="3" xfId="0" applyNumberFormat="1" applyFont="1" applyFill="1" applyBorder="1" applyAlignment="1">
      <alignment horizontal="center"/>
    </xf>
    <xf numFmtId="0" fontId="28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9" zoomScaleNormal="89" workbookViewId="0">
      <selection activeCell="F25" sqref="F25"/>
    </sheetView>
  </sheetViews>
  <sheetFormatPr defaultColWidth="9.1640625" defaultRowHeight="17.7" x14ac:dyDescent="0.6"/>
  <cols>
    <col min="1" max="1" width="25.83203125" style="91" customWidth="1"/>
    <col min="2" max="2" width="16.27734375" style="91" customWidth="1"/>
    <col min="3" max="3" width="15.71875" style="91" bestFit="1" customWidth="1"/>
    <col min="4" max="4" width="16" style="91" customWidth="1"/>
    <col min="5" max="5" width="26.83203125" style="91" bestFit="1" customWidth="1"/>
    <col min="6" max="6" width="24.1640625" style="91" customWidth="1"/>
    <col min="7" max="7" width="16" style="93" customWidth="1"/>
    <col min="8" max="8" width="20.5546875" style="93" bestFit="1" customWidth="1"/>
    <col min="9" max="9" width="8.27734375" style="93" bestFit="1" customWidth="1"/>
    <col min="10" max="10" width="9.1640625" style="91"/>
    <col min="11" max="11" width="10.44140625" style="91" customWidth="1"/>
    <col min="12" max="16384" width="9.1640625" style="91"/>
  </cols>
  <sheetData>
    <row r="1" spans="1:11" x14ac:dyDescent="0.6">
      <c r="A1" s="90" t="s">
        <v>0</v>
      </c>
      <c r="D1" s="92"/>
      <c r="E1" s="91" t="s">
        <v>49</v>
      </c>
    </row>
    <row r="2" spans="1:11" x14ac:dyDescent="0.6">
      <c r="A2" s="90" t="s">
        <v>64</v>
      </c>
      <c r="C2" s="6" t="s">
        <v>95</v>
      </c>
      <c r="D2" s="94"/>
      <c r="E2" s="91" t="s">
        <v>42</v>
      </c>
    </row>
    <row r="3" spans="1:11" x14ac:dyDescent="0.6">
      <c r="A3" s="90"/>
      <c r="D3" s="95"/>
      <c r="E3" s="91" t="s">
        <v>44</v>
      </c>
    </row>
    <row r="4" spans="1:11" ht="12.75" customHeight="1" x14ac:dyDescent="0.6"/>
    <row r="5" spans="1:11" x14ac:dyDescent="0.6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6">
      <c r="A6" s="98" t="s">
        <v>81</v>
      </c>
      <c r="B6" s="99">
        <f>SUM(Chimes!C30)</f>
        <v>0</v>
      </c>
      <c r="C6" s="99">
        <f>SUM(Chimes!U27)</f>
        <v>0</v>
      </c>
      <c r="D6" s="99">
        <f>SUM(Chimes!V27)</f>
        <v>0</v>
      </c>
      <c r="E6" s="99">
        <f>SUM(Chimes!C33)</f>
        <v>40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6">
      <c r="A7" s="98" t="s">
        <v>43</v>
      </c>
      <c r="B7" s="99">
        <f>SUM(Czege!C29)</f>
        <v>0</v>
      </c>
      <c r="C7" s="99">
        <f>SUM(Czege!C30)</f>
        <v>0</v>
      </c>
      <c r="D7" s="99">
        <f>SUM(Czege!C31)</f>
        <v>0</v>
      </c>
      <c r="E7" s="99">
        <f>SUM(Czege!C32)</f>
        <v>40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6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6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6">
      <c r="A9" s="98" t="s">
        <v>50</v>
      </c>
      <c r="B9" s="99">
        <f>SUM(Hammond!C30)</f>
        <v>40</v>
      </c>
      <c r="C9" s="99">
        <f>SUM(Hammond!C31)</f>
        <v>6.5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46.5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6">
      <c r="A10" s="98" t="s">
        <v>8</v>
      </c>
      <c r="B10" s="99">
        <f>SUM(Harland!C27)</f>
        <v>32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32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6">
      <c r="A11" s="91" t="s">
        <v>71</v>
      </c>
      <c r="B11" s="99">
        <f>SUM(Jones!C29)</f>
        <v>11.5</v>
      </c>
      <c r="C11" s="99">
        <f>SUM(Jones!C30)</f>
        <v>0</v>
      </c>
      <c r="D11" s="99">
        <f>SUM(Jones!C31)</f>
        <v>0</v>
      </c>
      <c r="E11" s="99">
        <f>SUM(Jones!C32)</f>
        <v>8</v>
      </c>
      <c r="F11" s="99">
        <f>SUM(Jones!C33)</f>
        <v>0</v>
      </c>
      <c r="G11" s="100">
        <f>B11+C11+D11+E11+F11</f>
        <v>19.5</v>
      </c>
      <c r="H11" s="103">
        <f>SUM(Jones!C35)</f>
        <v>0</v>
      </c>
      <c r="I11" s="103">
        <f>SUM(Jones!C36)</f>
        <v>0</v>
      </c>
      <c r="K11" s="102">
        <f>SUM(Jones!I30)</f>
        <v>3.5</v>
      </c>
    </row>
    <row r="12" spans="1:11" x14ac:dyDescent="0.6">
      <c r="A12" s="98" t="s">
        <v>9</v>
      </c>
      <c r="B12" s="99">
        <f>SUM(McSharry!C27)</f>
        <v>40</v>
      </c>
      <c r="C12" s="99">
        <f>SUM(McSharry!C28)</f>
        <v>6.5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46.5</v>
      </c>
      <c r="H12" s="103">
        <f>SUM(McSharry!C33)</f>
        <v>0</v>
      </c>
      <c r="I12" s="103">
        <f>SUM(McSharry!C34)</f>
        <v>0</v>
      </c>
      <c r="K12" s="102">
        <f>SUM(McSharry!I28)</f>
        <v>1</v>
      </c>
    </row>
    <row r="13" spans="1:11" ht="17.25" customHeight="1" x14ac:dyDescent="0.6">
      <c r="A13" s="98" t="s">
        <v>10</v>
      </c>
      <c r="B13" s="99">
        <f>SUM(Taylor!C28)</f>
        <v>40</v>
      </c>
      <c r="C13" s="99">
        <f>SUM(Taylor!C29)</f>
        <v>6.5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46.5</v>
      </c>
      <c r="H13" s="103">
        <f>SUM(Taylor!C34)</f>
        <v>0</v>
      </c>
      <c r="I13" s="103">
        <f>SUM(Taylor!C35)</f>
        <v>0</v>
      </c>
      <c r="K13" s="102">
        <f>SUM(Taylor!I29)</f>
        <v>5</v>
      </c>
    </row>
    <row r="14" spans="1:11" x14ac:dyDescent="0.6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6">
      <c r="A15" s="98" t="s">
        <v>47</v>
      </c>
      <c r="B15" s="99">
        <f>SUM(N.Winterburn!C29)</f>
        <v>40</v>
      </c>
      <c r="C15" s="99">
        <f>SUM(N.Winterburn!C30)</f>
        <v>0</v>
      </c>
      <c r="D15" s="99">
        <f>SUM(N.Winterburn!C31)</f>
        <v>0</v>
      </c>
      <c r="E15" s="99">
        <f>SUM(N.Winterburn!C32)</f>
        <v>0</v>
      </c>
      <c r="F15" s="99">
        <f>SUM(N.Winterburn!C33)</f>
        <v>0</v>
      </c>
      <c r="G15" s="100">
        <f t="shared" si="0"/>
        <v>40</v>
      </c>
      <c r="H15" s="103">
        <f>SUM(N.Winterburn!C35)</f>
        <v>0</v>
      </c>
      <c r="I15" s="103">
        <f>SUM(N.Winterburn!C36)</f>
        <v>0</v>
      </c>
      <c r="K15" s="102">
        <f>SUM(N.Winterburn!I30)</f>
        <v>5</v>
      </c>
    </row>
    <row r="16" spans="1:11" x14ac:dyDescent="0.6">
      <c r="A16" s="98" t="s">
        <v>11</v>
      </c>
      <c r="B16" s="99">
        <f>SUM(T.Winterburn!C28)</f>
        <v>40</v>
      </c>
      <c r="C16" s="99">
        <f>SUM(T.Winterburn!C29)</f>
        <v>0</v>
      </c>
      <c r="D16" s="99">
        <f>SUM(T.Winterburn!C30)</f>
        <v>0</v>
      </c>
      <c r="E16" s="99">
        <f>SUM(T.Winterburn!C31)</f>
        <v>0</v>
      </c>
      <c r="F16" s="99">
        <f>SUM(T.Winterburn!C32)</f>
        <v>0</v>
      </c>
      <c r="G16" s="100">
        <f t="shared" si="0"/>
        <v>40</v>
      </c>
      <c r="H16" s="103">
        <f>SUM(T.Winterburn!C34)</f>
        <v>0</v>
      </c>
      <c r="I16" s="103">
        <f>SUM(T.Winterburn!C35)</f>
        <v>0</v>
      </c>
      <c r="K16" s="102">
        <f>SUM(T.Winterburn!I29)</f>
        <v>5</v>
      </c>
    </row>
    <row r="17" spans="1:11" x14ac:dyDescent="0.6">
      <c r="A17" s="98" t="s">
        <v>12</v>
      </c>
      <c r="B17" s="99">
        <v>40</v>
      </c>
      <c r="C17" s="99">
        <v>9</v>
      </c>
      <c r="D17" s="99">
        <f>SUM(Wright!C37)</f>
        <v>0</v>
      </c>
      <c r="E17" s="99">
        <f>SUM(Wright!C38)</f>
        <v>8</v>
      </c>
      <c r="F17" s="99">
        <f>SUM(Wright!C39)</f>
        <v>0</v>
      </c>
      <c r="G17" s="100">
        <v>49</v>
      </c>
      <c r="H17" s="103">
        <f>SUM(Wright!C41)</f>
        <v>0</v>
      </c>
      <c r="I17" s="103">
        <f>SUM(Wright!C42)</f>
        <v>0</v>
      </c>
      <c r="K17" s="102">
        <f>SUM(Wright!I36)</f>
        <v>30.5</v>
      </c>
    </row>
    <row r="18" spans="1:11" ht="17.25" customHeight="1" x14ac:dyDescent="0.6">
      <c r="A18" s="104" t="s">
        <v>22</v>
      </c>
      <c r="B18" s="105">
        <f t="shared" ref="B18:I18" si="2">SUM(B6:B17)</f>
        <v>363.5</v>
      </c>
      <c r="C18" s="105">
        <f t="shared" si="2"/>
        <v>28.5</v>
      </c>
      <c r="D18" s="105">
        <f t="shared" si="2"/>
        <v>0</v>
      </c>
      <c r="E18" s="105">
        <f t="shared" si="2"/>
        <v>96</v>
      </c>
      <c r="F18" s="105">
        <f t="shared" si="2"/>
        <v>0</v>
      </c>
      <c r="G18" s="105">
        <f t="shared" si="2"/>
        <v>480</v>
      </c>
      <c r="H18" s="106">
        <f t="shared" si="2"/>
        <v>0</v>
      </c>
      <c r="I18" s="106">
        <f t="shared" si="2"/>
        <v>0</v>
      </c>
      <c r="J18" s="93"/>
      <c r="K18" s="105">
        <f>SUM(K6:K17)</f>
        <v>50</v>
      </c>
    </row>
    <row r="19" spans="1:11" s="93" customFormat="1" x14ac:dyDescent="0.6">
      <c r="A19" s="91"/>
      <c r="B19" s="91"/>
      <c r="C19" s="91"/>
      <c r="D19" s="91"/>
      <c r="E19" s="91"/>
      <c r="F19" s="91"/>
      <c r="J19" s="91"/>
      <c r="K19" s="91"/>
    </row>
    <row r="21" spans="1:11" x14ac:dyDescent="0.6">
      <c r="A21" s="91" t="s">
        <v>28</v>
      </c>
      <c r="C21" s="107">
        <f>B18+C18+D18</f>
        <v>392</v>
      </c>
    </row>
    <row r="22" spans="1:11" x14ac:dyDescent="0.6">
      <c r="A22" s="91" t="s">
        <v>29</v>
      </c>
      <c r="C22" s="107">
        <f>K18</f>
        <v>50</v>
      </c>
    </row>
    <row r="23" spans="1:11" x14ac:dyDescent="0.6">
      <c r="A23" s="91" t="s">
        <v>33</v>
      </c>
      <c r="C23" s="108">
        <f>C22/C21</f>
        <v>0.12755102040816327</v>
      </c>
    </row>
    <row r="24" spans="1:11" x14ac:dyDescent="0.6">
      <c r="C24" s="93"/>
    </row>
    <row r="25" spans="1:11" x14ac:dyDescent="0.6">
      <c r="H25" s="93" t="s">
        <v>76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1" style="49" customWidth="1"/>
    <col min="2" max="2" width="10.71875" style="49" customWidth="1"/>
    <col min="3" max="3" width="12.83203125" style="49" customWidth="1"/>
    <col min="4" max="4" width="28.71875" style="49" customWidth="1"/>
    <col min="5" max="17" width="7" style="49" customWidth="1"/>
    <col min="18" max="18" width="6.83203125" style="50" customWidth="1"/>
    <col min="19" max="19" width="7.71875" style="49" customWidth="1"/>
    <col min="20" max="21" width="7.83203125" style="49" customWidth="1"/>
    <col min="22" max="22" width="7.71875" style="49" customWidth="1"/>
    <col min="23" max="16384" width="9.1640625" style="49"/>
  </cols>
  <sheetData>
    <row r="1" spans="1:22" x14ac:dyDescent="0.5">
      <c r="A1" s="1" t="s">
        <v>81</v>
      </c>
      <c r="B1" s="48"/>
      <c r="C1" s="48"/>
    </row>
    <row r="2" spans="1:22" s="53" customFormat="1" x14ac:dyDescent="0.5">
      <c r="A2" s="5" t="s">
        <v>63</v>
      </c>
      <c r="B2" s="109"/>
      <c r="C2" s="6" t="s">
        <v>95</v>
      </c>
      <c r="D2" s="109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5">
      <c r="A3" s="54" t="s">
        <v>20</v>
      </c>
      <c r="B3" s="54" t="s">
        <v>21</v>
      </c>
      <c r="C3" s="54" t="s">
        <v>46</v>
      </c>
      <c r="D3" s="54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5">
      <c r="A4" s="6"/>
      <c r="B4" s="6"/>
      <c r="C4" s="6"/>
      <c r="D4" s="22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1"/>
      <c r="P4" s="122"/>
      <c r="Q4" s="121"/>
      <c r="R4" s="122"/>
      <c r="S4" s="57">
        <f>E4+G4+I4+K4+M4+O4+Q4</f>
        <v>0</v>
      </c>
      <c r="T4" s="57">
        <f t="shared" ref="T4:T20" si="0">SUM(S4-U4-V4)</f>
        <v>0</v>
      </c>
      <c r="U4" s="59"/>
      <c r="V4" s="59"/>
    </row>
    <row r="5" spans="1:22" x14ac:dyDescent="0.5">
      <c r="A5" s="6"/>
      <c r="B5" s="6"/>
      <c r="C5" s="6"/>
      <c r="D5" s="22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1"/>
      <c r="P5" s="122"/>
      <c r="Q5" s="121"/>
      <c r="R5" s="122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5">
      <c r="A6" s="6"/>
      <c r="B6" s="6"/>
      <c r="C6" s="6"/>
      <c r="D6" s="22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1"/>
      <c r="P6" s="122"/>
      <c r="Q6" s="121"/>
      <c r="R6" s="122"/>
      <c r="S6" s="57">
        <f t="shared" ref="S6:S25" si="1">E6+G6+I6+K6+M6+O6+Q6</f>
        <v>0</v>
      </c>
      <c r="T6" s="57">
        <f t="shared" si="0"/>
        <v>0</v>
      </c>
      <c r="U6" s="59"/>
      <c r="V6" s="59"/>
    </row>
    <row r="7" spans="1:22" x14ac:dyDescent="0.5">
      <c r="A7" s="6"/>
      <c r="B7" s="6"/>
      <c r="C7" s="6"/>
      <c r="D7" s="22"/>
      <c r="E7" s="127"/>
      <c r="F7" s="129"/>
      <c r="G7" s="127"/>
      <c r="H7" s="129"/>
      <c r="I7" s="127"/>
      <c r="J7" s="129"/>
      <c r="K7" s="127"/>
      <c r="L7" s="129"/>
      <c r="M7" s="130"/>
      <c r="N7" s="128"/>
      <c r="O7" s="121"/>
      <c r="P7" s="122"/>
      <c r="Q7" s="121"/>
      <c r="R7" s="122"/>
      <c r="S7" s="57">
        <f t="shared" si="1"/>
        <v>0</v>
      </c>
      <c r="T7" s="57">
        <f t="shared" si="0"/>
        <v>0</v>
      </c>
      <c r="U7" s="59"/>
      <c r="V7" s="59"/>
    </row>
    <row r="8" spans="1:22" x14ac:dyDescent="0.5">
      <c r="A8" s="53"/>
      <c r="B8" s="6"/>
      <c r="C8" s="53"/>
      <c r="D8" s="10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1"/>
      <c r="P8" s="122"/>
      <c r="Q8" s="121"/>
      <c r="R8" s="122"/>
      <c r="S8" s="57">
        <f t="shared" si="1"/>
        <v>0</v>
      </c>
      <c r="T8" s="57">
        <f t="shared" si="0"/>
        <v>0</v>
      </c>
      <c r="U8" s="59"/>
      <c r="V8" s="59"/>
    </row>
    <row r="9" spans="1:22" x14ac:dyDescent="0.5">
      <c r="A9" s="6"/>
      <c r="B9" s="6"/>
      <c r="C9" s="6"/>
      <c r="D9" s="22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1"/>
      <c r="P9" s="122"/>
      <c r="Q9" s="121"/>
      <c r="R9" s="122"/>
      <c r="S9" s="57">
        <f t="shared" si="1"/>
        <v>0</v>
      </c>
      <c r="T9" s="57">
        <f t="shared" si="0"/>
        <v>0</v>
      </c>
      <c r="U9" s="59"/>
      <c r="V9" s="59"/>
    </row>
    <row r="10" spans="1:22" x14ac:dyDescent="0.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1"/>
      <c r="P10" s="122"/>
      <c r="Q10" s="121"/>
      <c r="R10" s="122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1"/>
      <c r="P11" s="122"/>
      <c r="Q11" s="121"/>
      <c r="R11" s="122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1"/>
      <c r="P12" s="122"/>
      <c r="Q12" s="121"/>
      <c r="R12" s="122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5">
      <c r="A13" s="6"/>
      <c r="B13" s="6"/>
      <c r="C13" s="6"/>
      <c r="D13" s="22"/>
      <c r="E13" s="125"/>
      <c r="F13" s="126"/>
      <c r="G13" s="127"/>
      <c r="H13" s="126"/>
      <c r="I13" s="125"/>
      <c r="J13" s="126"/>
      <c r="K13" s="125"/>
      <c r="L13" s="126"/>
      <c r="M13" s="125"/>
      <c r="N13" s="126"/>
      <c r="O13" s="121"/>
      <c r="P13" s="122"/>
      <c r="Q13" s="121"/>
      <c r="R13" s="122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1"/>
      <c r="P14" s="122"/>
      <c r="Q14" s="121"/>
      <c r="R14" s="122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1"/>
      <c r="P15" s="122"/>
      <c r="Q15" s="121"/>
      <c r="R15" s="122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1"/>
      <c r="P16" s="122"/>
      <c r="Q16" s="121"/>
      <c r="R16" s="122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1"/>
      <c r="P17" s="122"/>
      <c r="Q17" s="121"/>
      <c r="R17" s="122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1"/>
      <c r="P18" s="122"/>
      <c r="Q18" s="121"/>
      <c r="R18" s="122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1"/>
      <c r="P19" s="122"/>
      <c r="Q19" s="121"/>
      <c r="R19" s="122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5">
      <c r="A20" s="6"/>
      <c r="B20" s="6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1"/>
      <c r="P20" s="122"/>
      <c r="Q20" s="121"/>
      <c r="R20" s="122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5">
      <c r="A21" s="6">
        <v>3600</v>
      </c>
      <c r="B21" s="25"/>
      <c r="C21" s="6"/>
      <c r="D21" s="22" t="s">
        <v>66</v>
      </c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1"/>
      <c r="P21" s="122"/>
      <c r="Q21" s="121"/>
      <c r="R21" s="122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5">
      <c r="A22" s="80"/>
      <c r="B22" s="80"/>
      <c r="C22" s="80"/>
      <c r="D22" s="22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1"/>
      <c r="P22" s="122"/>
      <c r="Q22" s="121"/>
      <c r="R22" s="122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5">
      <c r="A23" s="54" t="s">
        <v>35</v>
      </c>
      <c r="B23" s="54"/>
      <c r="C23" s="54"/>
      <c r="D23" s="54"/>
      <c r="E23" s="125">
        <v>8</v>
      </c>
      <c r="F23" s="126"/>
      <c r="G23" s="125">
        <v>8</v>
      </c>
      <c r="H23" s="126"/>
      <c r="I23" s="125">
        <v>8</v>
      </c>
      <c r="J23" s="126"/>
      <c r="K23" s="125">
        <v>8</v>
      </c>
      <c r="L23" s="126"/>
      <c r="M23" s="125">
        <v>8</v>
      </c>
      <c r="N23" s="126"/>
      <c r="O23" s="121"/>
      <c r="P23" s="122"/>
      <c r="Q23" s="121"/>
      <c r="R23" s="122"/>
      <c r="S23" s="57">
        <f t="shared" si="1"/>
        <v>40</v>
      </c>
      <c r="T23" s="57"/>
      <c r="U23" s="61"/>
      <c r="V23" s="59"/>
    </row>
    <row r="24" spans="1:22" x14ac:dyDescent="0.5">
      <c r="A24" s="54" t="s">
        <v>36</v>
      </c>
      <c r="B24" s="54"/>
      <c r="C24" s="54"/>
      <c r="D24" s="54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7">
        <f t="shared" si="1"/>
        <v>0</v>
      </c>
      <c r="T24" s="57"/>
      <c r="U24" s="61"/>
      <c r="V24" s="59"/>
    </row>
    <row r="25" spans="1:22" x14ac:dyDescent="0.5">
      <c r="A25" s="61" t="s">
        <v>6</v>
      </c>
      <c r="B25" s="61"/>
      <c r="C25" s="61"/>
      <c r="D25" s="61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7">
        <f t="shared" si="1"/>
        <v>40</v>
      </c>
      <c r="T25" s="57"/>
      <c r="U25" s="61"/>
      <c r="V25" s="59"/>
    </row>
    <row r="26" spans="1:22" x14ac:dyDescent="0.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0</v>
      </c>
      <c r="U26" s="59"/>
      <c r="V26" s="59"/>
    </row>
    <row r="27" spans="1:22" x14ac:dyDescent="0.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5">
      <c r="A29" s="47" t="s">
        <v>23</v>
      </c>
      <c r="B29" s="48"/>
    </row>
    <row r="30" spans="1:22" x14ac:dyDescent="0.5">
      <c r="A30" s="49" t="s">
        <v>2</v>
      </c>
      <c r="C30" s="62">
        <f>SUM(T26)</f>
        <v>0</v>
      </c>
      <c r="I30" s="47">
        <v>3600</v>
      </c>
    </row>
    <row r="31" spans="1:22" x14ac:dyDescent="0.5">
      <c r="A31" s="49" t="s">
        <v>24</v>
      </c>
      <c r="C31" s="62">
        <f>U27</f>
        <v>0</v>
      </c>
      <c r="D31" s="62"/>
      <c r="I31" s="63"/>
    </row>
    <row r="32" spans="1:22" x14ac:dyDescent="0.5">
      <c r="A32" s="49" t="s">
        <v>25</v>
      </c>
      <c r="C32" s="62">
        <f>V27</f>
        <v>0</v>
      </c>
    </row>
    <row r="33" spans="1:9" x14ac:dyDescent="0.5">
      <c r="A33" s="49" t="s">
        <v>26</v>
      </c>
      <c r="C33" s="62">
        <f>S23</f>
        <v>40</v>
      </c>
      <c r="I33" s="62"/>
    </row>
    <row r="34" spans="1:9" x14ac:dyDescent="0.5">
      <c r="A34" s="49" t="s">
        <v>4</v>
      </c>
      <c r="C34" s="62">
        <f>S24</f>
        <v>0</v>
      </c>
    </row>
    <row r="35" spans="1:9" ht="15.3" thickBot="1" x14ac:dyDescent="0.55000000000000004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5.3" thickTop="1" x14ac:dyDescent="0.5">
      <c r="A36" s="49" t="s">
        <v>27</v>
      </c>
      <c r="C36" s="66">
        <v>0</v>
      </c>
      <c r="D36" s="66"/>
    </row>
    <row r="37" spans="1:9" x14ac:dyDescent="0.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1" style="49" customWidth="1"/>
    <col min="2" max="2" width="10.71875" style="49" customWidth="1"/>
    <col min="3" max="3" width="12.83203125" style="49" customWidth="1"/>
    <col min="4" max="4" width="28.71875" style="49" customWidth="1"/>
    <col min="5" max="17" width="7" style="49" customWidth="1"/>
    <col min="18" max="18" width="6.83203125" style="50" customWidth="1"/>
    <col min="19" max="19" width="7.71875" style="49" customWidth="1"/>
    <col min="20" max="21" width="7.83203125" style="49" customWidth="1"/>
    <col min="22" max="22" width="7.71875" style="49" customWidth="1"/>
    <col min="23" max="16384" width="9.1640625" style="49"/>
  </cols>
  <sheetData>
    <row r="1" spans="1:22" x14ac:dyDescent="0.5">
      <c r="A1" s="1" t="s">
        <v>52</v>
      </c>
      <c r="B1" s="48"/>
      <c r="C1" s="48"/>
    </row>
    <row r="2" spans="1:22" s="53" customFormat="1" x14ac:dyDescent="0.5">
      <c r="A2" s="5" t="s">
        <v>63</v>
      </c>
      <c r="B2" s="109"/>
      <c r="C2" s="6" t="s">
        <v>92</v>
      </c>
      <c r="D2" s="109"/>
      <c r="E2" s="133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5">
      <c r="A3" s="54" t="s">
        <v>20</v>
      </c>
      <c r="B3" s="54" t="s">
        <v>21</v>
      </c>
      <c r="C3" s="54" t="s">
        <v>46</v>
      </c>
      <c r="D3" s="54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5">
      <c r="A4" s="6"/>
      <c r="B4" s="6"/>
      <c r="C4" s="6"/>
      <c r="D4" s="22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21"/>
      <c r="P4" s="122"/>
      <c r="Q4" s="121"/>
      <c r="R4" s="122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5">
      <c r="A5" s="6"/>
      <c r="B5" s="6"/>
      <c r="C5" s="6"/>
      <c r="D5" s="22"/>
      <c r="E5" s="127"/>
      <c r="F5" s="126"/>
      <c r="G5" s="125"/>
      <c r="H5" s="126"/>
      <c r="I5" s="125"/>
      <c r="J5" s="126"/>
      <c r="K5" s="125"/>
      <c r="L5" s="126"/>
      <c r="M5" s="125"/>
      <c r="N5" s="126"/>
      <c r="O5" s="121"/>
      <c r="P5" s="122"/>
      <c r="Q5" s="121"/>
      <c r="R5" s="122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5">
      <c r="B6" s="6"/>
      <c r="D6" s="54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21"/>
      <c r="P6" s="122"/>
      <c r="Q6" s="121"/>
      <c r="R6" s="122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21"/>
      <c r="P7" s="122"/>
      <c r="Q7" s="121"/>
      <c r="R7" s="122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5">
      <c r="A8" s="6"/>
      <c r="B8" s="22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1"/>
      <c r="P8" s="122"/>
      <c r="Q8" s="121"/>
      <c r="R8" s="122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1"/>
      <c r="P9" s="122"/>
      <c r="Q9" s="121"/>
      <c r="R9" s="122"/>
      <c r="S9" s="57">
        <f t="shared" si="1"/>
        <v>0</v>
      </c>
      <c r="T9" s="57">
        <f t="shared" si="0"/>
        <v>0</v>
      </c>
      <c r="U9" s="59"/>
      <c r="V9" s="59"/>
    </row>
    <row r="10" spans="1:22" x14ac:dyDescent="0.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1"/>
      <c r="P10" s="122"/>
      <c r="Q10" s="121"/>
      <c r="R10" s="122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1"/>
      <c r="P11" s="122"/>
      <c r="Q11" s="121"/>
      <c r="R11" s="122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1"/>
      <c r="P12" s="122"/>
      <c r="Q12" s="121"/>
      <c r="R12" s="122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1"/>
      <c r="P13" s="122"/>
      <c r="Q13" s="121"/>
      <c r="R13" s="122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1"/>
      <c r="P14" s="122"/>
      <c r="Q14" s="121"/>
      <c r="R14" s="122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1"/>
      <c r="P15" s="122"/>
      <c r="Q15" s="121"/>
      <c r="R15" s="122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5">
      <c r="A16" s="6"/>
      <c r="B16" s="60"/>
      <c r="C16" s="109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1"/>
      <c r="P16" s="122"/>
      <c r="Q16" s="121"/>
      <c r="R16" s="122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5">
      <c r="A17" s="6"/>
      <c r="B17" s="25"/>
      <c r="C17" s="6"/>
      <c r="D17" s="10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1"/>
      <c r="P17" s="122"/>
      <c r="Q17" s="121"/>
      <c r="R17" s="122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5">
      <c r="A18" s="6"/>
      <c r="B18" s="25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1"/>
      <c r="P18" s="122"/>
      <c r="Q18" s="121"/>
      <c r="R18" s="122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1"/>
      <c r="P19" s="122"/>
      <c r="Q19" s="121"/>
      <c r="R19" s="122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5">
      <c r="A20" s="6">
        <v>3600</v>
      </c>
      <c r="B20" s="25"/>
      <c r="C20" s="6"/>
      <c r="D20" s="22" t="s">
        <v>65</v>
      </c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1"/>
      <c r="P20" s="122"/>
      <c r="Q20" s="121"/>
      <c r="R20" s="122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5">
      <c r="A21" s="6"/>
      <c r="B21" s="25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1"/>
      <c r="P21" s="122"/>
      <c r="Q21" s="121"/>
      <c r="R21" s="122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5">
      <c r="A22" s="54" t="s">
        <v>35</v>
      </c>
      <c r="B22" s="54"/>
      <c r="C22" s="54"/>
      <c r="D22" s="54"/>
      <c r="E22" s="125">
        <v>8</v>
      </c>
      <c r="F22" s="126"/>
      <c r="G22" s="125">
        <v>8</v>
      </c>
      <c r="H22" s="126"/>
      <c r="I22" s="125">
        <v>8</v>
      </c>
      <c r="J22" s="126"/>
      <c r="K22" s="125">
        <v>8</v>
      </c>
      <c r="L22" s="126"/>
      <c r="M22" s="125">
        <v>8</v>
      </c>
      <c r="N22" s="126"/>
      <c r="O22" s="121"/>
      <c r="P22" s="122"/>
      <c r="Q22" s="121"/>
      <c r="R22" s="122"/>
      <c r="S22" s="57">
        <f t="shared" si="1"/>
        <v>40</v>
      </c>
      <c r="T22" s="57"/>
      <c r="U22" s="61"/>
      <c r="V22" s="59"/>
    </row>
    <row r="23" spans="1:22" x14ac:dyDescent="0.5">
      <c r="A23" s="54" t="s">
        <v>36</v>
      </c>
      <c r="B23" s="54"/>
      <c r="C23" s="54"/>
      <c r="D23" s="54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7">
        <f t="shared" si="1"/>
        <v>0</v>
      </c>
      <c r="T23" s="57"/>
      <c r="U23" s="61"/>
      <c r="V23" s="59"/>
    </row>
    <row r="24" spans="1:22" x14ac:dyDescent="0.5">
      <c r="A24" s="61" t="s">
        <v>6</v>
      </c>
      <c r="B24" s="61"/>
      <c r="C24" s="61"/>
      <c r="D24" s="61"/>
      <c r="E24" s="123">
        <f>SUM(E4:E23)</f>
        <v>8</v>
      </c>
      <c r="F24" s="124"/>
      <c r="G24" s="123">
        <f>SUM(G4:G23)</f>
        <v>8</v>
      </c>
      <c r="H24" s="124"/>
      <c r="I24" s="123">
        <f>SUM(I4:I23)</f>
        <v>8</v>
      </c>
      <c r="J24" s="124"/>
      <c r="K24" s="123">
        <f>SUM(K4:K23)</f>
        <v>8</v>
      </c>
      <c r="L24" s="124"/>
      <c r="M24" s="123">
        <f>SUM(M4:M23)</f>
        <v>8</v>
      </c>
      <c r="N24" s="124"/>
      <c r="O24" s="123">
        <f>SUM(O4:O23)</f>
        <v>0</v>
      </c>
      <c r="P24" s="124"/>
      <c r="Q24" s="123">
        <f>SUM(Q4:Q23)</f>
        <v>0</v>
      </c>
      <c r="R24" s="124"/>
      <c r="S24" s="57">
        <f t="shared" si="1"/>
        <v>40</v>
      </c>
      <c r="T24" s="57"/>
      <c r="U24" s="61"/>
      <c r="V24" s="59"/>
    </row>
    <row r="25" spans="1:22" x14ac:dyDescent="0.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0</v>
      </c>
      <c r="U25" s="59"/>
      <c r="V25" s="59"/>
    </row>
    <row r="26" spans="1:22" x14ac:dyDescent="0.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5">
      <c r="A28" s="47" t="s">
        <v>23</v>
      </c>
      <c r="B28" s="48"/>
    </row>
    <row r="29" spans="1:22" x14ac:dyDescent="0.5">
      <c r="A29" s="49" t="s">
        <v>2</v>
      </c>
      <c r="C29" s="62">
        <f>SUM(T25)</f>
        <v>0</v>
      </c>
      <c r="I29" s="47">
        <v>3600</v>
      </c>
    </row>
    <row r="30" spans="1:22" x14ac:dyDescent="0.5">
      <c r="A30" s="49" t="s">
        <v>24</v>
      </c>
      <c r="C30" s="62">
        <f>U26</f>
        <v>0</v>
      </c>
      <c r="D30" s="62"/>
      <c r="I30" s="63"/>
    </row>
    <row r="31" spans="1:22" x14ac:dyDescent="0.5">
      <c r="A31" s="49" t="s">
        <v>25</v>
      </c>
      <c r="C31" s="62">
        <f>V26</f>
        <v>0</v>
      </c>
    </row>
    <row r="32" spans="1:22" x14ac:dyDescent="0.5">
      <c r="A32" s="49" t="s">
        <v>26</v>
      </c>
      <c r="C32" s="62">
        <f>S22</f>
        <v>40</v>
      </c>
      <c r="I32" s="62"/>
    </row>
    <row r="33" spans="1:7" x14ac:dyDescent="0.5">
      <c r="A33" s="49" t="s">
        <v>4</v>
      </c>
      <c r="C33" s="62">
        <f>S23</f>
        <v>0</v>
      </c>
    </row>
    <row r="34" spans="1:7" ht="15.3" thickBot="1" x14ac:dyDescent="0.55000000000000004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5.3" thickTop="1" x14ac:dyDescent="0.5">
      <c r="A35" s="49" t="s">
        <v>27</v>
      </c>
      <c r="C35" s="66">
        <v>0</v>
      </c>
      <c r="D35" s="66"/>
    </row>
    <row r="36" spans="1:7" x14ac:dyDescent="0.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2" t="s">
        <v>92</v>
      </c>
    </row>
    <row r="2" spans="1:22" s="9" customFormat="1" x14ac:dyDescent="0.5">
      <c r="A2" s="5" t="s">
        <v>63</v>
      </c>
      <c r="B2" s="109"/>
      <c r="C2" s="111"/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5">
      <c r="A4" s="6">
        <v>7101</v>
      </c>
      <c r="B4" s="120" t="s">
        <v>103</v>
      </c>
      <c r="C4" s="6">
        <v>1</v>
      </c>
      <c r="D4" s="22" t="s">
        <v>91</v>
      </c>
      <c r="E4" s="134">
        <v>8</v>
      </c>
      <c r="F4" s="134"/>
      <c r="G4" s="134">
        <v>8</v>
      </c>
      <c r="H4" s="134"/>
      <c r="I4" s="134">
        <v>8</v>
      </c>
      <c r="J4" s="134"/>
      <c r="K4" s="134">
        <v>7</v>
      </c>
      <c r="L4" s="134"/>
      <c r="M4" s="134"/>
      <c r="N4" s="134"/>
      <c r="O4" s="135"/>
      <c r="P4" s="136"/>
      <c r="Q4" s="135"/>
      <c r="R4" s="136"/>
      <c r="S4" s="12">
        <f>E4+G4+I4+K4+M4+O4+Q4</f>
        <v>31</v>
      </c>
      <c r="T4" s="12">
        <f t="shared" ref="T4:T17" si="0">SUM(S4-U4-V4)</f>
        <v>31</v>
      </c>
      <c r="U4" s="14"/>
      <c r="V4" s="14"/>
    </row>
    <row r="5" spans="1:22" x14ac:dyDescent="0.5">
      <c r="A5" s="6">
        <v>7113</v>
      </c>
      <c r="B5" s="120" t="s">
        <v>113</v>
      </c>
      <c r="C5" s="6">
        <v>1</v>
      </c>
      <c r="D5" s="22" t="s">
        <v>91</v>
      </c>
      <c r="E5" s="134"/>
      <c r="F5" s="134"/>
      <c r="G5" s="134"/>
      <c r="H5" s="134"/>
      <c r="I5" s="134"/>
      <c r="J5" s="134"/>
      <c r="K5" s="134">
        <v>1</v>
      </c>
      <c r="L5" s="134"/>
      <c r="M5" s="134">
        <v>8</v>
      </c>
      <c r="N5" s="134"/>
      <c r="O5" s="135"/>
      <c r="P5" s="136"/>
      <c r="Q5" s="135"/>
      <c r="R5" s="136"/>
      <c r="S5" s="12">
        <f t="shared" ref="S5:S25" si="1">E5+G5+I5+K5+M5+O5+Q5</f>
        <v>9</v>
      </c>
      <c r="T5" s="12">
        <f t="shared" si="0"/>
        <v>9</v>
      </c>
      <c r="U5" s="14"/>
      <c r="V5" s="14"/>
    </row>
    <row r="6" spans="1:22" x14ac:dyDescent="0.5">
      <c r="A6" s="6"/>
      <c r="B6" s="6"/>
      <c r="C6" s="6"/>
      <c r="D6" s="22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115"/>
      <c r="B7" s="10"/>
      <c r="C7" s="10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6"/>
      <c r="Q12" s="135"/>
      <c r="R12" s="136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2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2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2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  <c r="P17" s="136"/>
      <c r="Q17" s="135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2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  <c r="P18" s="136"/>
      <c r="Q18" s="135"/>
      <c r="R18" s="136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5">
      <c r="A19" s="6"/>
      <c r="B19" s="25"/>
      <c r="C19" s="6"/>
      <c r="D19" s="22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136"/>
      <c r="Q19" s="135"/>
      <c r="R19" s="136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5">
      <c r="A20" s="6"/>
      <c r="B20" s="25"/>
      <c r="C20" s="6"/>
      <c r="D20" s="22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  <c r="P20" s="136"/>
      <c r="Q20" s="135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20" t="s">
        <v>112</v>
      </c>
      <c r="C21" s="6"/>
      <c r="D21" s="22" t="s">
        <v>66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5"/>
      <c r="P21" s="136"/>
      <c r="Q21" s="135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5"/>
      <c r="C22" s="6"/>
      <c r="D22" s="2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  <c r="P22" s="136"/>
      <c r="Q22" s="135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4" t="s">
        <v>35</v>
      </c>
      <c r="B23" s="54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1"/>
        <v>0</v>
      </c>
      <c r="T23" s="12"/>
      <c r="U23" s="15"/>
      <c r="V23" s="14"/>
    </row>
    <row r="24" spans="1:22" x14ac:dyDescent="0.5">
      <c r="A24" s="54" t="s">
        <v>36</v>
      </c>
      <c r="B24" s="54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23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24</v>
      </c>
      <c r="C31" s="17">
        <f>U27</f>
        <v>0</v>
      </c>
      <c r="D31" s="17"/>
      <c r="I31" s="24"/>
    </row>
    <row r="32" spans="1:22" x14ac:dyDescent="0.5">
      <c r="A32" s="3" t="s">
        <v>25</v>
      </c>
      <c r="C32" s="17">
        <f>V27</f>
        <v>0</v>
      </c>
    </row>
    <row r="33" spans="1:9" x14ac:dyDescent="0.5">
      <c r="A33" s="3" t="s">
        <v>26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5.3" thickTop="1" x14ac:dyDescent="0.5">
      <c r="A36" s="3" t="s">
        <v>27</v>
      </c>
      <c r="C36" s="20">
        <v>0</v>
      </c>
      <c r="D36" s="20"/>
    </row>
    <row r="37" spans="1:9" x14ac:dyDescent="0.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1" style="49" customWidth="1"/>
    <col min="2" max="2" width="10.71875" style="49" customWidth="1"/>
    <col min="3" max="3" width="12.83203125" style="49" customWidth="1"/>
    <col min="4" max="4" width="28.71875" style="49" customWidth="1"/>
    <col min="5" max="17" width="7" style="49" customWidth="1"/>
    <col min="18" max="18" width="6.83203125" style="50" customWidth="1"/>
    <col min="19" max="19" width="7.71875" style="49" customWidth="1"/>
    <col min="20" max="21" width="7.83203125" style="49" customWidth="1"/>
    <col min="22" max="22" width="7.71875" style="49" customWidth="1"/>
    <col min="23" max="16384" width="9.1640625" style="49"/>
  </cols>
  <sheetData>
    <row r="1" spans="1:22" x14ac:dyDescent="0.5">
      <c r="A1" s="1" t="s">
        <v>50</v>
      </c>
      <c r="B1" s="48"/>
      <c r="C1" s="48"/>
    </row>
    <row r="2" spans="1:22" s="53" customFormat="1" x14ac:dyDescent="0.5">
      <c r="A2" s="5" t="s">
        <v>63</v>
      </c>
      <c r="B2" s="109"/>
      <c r="C2" s="6" t="s">
        <v>95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7</v>
      </c>
      <c r="L3" s="27">
        <v>16.3</v>
      </c>
      <c r="M3" s="55">
        <v>7</v>
      </c>
      <c r="N3" s="27">
        <v>17</v>
      </c>
      <c r="O3" s="55">
        <v>6</v>
      </c>
      <c r="P3" s="55">
        <v>10</v>
      </c>
      <c r="Q3" s="56"/>
      <c r="R3" s="56"/>
      <c r="S3" s="57"/>
      <c r="T3" s="57"/>
      <c r="U3" s="58"/>
      <c r="V3" s="58"/>
    </row>
    <row r="4" spans="1:22" x14ac:dyDescent="0.5">
      <c r="A4" s="6">
        <v>7101</v>
      </c>
      <c r="B4" s="120" t="s">
        <v>103</v>
      </c>
      <c r="C4" s="6">
        <v>1</v>
      </c>
      <c r="D4" s="22" t="s">
        <v>91</v>
      </c>
      <c r="E4" s="140">
        <v>6</v>
      </c>
      <c r="F4" s="140"/>
      <c r="G4" s="140">
        <v>7.5</v>
      </c>
      <c r="H4" s="140"/>
      <c r="I4" s="140">
        <v>6</v>
      </c>
      <c r="J4" s="140"/>
      <c r="K4" s="140">
        <v>8.5</v>
      </c>
      <c r="L4" s="140"/>
      <c r="M4" s="140">
        <v>9</v>
      </c>
      <c r="N4" s="140"/>
      <c r="O4" s="121">
        <v>4</v>
      </c>
      <c r="P4" s="122"/>
      <c r="Q4" s="121"/>
      <c r="R4" s="122"/>
      <c r="S4" s="57">
        <f>E4+G4+I4+K4+M4+O4+Q4</f>
        <v>41</v>
      </c>
      <c r="T4" s="57">
        <f t="shared" ref="T4:T13" si="0">SUM(S4-U4-V4)</f>
        <v>34.5</v>
      </c>
      <c r="U4" s="59">
        <v>6.5</v>
      </c>
      <c r="V4" s="59"/>
    </row>
    <row r="5" spans="1:22" x14ac:dyDescent="0.5">
      <c r="A5" s="6">
        <v>7044</v>
      </c>
      <c r="B5" s="120" t="s">
        <v>107</v>
      </c>
      <c r="C5" s="6">
        <v>1</v>
      </c>
      <c r="D5" s="22" t="s">
        <v>97</v>
      </c>
      <c r="E5" s="121">
        <v>1</v>
      </c>
      <c r="F5" s="122"/>
      <c r="G5" s="140"/>
      <c r="H5" s="140"/>
      <c r="I5" s="121">
        <v>1.5</v>
      </c>
      <c r="J5" s="122"/>
      <c r="K5" s="121"/>
      <c r="L5" s="122"/>
      <c r="M5" s="121"/>
      <c r="N5" s="122"/>
      <c r="O5" s="121"/>
      <c r="P5" s="122"/>
      <c r="Q5" s="121"/>
      <c r="R5" s="122"/>
      <c r="S5" s="57">
        <f t="shared" ref="S5:S25" si="1">E5+G5+I5+K5+M5+O5+Q5</f>
        <v>2.5</v>
      </c>
      <c r="T5" s="57">
        <f t="shared" si="0"/>
        <v>2.5</v>
      </c>
      <c r="U5" s="59"/>
      <c r="V5" s="59"/>
    </row>
    <row r="6" spans="1:22" x14ac:dyDescent="0.5">
      <c r="A6" s="6">
        <v>6822</v>
      </c>
      <c r="B6" s="120" t="s">
        <v>108</v>
      </c>
      <c r="C6" s="6">
        <v>32</v>
      </c>
      <c r="D6" s="22" t="s">
        <v>93</v>
      </c>
      <c r="E6" s="121">
        <v>1</v>
      </c>
      <c r="F6" s="122"/>
      <c r="G6" s="140">
        <v>0.5</v>
      </c>
      <c r="H6" s="140"/>
      <c r="I6" s="121">
        <v>0.5</v>
      </c>
      <c r="J6" s="122"/>
      <c r="K6" s="121">
        <v>0.5</v>
      </c>
      <c r="L6" s="122"/>
      <c r="M6" s="121">
        <v>0.5</v>
      </c>
      <c r="N6" s="122"/>
      <c r="O6" s="121"/>
      <c r="P6" s="122"/>
      <c r="Q6" s="121"/>
      <c r="R6" s="122"/>
      <c r="S6" s="57">
        <f t="shared" si="1"/>
        <v>3</v>
      </c>
      <c r="T6" s="57">
        <f t="shared" si="0"/>
        <v>3</v>
      </c>
      <c r="U6" s="59"/>
      <c r="V6" s="59"/>
    </row>
    <row r="7" spans="1:22" x14ac:dyDescent="0.5">
      <c r="B7" s="6"/>
      <c r="C7" s="6"/>
      <c r="D7" s="22"/>
      <c r="E7" s="121"/>
      <c r="F7" s="122"/>
      <c r="G7" s="140"/>
      <c r="H7" s="140"/>
      <c r="I7" s="140"/>
      <c r="J7" s="140"/>
      <c r="K7" s="121"/>
      <c r="L7" s="122"/>
      <c r="M7" s="121"/>
      <c r="N7" s="122"/>
      <c r="O7" s="121"/>
      <c r="P7" s="122"/>
      <c r="Q7" s="121"/>
      <c r="R7" s="122"/>
      <c r="S7" s="57">
        <f t="shared" si="1"/>
        <v>0</v>
      </c>
      <c r="T7" s="57">
        <f t="shared" si="0"/>
        <v>0</v>
      </c>
      <c r="U7" s="59"/>
      <c r="V7" s="59"/>
    </row>
    <row r="8" spans="1:22" x14ac:dyDescent="0.5">
      <c r="A8" s="6"/>
      <c r="B8" s="6"/>
      <c r="C8" s="6"/>
      <c r="D8" s="22"/>
      <c r="E8" s="121"/>
      <c r="F8" s="122"/>
      <c r="G8" s="121"/>
      <c r="H8" s="122"/>
      <c r="I8" s="121"/>
      <c r="J8" s="122"/>
      <c r="K8" s="135"/>
      <c r="L8" s="122"/>
      <c r="M8" s="121"/>
      <c r="N8" s="122"/>
      <c r="O8" s="121"/>
      <c r="P8" s="122"/>
      <c r="Q8" s="121"/>
      <c r="R8" s="122"/>
      <c r="S8" s="57">
        <f t="shared" si="1"/>
        <v>0</v>
      </c>
      <c r="T8" s="57">
        <f t="shared" si="0"/>
        <v>0</v>
      </c>
      <c r="U8" s="59"/>
      <c r="V8" s="59"/>
    </row>
    <row r="9" spans="1:22" x14ac:dyDescent="0.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7">
        <f t="shared" si="1"/>
        <v>0</v>
      </c>
      <c r="T9" s="57">
        <f t="shared" si="0"/>
        <v>0</v>
      </c>
      <c r="U9" s="59"/>
      <c r="V9" s="59"/>
    </row>
    <row r="10" spans="1:22" x14ac:dyDescent="0.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5">
      <c r="A17" s="6"/>
      <c r="B17" s="6"/>
      <c r="C17" s="6"/>
      <c r="D17" s="22" t="s">
        <v>75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5">
      <c r="A21" s="6">
        <v>3600</v>
      </c>
      <c r="B21" s="120" t="s">
        <v>112</v>
      </c>
      <c r="C21" s="6"/>
      <c r="D21" s="22" t="s">
        <v>65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5">
      <c r="A23" s="54" t="s">
        <v>35</v>
      </c>
      <c r="B23" s="54"/>
      <c r="C23" s="54"/>
      <c r="D23" s="54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7">
        <f t="shared" si="1"/>
        <v>0</v>
      </c>
      <c r="T23" s="57"/>
      <c r="U23" s="61"/>
      <c r="V23" s="59"/>
    </row>
    <row r="24" spans="1:22" x14ac:dyDescent="0.5">
      <c r="A24" s="54" t="s">
        <v>36</v>
      </c>
      <c r="B24" s="54"/>
      <c r="C24" s="54"/>
      <c r="D24" s="54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7">
        <f t="shared" si="1"/>
        <v>0</v>
      </c>
      <c r="T24" s="57"/>
      <c r="U24" s="61"/>
      <c r="V24" s="59"/>
    </row>
    <row r="25" spans="1:22" x14ac:dyDescent="0.5">
      <c r="A25" s="61" t="s">
        <v>6</v>
      </c>
      <c r="B25" s="61"/>
      <c r="C25" s="61"/>
      <c r="D25" s="61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9</v>
      </c>
      <c r="L25" s="124"/>
      <c r="M25" s="123">
        <f>SUM(M4:M24)</f>
        <v>9.5</v>
      </c>
      <c r="N25" s="124"/>
      <c r="O25" s="123">
        <f>SUM(O4:O24)</f>
        <v>4</v>
      </c>
      <c r="P25" s="124"/>
      <c r="Q25" s="123">
        <f>SUM(Q4:Q24)</f>
        <v>0</v>
      </c>
      <c r="R25" s="124"/>
      <c r="S25" s="57">
        <f t="shared" si="1"/>
        <v>46.5</v>
      </c>
      <c r="T25" s="57"/>
      <c r="U25" s="61"/>
      <c r="V25" s="59"/>
    </row>
    <row r="26" spans="1:22" x14ac:dyDescent="0.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1</v>
      </c>
      <c r="M27" s="59"/>
      <c r="N27" s="59">
        <f>SUM(M25)-N26</f>
        <v>1.5</v>
      </c>
      <c r="O27" s="59"/>
      <c r="P27" s="59">
        <f>SUM(O25)</f>
        <v>4</v>
      </c>
      <c r="Q27" s="59"/>
      <c r="R27" s="59">
        <f>SUM(Q25)</f>
        <v>0</v>
      </c>
      <c r="S27" s="59">
        <f>SUM(E27:R27)</f>
        <v>6.5</v>
      </c>
      <c r="T27" s="59"/>
      <c r="U27" s="59">
        <f>SUM(U4:U26)</f>
        <v>6.5</v>
      </c>
      <c r="V27" s="59">
        <f>SUM(V4:V26)</f>
        <v>0</v>
      </c>
    </row>
    <row r="29" spans="1:22" x14ac:dyDescent="0.5">
      <c r="A29" s="47" t="s">
        <v>23</v>
      </c>
      <c r="B29" s="48"/>
    </row>
    <row r="30" spans="1:22" x14ac:dyDescent="0.5">
      <c r="A30" s="49" t="s">
        <v>2</v>
      </c>
      <c r="C30" s="62">
        <f>SUM(T26)</f>
        <v>40</v>
      </c>
      <c r="I30" s="47">
        <v>3600</v>
      </c>
    </row>
    <row r="31" spans="1:22" x14ac:dyDescent="0.5">
      <c r="A31" s="49" t="s">
        <v>24</v>
      </c>
      <c r="C31" s="62">
        <f>U27</f>
        <v>6.5</v>
      </c>
      <c r="D31" s="62"/>
      <c r="I31" s="63"/>
    </row>
    <row r="32" spans="1:22" x14ac:dyDescent="0.5">
      <c r="A32" s="49" t="s">
        <v>25</v>
      </c>
      <c r="C32" s="62">
        <f>V27</f>
        <v>0</v>
      </c>
    </row>
    <row r="33" spans="1:9" x14ac:dyDescent="0.5">
      <c r="A33" s="49" t="s">
        <v>26</v>
      </c>
      <c r="C33" s="62">
        <f>S23</f>
        <v>0</v>
      </c>
      <c r="I33" s="62"/>
    </row>
    <row r="34" spans="1:9" x14ac:dyDescent="0.5">
      <c r="A34" s="49" t="s">
        <v>4</v>
      </c>
      <c r="C34" s="62">
        <f>S24</f>
        <v>0</v>
      </c>
    </row>
    <row r="35" spans="1:9" ht="15.3" thickBot="1" x14ac:dyDescent="0.55000000000000004">
      <c r="A35" s="50" t="s">
        <v>6</v>
      </c>
      <c r="C35" s="64">
        <f>SUM(C30:C34)</f>
        <v>46.5</v>
      </c>
      <c r="E35" s="50" t="s">
        <v>40</v>
      </c>
      <c r="F35" s="50"/>
      <c r="G35" s="65">
        <f>S25-C35</f>
        <v>0</v>
      </c>
    </row>
    <row r="36" spans="1:9" ht="15.3" thickTop="1" x14ac:dyDescent="0.5">
      <c r="A36" s="49" t="s">
        <v>27</v>
      </c>
      <c r="C36" s="66">
        <v>0</v>
      </c>
      <c r="D36" s="66"/>
    </row>
    <row r="37" spans="1:9" x14ac:dyDescent="0.5">
      <c r="A37" s="49" t="s">
        <v>34</v>
      </c>
      <c r="C37" s="66">
        <v>0</v>
      </c>
      <c r="D37" s="66"/>
    </row>
    <row r="43" spans="1:9" x14ac:dyDescent="0.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1" style="49" customWidth="1"/>
    <col min="2" max="2" width="10.71875" style="49" customWidth="1"/>
    <col min="3" max="3" width="12.83203125" style="49" customWidth="1"/>
    <col min="4" max="4" width="28.71875" style="49" customWidth="1"/>
    <col min="5" max="17" width="7" style="49" customWidth="1"/>
    <col min="18" max="18" width="6.83203125" style="50" customWidth="1"/>
    <col min="19" max="19" width="7.71875" style="49" customWidth="1"/>
    <col min="20" max="21" width="7.83203125" style="49" customWidth="1"/>
    <col min="22" max="22" width="7.71875" style="49" customWidth="1"/>
    <col min="23" max="16384" width="9.1640625" style="49"/>
  </cols>
  <sheetData>
    <row r="1" spans="1:22" x14ac:dyDescent="0.5">
      <c r="A1" s="1" t="s">
        <v>51</v>
      </c>
      <c r="B1" s="48"/>
      <c r="C1" s="48"/>
    </row>
    <row r="2" spans="1:22" s="53" customFormat="1" x14ac:dyDescent="0.5">
      <c r="A2" s="5" t="s">
        <v>63</v>
      </c>
      <c r="B2" s="109"/>
      <c r="C2" s="6" t="s">
        <v>95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5">
      <c r="A4" s="6">
        <v>7044</v>
      </c>
      <c r="B4" s="120" t="s">
        <v>107</v>
      </c>
      <c r="C4" s="6">
        <v>1</v>
      </c>
      <c r="D4" s="22" t="s">
        <v>89</v>
      </c>
      <c r="E4" s="140">
        <v>8</v>
      </c>
      <c r="F4" s="140"/>
      <c r="G4" s="140">
        <v>8</v>
      </c>
      <c r="H4" s="140"/>
      <c r="I4" s="140">
        <v>8</v>
      </c>
      <c r="J4" s="140"/>
      <c r="K4" s="121">
        <v>8</v>
      </c>
      <c r="L4" s="122"/>
      <c r="M4" s="121"/>
      <c r="N4" s="122"/>
      <c r="O4" s="121"/>
      <c r="P4" s="122"/>
      <c r="Q4" s="121"/>
      <c r="R4" s="122"/>
      <c r="S4" s="57">
        <f>E4+G4+I4+K4+M4+O4+Q4</f>
        <v>32</v>
      </c>
      <c r="T4" s="57">
        <f t="shared" ref="T4:T12" si="0">SUM(S4-U4-V4)</f>
        <v>32</v>
      </c>
      <c r="U4" s="59"/>
      <c r="V4" s="59"/>
    </row>
    <row r="5" spans="1:22" x14ac:dyDescent="0.5">
      <c r="A5" s="6"/>
      <c r="B5" s="6"/>
      <c r="C5" s="6"/>
      <c r="D5" s="22"/>
      <c r="E5" s="140"/>
      <c r="F5" s="140"/>
      <c r="G5" s="140"/>
      <c r="H5" s="140"/>
      <c r="I5" s="140"/>
      <c r="J5" s="140"/>
      <c r="K5" s="121"/>
      <c r="L5" s="122"/>
      <c r="M5" s="121"/>
      <c r="N5" s="122"/>
      <c r="O5" s="121"/>
      <c r="P5" s="122"/>
      <c r="Q5" s="121"/>
      <c r="R5" s="122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5">
      <c r="A6" s="6"/>
      <c r="B6" s="6"/>
      <c r="C6" s="6"/>
      <c r="D6" s="22"/>
      <c r="E6" s="140"/>
      <c r="F6" s="140"/>
      <c r="G6" s="140"/>
      <c r="H6" s="140"/>
      <c r="I6" s="140"/>
      <c r="J6" s="140"/>
      <c r="K6" s="121"/>
      <c r="L6" s="122"/>
      <c r="M6" s="121"/>
      <c r="N6" s="122"/>
      <c r="O6" s="121"/>
      <c r="P6" s="122"/>
      <c r="Q6" s="121"/>
      <c r="R6" s="122"/>
      <c r="S6" s="57">
        <f t="shared" si="1"/>
        <v>0</v>
      </c>
      <c r="T6" s="57">
        <f t="shared" si="0"/>
        <v>0</v>
      </c>
      <c r="U6" s="59"/>
      <c r="V6" s="59"/>
    </row>
    <row r="7" spans="1:22" x14ac:dyDescent="0.5">
      <c r="A7" s="6"/>
      <c r="B7" s="6"/>
      <c r="C7" s="6"/>
      <c r="D7" s="22"/>
      <c r="E7" s="140"/>
      <c r="F7" s="140"/>
      <c r="G7" s="140"/>
      <c r="H7" s="140"/>
      <c r="I7" s="140"/>
      <c r="J7" s="140"/>
      <c r="K7" s="121"/>
      <c r="L7" s="122"/>
      <c r="M7" s="121"/>
      <c r="N7" s="122"/>
      <c r="O7" s="121"/>
      <c r="P7" s="122"/>
      <c r="Q7" s="121"/>
      <c r="R7" s="122"/>
      <c r="S7" s="57">
        <f t="shared" si="1"/>
        <v>0</v>
      </c>
      <c r="T7" s="57">
        <f t="shared" si="0"/>
        <v>0</v>
      </c>
      <c r="U7" s="59"/>
      <c r="V7" s="59"/>
    </row>
    <row r="8" spans="1:22" x14ac:dyDescent="0.5">
      <c r="A8" s="6"/>
      <c r="B8" s="6"/>
      <c r="C8" s="6"/>
      <c r="D8" s="22"/>
      <c r="E8" s="121"/>
      <c r="F8" s="122"/>
      <c r="G8" s="121"/>
      <c r="H8" s="122"/>
      <c r="I8" s="140"/>
      <c r="J8" s="140"/>
      <c r="K8" s="121"/>
      <c r="L8" s="122"/>
      <c r="M8" s="121"/>
      <c r="N8" s="122"/>
      <c r="O8" s="121"/>
      <c r="P8" s="122"/>
      <c r="Q8" s="121"/>
      <c r="R8" s="122"/>
      <c r="S8" s="57">
        <f t="shared" si="1"/>
        <v>0</v>
      </c>
      <c r="T8" s="57">
        <f t="shared" si="0"/>
        <v>0</v>
      </c>
      <c r="U8" s="59"/>
      <c r="V8" s="59"/>
    </row>
    <row r="9" spans="1:22" x14ac:dyDescent="0.5">
      <c r="A9" s="6"/>
      <c r="B9" s="6"/>
      <c r="C9" s="6"/>
      <c r="D9" s="22"/>
      <c r="E9" s="121"/>
      <c r="F9" s="122"/>
      <c r="G9" s="121"/>
      <c r="H9" s="122"/>
      <c r="I9" s="140"/>
      <c r="J9" s="140"/>
      <c r="K9" s="121"/>
      <c r="L9" s="122"/>
      <c r="M9" s="121"/>
      <c r="N9" s="122"/>
      <c r="O9" s="121"/>
      <c r="P9" s="122"/>
      <c r="Q9" s="121"/>
      <c r="R9" s="122"/>
      <c r="S9" s="57">
        <f t="shared" si="1"/>
        <v>0</v>
      </c>
      <c r="T9" s="57">
        <f t="shared" si="0"/>
        <v>0</v>
      </c>
      <c r="U9" s="59"/>
      <c r="V9" s="59"/>
    </row>
    <row r="10" spans="1:22" x14ac:dyDescent="0.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35"/>
      <c r="L10" s="122"/>
      <c r="M10" s="121"/>
      <c r="N10" s="122"/>
      <c r="O10" s="121"/>
      <c r="P10" s="122"/>
      <c r="Q10" s="121"/>
      <c r="R10" s="122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5">
      <c r="A13" s="6"/>
      <c r="B13" s="25"/>
      <c r="C13" s="6"/>
      <c r="D13" s="1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5">
      <c r="A14" s="6"/>
      <c r="B14" s="25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5">
      <c r="A15" s="6"/>
      <c r="B15" s="25"/>
      <c r="C15" s="6"/>
      <c r="D15" s="22" t="s">
        <v>75</v>
      </c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5">
      <c r="A16" s="6"/>
      <c r="B16" s="25"/>
      <c r="C16" s="6"/>
      <c r="D16" s="10"/>
      <c r="E16" s="121"/>
      <c r="F16" s="122"/>
      <c r="G16" s="121"/>
      <c r="H16" s="122"/>
      <c r="I16" s="140"/>
      <c r="J16" s="140"/>
      <c r="K16" s="140"/>
      <c r="L16" s="140"/>
      <c r="M16" s="140"/>
      <c r="N16" s="140"/>
      <c r="O16" s="121"/>
      <c r="P16" s="122"/>
      <c r="Q16" s="121"/>
      <c r="R16" s="122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5">
      <c r="A17" s="6">
        <v>3600</v>
      </c>
      <c r="B17" s="120" t="s">
        <v>112</v>
      </c>
      <c r="C17" s="6"/>
      <c r="D17" s="22" t="s">
        <v>79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5">
      <c r="A18" s="6">
        <v>3600</v>
      </c>
      <c r="B18" s="120" t="s">
        <v>112</v>
      </c>
      <c r="C18" s="6"/>
      <c r="D18" s="22" t="s">
        <v>67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5">
      <c r="A20" s="54" t="s">
        <v>35</v>
      </c>
      <c r="B20" s="54"/>
      <c r="C20" s="54"/>
      <c r="D20" s="54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7">
        <f t="shared" si="1"/>
        <v>0</v>
      </c>
      <c r="T20" s="57"/>
      <c r="U20" s="61"/>
      <c r="V20" s="59"/>
    </row>
    <row r="21" spans="1:22" x14ac:dyDescent="0.5">
      <c r="A21" s="54" t="s">
        <v>36</v>
      </c>
      <c r="B21" s="54"/>
      <c r="C21" s="54"/>
      <c r="D21" s="54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7">
        <f t="shared" si="1"/>
        <v>0</v>
      </c>
      <c r="T21" s="57"/>
      <c r="U21" s="61"/>
      <c r="V21" s="59"/>
    </row>
    <row r="22" spans="1:22" x14ac:dyDescent="0.5">
      <c r="A22" s="61" t="s">
        <v>6</v>
      </c>
      <c r="B22" s="61"/>
      <c r="C22" s="61"/>
      <c r="D22" s="61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7">
        <f t="shared" si="1"/>
        <v>32</v>
      </c>
      <c r="T22" s="57"/>
      <c r="U22" s="61"/>
      <c r="V22" s="59"/>
    </row>
    <row r="23" spans="1:22" x14ac:dyDescent="0.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32</v>
      </c>
      <c r="U23" s="59"/>
      <c r="V23" s="59"/>
    </row>
    <row r="24" spans="1:22" x14ac:dyDescent="0.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-8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-8</v>
      </c>
      <c r="T24" s="59"/>
      <c r="U24" s="59">
        <f>SUM(U4:U23)</f>
        <v>0</v>
      </c>
      <c r="V24" s="59">
        <f>SUM(V4:V23)</f>
        <v>0</v>
      </c>
    </row>
    <row r="26" spans="1:22" x14ac:dyDescent="0.5">
      <c r="A26" s="47" t="s">
        <v>23</v>
      </c>
      <c r="B26" s="48"/>
    </row>
    <row r="27" spans="1:22" x14ac:dyDescent="0.5">
      <c r="A27" s="49" t="s">
        <v>2</v>
      </c>
      <c r="C27" s="62">
        <f>SUM(T23)</f>
        <v>32</v>
      </c>
      <c r="E27" s="3"/>
      <c r="I27" s="47">
        <v>3600</v>
      </c>
    </row>
    <row r="28" spans="1:22" x14ac:dyDescent="0.5">
      <c r="A28" s="49" t="s">
        <v>24</v>
      </c>
      <c r="C28" s="62">
        <f>U24</f>
        <v>0</v>
      </c>
      <c r="D28" s="62"/>
      <c r="I28" s="63"/>
    </row>
    <row r="29" spans="1:22" x14ac:dyDescent="0.5">
      <c r="A29" s="49" t="s">
        <v>25</v>
      </c>
      <c r="C29" s="62">
        <f>V24</f>
        <v>0</v>
      </c>
    </row>
    <row r="30" spans="1:22" x14ac:dyDescent="0.5">
      <c r="A30" s="49" t="s">
        <v>26</v>
      </c>
      <c r="C30" s="62">
        <f>S20</f>
        <v>0</v>
      </c>
      <c r="I30" s="62"/>
    </row>
    <row r="31" spans="1:22" x14ac:dyDescent="0.5">
      <c r="A31" s="49" t="s">
        <v>4</v>
      </c>
      <c r="C31" s="62">
        <f>S21</f>
        <v>0</v>
      </c>
    </row>
    <row r="32" spans="1:22" ht="15.3" thickBot="1" x14ac:dyDescent="0.55000000000000004">
      <c r="A32" s="50" t="s">
        <v>6</v>
      </c>
      <c r="C32" s="64">
        <f>SUM(C27:C31)</f>
        <v>32</v>
      </c>
      <c r="E32" s="50" t="s">
        <v>40</v>
      </c>
      <c r="F32" s="50"/>
      <c r="G32" s="65">
        <f>S22-C32</f>
        <v>0</v>
      </c>
    </row>
    <row r="33" spans="1:7" ht="15.3" thickTop="1" x14ac:dyDescent="0.5">
      <c r="A33" s="49" t="s">
        <v>27</v>
      </c>
      <c r="C33" s="66">
        <v>0</v>
      </c>
      <c r="D33" s="66"/>
    </row>
    <row r="34" spans="1:7" x14ac:dyDescent="0.5">
      <c r="A34" s="49" t="s">
        <v>34</v>
      </c>
      <c r="C34" s="66">
        <v>0</v>
      </c>
      <c r="D34" s="66"/>
    </row>
    <row r="40" spans="1:7" x14ac:dyDescent="0.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63</v>
      </c>
      <c r="B2" s="109"/>
      <c r="C2" s="6" t="s">
        <v>95</v>
      </c>
      <c r="D2" s="109"/>
      <c r="E2" s="133" t="s">
        <v>13</v>
      </c>
      <c r="F2" s="133"/>
      <c r="G2" s="143" t="s">
        <v>14</v>
      </c>
      <c r="H2" s="143"/>
      <c r="I2" s="137" t="s">
        <v>15</v>
      </c>
      <c r="J2" s="137"/>
      <c r="K2" s="143" t="s">
        <v>16</v>
      </c>
      <c r="L2" s="143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9">
        <v>8</v>
      </c>
      <c r="H3" s="119">
        <v>16.3</v>
      </c>
      <c r="I3" s="27">
        <v>8</v>
      </c>
      <c r="J3" s="27">
        <v>11.3</v>
      </c>
      <c r="K3" s="119">
        <v>8</v>
      </c>
      <c r="L3" s="119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3600</v>
      </c>
      <c r="B4" s="120" t="s">
        <v>112</v>
      </c>
      <c r="C4" s="6"/>
      <c r="D4" s="22" t="s">
        <v>80</v>
      </c>
      <c r="E4" s="127"/>
      <c r="F4" s="129"/>
      <c r="G4" s="141"/>
      <c r="H4" s="142"/>
      <c r="I4" s="135">
        <v>1</v>
      </c>
      <c r="J4" s="136"/>
      <c r="K4" s="141"/>
      <c r="L4" s="142"/>
      <c r="M4" s="135"/>
      <c r="N4" s="136"/>
      <c r="O4" s="135"/>
      <c r="P4" s="136"/>
      <c r="Q4" s="135"/>
      <c r="R4" s="136"/>
      <c r="S4" s="12">
        <f>E4+G4+I4+K4+M4+O4+Q4</f>
        <v>1</v>
      </c>
      <c r="T4" s="12">
        <f t="shared" ref="T4:T21" si="0">SUM(S4-U4-V4)</f>
        <v>1</v>
      </c>
      <c r="U4" s="14"/>
      <c r="V4" s="14"/>
    </row>
    <row r="5" spans="1:22" x14ac:dyDescent="0.5">
      <c r="A5" s="6">
        <v>3600</v>
      </c>
      <c r="B5" s="120" t="s">
        <v>112</v>
      </c>
      <c r="C5" s="6"/>
      <c r="D5" s="22" t="s">
        <v>74</v>
      </c>
      <c r="E5" s="127"/>
      <c r="F5" s="129"/>
      <c r="G5" s="141"/>
      <c r="H5" s="142"/>
      <c r="I5" s="135">
        <v>0.5</v>
      </c>
      <c r="J5" s="136"/>
      <c r="K5" s="141"/>
      <c r="L5" s="142"/>
      <c r="M5" s="135"/>
      <c r="N5" s="136"/>
      <c r="O5" s="135"/>
      <c r="P5" s="136"/>
      <c r="Q5" s="135"/>
      <c r="R5" s="136"/>
      <c r="S5" s="12">
        <f t="shared" ref="S5:S24" si="1">E5+G5+I5+K5+M5+O5+Q5</f>
        <v>0.5</v>
      </c>
      <c r="T5" s="12">
        <f t="shared" si="0"/>
        <v>0.5</v>
      </c>
      <c r="U5" s="14"/>
      <c r="V5" s="14"/>
    </row>
    <row r="6" spans="1:22" x14ac:dyDescent="0.5">
      <c r="A6" s="6"/>
      <c r="B6" s="6"/>
      <c r="C6" s="6"/>
      <c r="D6" s="22"/>
      <c r="E6" s="127"/>
      <c r="F6" s="129"/>
      <c r="G6" s="141"/>
      <c r="H6" s="142"/>
      <c r="I6" s="135"/>
      <c r="J6" s="136"/>
      <c r="K6" s="141"/>
      <c r="L6" s="142"/>
      <c r="M6" s="135"/>
      <c r="N6" s="136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2"/>
      <c r="E7" s="127"/>
      <c r="F7" s="129"/>
      <c r="G7" s="141"/>
      <c r="H7" s="142"/>
      <c r="I7" s="135"/>
      <c r="J7" s="136"/>
      <c r="K7" s="141"/>
      <c r="L7" s="142"/>
      <c r="M7" s="135"/>
      <c r="N7" s="136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9"/>
      <c r="G8" s="141"/>
      <c r="H8" s="142"/>
      <c r="I8" s="135"/>
      <c r="J8" s="136"/>
      <c r="K8" s="141"/>
      <c r="L8" s="142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9"/>
      <c r="G9" s="141"/>
      <c r="H9" s="142"/>
      <c r="I9" s="135"/>
      <c r="J9" s="136"/>
      <c r="K9" s="141"/>
      <c r="L9" s="142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9"/>
      <c r="G10" s="141"/>
      <c r="H10" s="142"/>
      <c r="I10" s="135"/>
      <c r="J10" s="136"/>
      <c r="K10" s="141"/>
      <c r="L10" s="142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9"/>
      <c r="G11" s="141"/>
      <c r="H11" s="142"/>
      <c r="I11" s="135"/>
      <c r="J11" s="136"/>
      <c r="K11" s="141"/>
      <c r="L11" s="142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9"/>
      <c r="G12" s="141"/>
      <c r="H12" s="142"/>
      <c r="I12" s="135"/>
      <c r="J12" s="136"/>
      <c r="K12" s="141"/>
      <c r="L12" s="142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9"/>
      <c r="G13" s="141"/>
      <c r="H13" s="142"/>
      <c r="I13" s="135"/>
      <c r="J13" s="136"/>
      <c r="K13" s="141"/>
      <c r="L13" s="142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9"/>
      <c r="G14" s="141"/>
      <c r="H14" s="142"/>
      <c r="I14" s="135"/>
      <c r="J14" s="136"/>
      <c r="K14" s="141"/>
      <c r="L14" s="142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>
        <v>3600</v>
      </c>
      <c r="B15" s="120" t="s">
        <v>112</v>
      </c>
      <c r="C15" s="6"/>
      <c r="D15" s="22" t="s">
        <v>73</v>
      </c>
      <c r="E15" s="127"/>
      <c r="F15" s="129"/>
      <c r="G15" s="141"/>
      <c r="H15" s="142"/>
      <c r="I15" s="135">
        <v>2</v>
      </c>
      <c r="J15" s="136"/>
      <c r="K15" s="141"/>
      <c r="L15" s="142"/>
      <c r="M15" s="135"/>
      <c r="N15" s="136"/>
      <c r="O15" s="135"/>
      <c r="P15" s="136"/>
      <c r="Q15" s="135"/>
      <c r="R15" s="136"/>
      <c r="S15" s="12">
        <f t="shared" ref="S15" si="2">E15+G15+I15+K15+M15+O15+Q15</f>
        <v>2</v>
      </c>
      <c r="T15" s="12">
        <f t="shared" ref="T15" si="3">SUM(S15-U15-V15)</f>
        <v>2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9"/>
      <c r="G16" s="141"/>
      <c r="H16" s="142"/>
      <c r="I16" s="135"/>
      <c r="J16" s="136"/>
      <c r="K16" s="141"/>
      <c r="L16" s="142"/>
      <c r="M16" s="135"/>
      <c r="N16" s="13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120" t="s">
        <v>112</v>
      </c>
      <c r="C17" s="6"/>
      <c r="D17" s="22" t="s">
        <v>78</v>
      </c>
      <c r="E17" s="127"/>
      <c r="F17" s="129"/>
      <c r="G17" s="141"/>
      <c r="H17" s="142"/>
      <c r="I17" s="135"/>
      <c r="J17" s="136"/>
      <c r="K17" s="141"/>
      <c r="L17" s="142"/>
      <c r="M17" s="135">
        <v>8</v>
      </c>
      <c r="N17" s="136"/>
      <c r="O17" s="135"/>
      <c r="P17" s="136"/>
      <c r="Q17" s="135"/>
      <c r="R17" s="136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5">
      <c r="A18" s="6"/>
      <c r="B18" s="6"/>
      <c r="C18" s="6"/>
      <c r="D18" s="22"/>
      <c r="E18" s="127"/>
      <c r="F18" s="129"/>
      <c r="G18" s="141"/>
      <c r="H18" s="142"/>
      <c r="I18" s="135"/>
      <c r="J18" s="136"/>
      <c r="K18" s="141"/>
      <c r="L18" s="142"/>
      <c r="M18" s="135"/>
      <c r="N18" s="136"/>
      <c r="O18" s="135"/>
      <c r="P18" s="136"/>
      <c r="Q18" s="135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/>
      <c r="B19" s="25"/>
      <c r="C19" s="6"/>
      <c r="D19" s="22"/>
      <c r="E19" s="127"/>
      <c r="F19" s="129"/>
      <c r="G19" s="141"/>
      <c r="H19" s="142"/>
      <c r="I19" s="135"/>
      <c r="J19" s="136"/>
      <c r="K19" s="141"/>
      <c r="L19" s="142"/>
      <c r="M19" s="135"/>
      <c r="N19" s="136"/>
      <c r="O19" s="135"/>
      <c r="P19" s="136"/>
      <c r="Q19" s="135"/>
      <c r="R19" s="136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5">
      <c r="A20" s="6"/>
      <c r="B20" s="6"/>
      <c r="C20" s="6"/>
      <c r="D20" s="22"/>
      <c r="E20" s="127"/>
      <c r="F20" s="129"/>
      <c r="G20" s="141"/>
      <c r="H20" s="142"/>
      <c r="I20" s="135"/>
      <c r="J20" s="136"/>
      <c r="K20" s="141"/>
      <c r="L20" s="142"/>
      <c r="M20" s="135"/>
      <c r="N20" s="136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/>
      <c r="B21" s="6"/>
      <c r="C21" s="6"/>
      <c r="D21" s="22"/>
      <c r="E21" s="127"/>
      <c r="F21" s="129"/>
      <c r="G21" s="141"/>
      <c r="H21" s="142"/>
      <c r="I21" s="135"/>
      <c r="J21" s="136"/>
      <c r="K21" s="141"/>
      <c r="L21" s="142"/>
      <c r="M21" s="135"/>
      <c r="N21" s="136"/>
      <c r="O21" s="135"/>
      <c r="P21" s="136"/>
      <c r="Q21" s="135"/>
      <c r="R21" s="13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5">
      <c r="A22" s="10" t="s">
        <v>35</v>
      </c>
      <c r="B22" s="10"/>
      <c r="C22" s="10"/>
      <c r="D22" s="10"/>
      <c r="E22" s="127">
        <v>8</v>
      </c>
      <c r="F22" s="129"/>
      <c r="G22" s="141"/>
      <c r="H22" s="142"/>
      <c r="I22" s="135"/>
      <c r="J22" s="136"/>
      <c r="K22" s="141"/>
      <c r="L22" s="142"/>
      <c r="M22" s="135"/>
      <c r="N22" s="136"/>
      <c r="O22" s="135"/>
      <c r="P22" s="136"/>
      <c r="Q22" s="135"/>
      <c r="R22" s="136"/>
      <c r="S22" s="12">
        <f t="shared" si="1"/>
        <v>8</v>
      </c>
      <c r="T22" s="12"/>
      <c r="U22" s="15"/>
      <c r="V22" s="14"/>
    </row>
    <row r="23" spans="1:22" x14ac:dyDescent="0.5">
      <c r="A23" s="10" t="s">
        <v>36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1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0</v>
      </c>
      <c r="H24" s="139"/>
      <c r="I24" s="138">
        <f>SUM(I4:I23)</f>
        <v>3.5</v>
      </c>
      <c r="J24" s="139"/>
      <c r="K24" s="138">
        <f>SUM(K4:K23)</f>
        <v>0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1"/>
        <v>19.5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11.5</v>
      </c>
      <c r="U25" s="14"/>
      <c r="V25" s="14"/>
    </row>
    <row r="26" spans="1:22" x14ac:dyDescent="0.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-8</v>
      </c>
      <c r="I26" s="14"/>
      <c r="J26" s="14">
        <f>SUM(I24)-J25</f>
        <v>-4.5</v>
      </c>
      <c r="K26" s="14"/>
      <c r="L26" s="14">
        <f>SUM(K24)-L25</f>
        <v>-8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-20.5</v>
      </c>
      <c r="T26" s="14"/>
      <c r="U26" s="14">
        <f>SUM(U4:U25)</f>
        <v>0</v>
      </c>
      <c r="V26" s="14">
        <f>SUM(V4:V25)</f>
        <v>0</v>
      </c>
    </row>
    <row r="28" spans="1:22" x14ac:dyDescent="0.5">
      <c r="A28" s="1" t="s">
        <v>23</v>
      </c>
      <c r="B28" s="2"/>
    </row>
    <row r="29" spans="1:22" x14ac:dyDescent="0.5">
      <c r="A29" s="3" t="s">
        <v>2</v>
      </c>
      <c r="C29" s="17">
        <f>SUM(T25)</f>
        <v>11.5</v>
      </c>
      <c r="I29" s="1">
        <v>3600</v>
      </c>
    </row>
    <row r="30" spans="1:22" x14ac:dyDescent="0.5">
      <c r="A30" s="3" t="s">
        <v>24</v>
      </c>
      <c r="C30" s="17">
        <f>U26</f>
        <v>0</v>
      </c>
      <c r="D30" s="17"/>
      <c r="I30" s="24">
        <v>3.5</v>
      </c>
    </row>
    <row r="31" spans="1:22" x14ac:dyDescent="0.5">
      <c r="A31" s="3" t="s">
        <v>25</v>
      </c>
      <c r="C31" s="17">
        <f>V26</f>
        <v>0</v>
      </c>
    </row>
    <row r="32" spans="1:22" x14ac:dyDescent="0.5">
      <c r="A32" s="3" t="s">
        <v>26</v>
      </c>
      <c r="C32" s="17">
        <f>S22</f>
        <v>8</v>
      </c>
      <c r="I32" s="17"/>
    </row>
    <row r="33" spans="1:7" x14ac:dyDescent="0.5">
      <c r="A33" s="3" t="s">
        <v>4</v>
      </c>
      <c r="C33" s="17">
        <f>S23</f>
        <v>0</v>
      </c>
    </row>
    <row r="34" spans="1:7" ht="15.3" thickBot="1" x14ac:dyDescent="0.55000000000000004">
      <c r="A34" s="4" t="s">
        <v>6</v>
      </c>
      <c r="C34" s="23">
        <f>SUM(C29:C33)</f>
        <v>19.5</v>
      </c>
      <c r="E34" s="4" t="s">
        <v>40</v>
      </c>
      <c r="F34" s="4"/>
      <c r="G34" s="19">
        <f>S24-C34</f>
        <v>0</v>
      </c>
    </row>
    <row r="35" spans="1:7" ht="15.3" thickTop="1" x14ac:dyDescent="0.5">
      <c r="A35" s="3" t="s">
        <v>27</v>
      </c>
      <c r="C35" s="20">
        <v>0</v>
      </c>
      <c r="D35" s="20"/>
    </row>
    <row r="36" spans="1:7" x14ac:dyDescent="0.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56</v>
      </c>
      <c r="B1" s="2"/>
      <c r="C1" s="2"/>
    </row>
    <row r="2" spans="1:22" s="9" customFormat="1" x14ac:dyDescent="0.5">
      <c r="A2" s="5" t="s">
        <v>63</v>
      </c>
      <c r="B2" s="109"/>
      <c r="C2" s="6" t="s">
        <v>95</v>
      </c>
      <c r="D2" s="109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4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7.3</v>
      </c>
      <c r="L3" s="27">
        <v>17</v>
      </c>
      <c r="M3" s="55">
        <v>7</v>
      </c>
      <c r="N3" s="27">
        <v>17</v>
      </c>
      <c r="O3" s="26">
        <v>6</v>
      </c>
      <c r="P3" s="11">
        <v>10</v>
      </c>
      <c r="Q3" s="11"/>
      <c r="R3" s="11"/>
      <c r="S3" s="12"/>
      <c r="T3" s="12"/>
      <c r="U3" s="13"/>
      <c r="V3" s="13"/>
    </row>
    <row r="4" spans="1:22" x14ac:dyDescent="0.5">
      <c r="A4" s="6">
        <v>7105</v>
      </c>
      <c r="B4" s="120" t="s">
        <v>109</v>
      </c>
      <c r="C4" s="6">
        <v>1</v>
      </c>
      <c r="D4" s="22" t="s">
        <v>87</v>
      </c>
      <c r="E4" s="135">
        <v>8</v>
      </c>
      <c r="F4" s="136"/>
      <c r="G4" s="135">
        <v>7.5</v>
      </c>
      <c r="H4" s="136"/>
      <c r="I4" s="135">
        <v>8</v>
      </c>
      <c r="J4" s="136"/>
      <c r="K4" s="135"/>
      <c r="L4" s="136"/>
      <c r="M4" s="135"/>
      <c r="N4" s="136"/>
      <c r="O4" s="135"/>
      <c r="P4" s="136"/>
      <c r="Q4" s="135"/>
      <c r="R4" s="136"/>
      <c r="S4" s="12">
        <f>E4+G4+I4+K4+M4+O4+Q4</f>
        <v>23.5</v>
      </c>
      <c r="T4" s="12">
        <f t="shared" ref="T4:T19" si="0">SUM(S4-U4-V4)</f>
        <v>23.5</v>
      </c>
      <c r="U4" s="14"/>
      <c r="V4" s="14"/>
    </row>
    <row r="5" spans="1:22" x14ac:dyDescent="0.5">
      <c r="A5" s="6">
        <v>7101</v>
      </c>
      <c r="B5" s="120" t="s">
        <v>103</v>
      </c>
      <c r="C5" s="6">
        <v>1</v>
      </c>
      <c r="D5" s="22" t="s">
        <v>91</v>
      </c>
      <c r="E5" s="135"/>
      <c r="F5" s="136"/>
      <c r="G5" s="135"/>
      <c r="H5" s="136"/>
      <c r="I5" s="135"/>
      <c r="J5" s="136"/>
      <c r="K5" s="135">
        <v>9</v>
      </c>
      <c r="L5" s="136"/>
      <c r="M5" s="135"/>
      <c r="N5" s="136"/>
      <c r="O5" s="135"/>
      <c r="P5" s="136"/>
      <c r="Q5" s="135"/>
      <c r="R5" s="136"/>
      <c r="S5" s="12">
        <f t="shared" ref="S5:S22" si="1">E5+G5+I5+K5+M5+O5+Q5</f>
        <v>9</v>
      </c>
      <c r="T5" s="12">
        <f t="shared" si="0"/>
        <v>8</v>
      </c>
      <c r="U5" s="14">
        <v>1</v>
      </c>
      <c r="V5" s="14"/>
    </row>
    <row r="6" spans="1:22" x14ac:dyDescent="0.5">
      <c r="A6" s="6">
        <v>7113</v>
      </c>
      <c r="B6" s="120" t="s">
        <v>113</v>
      </c>
      <c r="C6" s="6">
        <v>1</v>
      </c>
      <c r="D6" s="22" t="s">
        <v>91</v>
      </c>
      <c r="E6" s="121"/>
      <c r="F6" s="122"/>
      <c r="G6" s="135"/>
      <c r="H6" s="136"/>
      <c r="I6" s="135"/>
      <c r="J6" s="136"/>
      <c r="K6" s="135"/>
      <c r="L6" s="136"/>
      <c r="M6" s="135">
        <v>9</v>
      </c>
      <c r="N6" s="136"/>
      <c r="O6" s="135">
        <v>4</v>
      </c>
      <c r="P6" s="136"/>
      <c r="Q6" s="135"/>
      <c r="R6" s="136"/>
      <c r="S6" s="12">
        <f>E6+G6+I6+K6+M6+O6+Q6</f>
        <v>13</v>
      </c>
      <c r="T6" s="12">
        <f t="shared" si="0"/>
        <v>7.5</v>
      </c>
      <c r="U6" s="14">
        <v>5.5</v>
      </c>
      <c r="V6" s="14"/>
    </row>
    <row r="7" spans="1:22" x14ac:dyDescent="0.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1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120" t="s">
        <v>112</v>
      </c>
      <c r="C16" s="6"/>
      <c r="D16" s="10" t="s">
        <v>84</v>
      </c>
      <c r="E16" s="121"/>
      <c r="F16" s="122"/>
      <c r="G16" s="121">
        <v>0.25</v>
      </c>
      <c r="H16" s="122"/>
      <c r="I16" s="121"/>
      <c r="J16" s="122"/>
      <c r="K16" s="121"/>
      <c r="L16" s="122"/>
      <c r="M16" s="121">
        <v>0.25</v>
      </c>
      <c r="N16" s="122"/>
      <c r="O16" s="135"/>
      <c r="P16" s="136"/>
      <c r="Q16" s="135"/>
      <c r="R16" s="136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5">
      <c r="A17" s="6">
        <v>3600</v>
      </c>
      <c r="B17" s="120" t="s">
        <v>112</v>
      </c>
      <c r="C17" s="6"/>
      <c r="D17" s="22" t="s">
        <v>77</v>
      </c>
      <c r="E17" s="135"/>
      <c r="F17" s="136"/>
      <c r="G17" s="135">
        <v>0.25</v>
      </c>
      <c r="H17" s="136"/>
      <c r="I17" s="135"/>
      <c r="J17" s="136"/>
      <c r="K17" s="135"/>
      <c r="L17" s="136"/>
      <c r="M17" s="135">
        <v>0.25</v>
      </c>
      <c r="N17" s="136"/>
      <c r="O17" s="135"/>
      <c r="P17" s="136"/>
      <c r="Q17" s="135"/>
      <c r="R17" s="136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10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54" t="s">
        <v>35</v>
      </c>
      <c r="B20" s="54"/>
      <c r="C20" s="10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1"/>
        <v>0</v>
      </c>
      <c r="T20" s="12"/>
      <c r="U20" s="15"/>
      <c r="V20" s="14"/>
    </row>
    <row r="21" spans="1:22" x14ac:dyDescent="0.5">
      <c r="A21" s="54" t="s">
        <v>36</v>
      </c>
      <c r="B21" s="54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1"/>
        <v>0</v>
      </c>
      <c r="T21" s="12"/>
      <c r="U21" s="15"/>
      <c r="V21" s="14"/>
    </row>
    <row r="22" spans="1:22" x14ac:dyDescent="0.5">
      <c r="A22" s="15" t="s">
        <v>6</v>
      </c>
      <c r="B22" s="15"/>
      <c r="C22" s="15"/>
      <c r="D22" s="15"/>
      <c r="E22" s="138">
        <f>SUM(E4:E21)</f>
        <v>8</v>
      </c>
      <c r="F22" s="139"/>
      <c r="G22" s="138">
        <f>SUM(G4:G21)</f>
        <v>8</v>
      </c>
      <c r="H22" s="139"/>
      <c r="I22" s="138">
        <f>SUM(I4:I21)</f>
        <v>8</v>
      </c>
      <c r="J22" s="139"/>
      <c r="K22" s="138">
        <f>SUM(K4:K21)</f>
        <v>9</v>
      </c>
      <c r="L22" s="139"/>
      <c r="M22" s="138">
        <f>SUM(M4:M21)</f>
        <v>9.5</v>
      </c>
      <c r="N22" s="139"/>
      <c r="O22" s="138">
        <f>SUM(O4:O21)</f>
        <v>4</v>
      </c>
      <c r="P22" s="139"/>
      <c r="Q22" s="138">
        <f>SUM(Q4:Q21)</f>
        <v>0</v>
      </c>
      <c r="R22" s="139"/>
      <c r="S22" s="12">
        <f t="shared" si="1"/>
        <v>46.5</v>
      </c>
      <c r="T22" s="12"/>
      <c r="U22" s="15"/>
      <c r="V22" s="14"/>
    </row>
    <row r="23" spans="1:22" x14ac:dyDescent="0.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1</v>
      </c>
      <c r="M24" s="14"/>
      <c r="N24" s="14">
        <f>SUM(M22)-N23</f>
        <v>1.5</v>
      </c>
      <c r="O24" s="14"/>
      <c r="P24" s="14">
        <f>SUM(O22)</f>
        <v>4</v>
      </c>
      <c r="Q24" s="14"/>
      <c r="R24" s="14">
        <f>SUM(Q22)</f>
        <v>0</v>
      </c>
      <c r="S24" s="14">
        <f>SUM(E24:R24)</f>
        <v>6.5</v>
      </c>
      <c r="T24" s="14"/>
      <c r="U24" s="14">
        <f>SUM(U4:U23)</f>
        <v>6.5</v>
      </c>
      <c r="V24" s="14">
        <f>SUM(V4:V23)</f>
        <v>0</v>
      </c>
    </row>
    <row r="26" spans="1:22" x14ac:dyDescent="0.5">
      <c r="A26" s="1" t="s">
        <v>23</v>
      </c>
      <c r="B26" s="2"/>
    </row>
    <row r="27" spans="1:22" x14ac:dyDescent="0.5">
      <c r="A27" s="3" t="s">
        <v>2</v>
      </c>
      <c r="C27" s="17">
        <f>SUM(T23)</f>
        <v>40</v>
      </c>
      <c r="I27" s="1">
        <v>3600</v>
      </c>
    </row>
    <row r="28" spans="1:22" x14ac:dyDescent="0.5">
      <c r="A28" s="3" t="s">
        <v>24</v>
      </c>
      <c r="C28" s="17">
        <f>U24</f>
        <v>6.5</v>
      </c>
      <c r="D28" s="17"/>
      <c r="I28" s="24">
        <v>1</v>
      </c>
    </row>
    <row r="29" spans="1:22" x14ac:dyDescent="0.5">
      <c r="A29" s="3" t="s">
        <v>25</v>
      </c>
      <c r="C29" s="17">
        <f>V24</f>
        <v>0</v>
      </c>
    </row>
    <row r="30" spans="1:22" x14ac:dyDescent="0.5">
      <c r="A30" s="3" t="s">
        <v>26</v>
      </c>
      <c r="C30" s="17">
        <f>S20</f>
        <v>0</v>
      </c>
      <c r="I30" s="17"/>
    </row>
    <row r="31" spans="1:22" x14ac:dyDescent="0.5">
      <c r="A31" s="3" t="s">
        <v>4</v>
      </c>
      <c r="C31" s="17">
        <f>S21</f>
        <v>0</v>
      </c>
    </row>
    <row r="32" spans="1:22" ht="15.3" thickBot="1" x14ac:dyDescent="0.55000000000000004">
      <c r="A32" s="4" t="s">
        <v>6</v>
      </c>
      <c r="C32" s="23">
        <f>SUM(C27:C31)</f>
        <v>46.5</v>
      </c>
      <c r="E32" s="4" t="s">
        <v>40</v>
      </c>
      <c r="F32" s="4"/>
      <c r="G32" s="19">
        <f>S22-C32</f>
        <v>0</v>
      </c>
    </row>
    <row r="33" spans="1:4" ht="15.3" thickTop="1" x14ac:dyDescent="0.5">
      <c r="A33" s="3" t="s">
        <v>27</v>
      </c>
      <c r="C33" s="20">
        <v>0</v>
      </c>
      <c r="D33" s="20"/>
    </row>
    <row r="34" spans="1:4" x14ac:dyDescent="0.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F25" sqref="F25"/>
    </sheetView>
  </sheetViews>
  <sheetFormatPr defaultColWidth="9.1640625" defaultRowHeight="15" x14ac:dyDescent="0.5"/>
  <cols>
    <col min="1" max="2" width="10.71875" style="30" customWidth="1"/>
    <col min="3" max="3" width="12.83203125" style="30" customWidth="1"/>
    <col min="4" max="4" width="28.71875" style="30" customWidth="1"/>
    <col min="5" max="5" width="6.83203125" style="30" customWidth="1"/>
    <col min="6" max="13" width="7" style="30" customWidth="1"/>
    <col min="14" max="14" width="6.83203125" style="30" customWidth="1"/>
    <col min="15" max="17" width="7" style="30" customWidth="1"/>
    <col min="18" max="18" width="7" style="31" customWidth="1"/>
    <col min="19" max="19" width="7.71875" style="30" customWidth="1"/>
    <col min="20" max="21" width="7.83203125" style="30" customWidth="1"/>
    <col min="22" max="22" width="7.71875" style="30" customWidth="1"/>
    <col min="23" max="16384" width="9.1640625" style="30"/>
  </cols>
  <sheetData>
    <row r="1" spans="1:22" ht="18" customHeight="1" x14ac:dyDescent="0.5">
      <c r="A1" s="28" t="s">
        <v>10</v>
      </c>
      <c r="B1" s="29"/>
      <c r="C1" s="29"/>
    </row>
    <row r="2" spans="1:22" s="35" customFormat="1" x14ac:dyDescent="0.5">
      <c r="A2" s="5" t="s">
        <v>63</v>
      </c>
      <c r="B2" s="109"/>
      <c r="C2" s="6" t="s">
        <v>95</v>
      </c>
      <c r="D2" s="32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47" t="s">
        <v>17</v>
      </c>
      <c r="N2" s="147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7</v>
      </c>
      <c r="L3" s="27">
        <v>17</v>
      </c>
      <c r="M3" s="55">
        <v>7</v>
      </c>
      <c r="N3" s="27">
        <v>17</v>
      </c>
      <c r="O3" s="27">
        <v>6</v>
      </c>
      <c r="P3" s="67">
        <v>9.3000000000000007</v>
      </c>
      <c r="Q3" s="37"/>
      <c r="R3" s="37"/>
      <c r="S3" s="38"/>
      <c r="T3" s="38"/>
      <c r="U3" s="39"/>
      <c r="V3" s="39"/>
    </row>
    <row r="4" spans="1:22" x14ac:dyDescent="0.5">
      <c r="A4" s="6">
        <v>7048</v>
      </c>
      <c r="B4" s="120" t="s">
        <v>110</v>
      </c>
      <c r="C4" s="6">
        <v>3</v>
      </c>
      <c r="D4" s="22" t="s">
        <v>98</v>
      </c>
      <c r="E4" s="135">
        <v>7.25</v>
      </c>
      <c r="F4" s="145"/>
      <c r="G4" s="135">
        <v>0.25</v>
      </c>
      <c r="H4" s="145"/>
      <c r="I4" s="135"/>
      <c r="J4" s="136"/>
      <c r="K4" s="121"/>
      <c r="L4" s="122"/>
      <c r="M4" s="144"/>
      <c r="N4" s="145"/>
      <c r="O4" s="146"/>
      <c r="P4" s="146"/>
      <c r="Q4" s="144"/>
      <c r="R4" s="145"/>
      <c r="S4" s="38">
        <f>E4+G4+I4+K4+M4+O4+Q4</f>
        <v>7.5</v>
      </c>
      <c r="T4" s="38">
        <f>SUM(S4-U4-V4)</f>
        <v>7.5</v>
      </c>
      <c r="U4" s="40"/>
      <c r="V4" s="40"/>
    </row>
    <row r="5" spans="1:22" x14ac:dyDescent="0.5">
      <c r="A5" s="6">
        <v>7113</v>
      </c>
      <c r="B5" s="120" t="s">
        <v>113</v>
      </c>
      <c r="C5" s="6">
        <v>1</v>
      </c>
      <c r="D5" s="22" t="s">
        <v>91</v>
      </c>
      <c r="E5" s="144"/>
      <c r="F5" s="145"/>
      <c r="G5" s="144">
        <v>6.25</v>
      </c>
      <c r="H5" s="145"/>
      <c r="I5" s="144">
        <v>7.25</v>
      </c>
      <c r="J5" s="145"/>
      <c r="K5" s="135">
        <v>1.5</v>
      </c>
      <c r="L5" s="145"/>
      <c r="M5" s="144"/>
      <c r="N5" s="145"/>
      <c r="O5" s="146"/>
      <c r="P5" s="146"/>
      <c r="Q5" s="144"/>
      <c r="R5" s="145"/>
      <c r="S5" s="38">
        <f>E5+G5+I5+K5+M5+O5+Q5</f>
        <v>15</v>
      </c>
      <c r="T5" s="38">
        <f t="shared" ref="T5:T20" si="0">SUM(S5-U5-V5)</f>
        <v>15</v>
      </c>
      <c r="U5" s="40"/>
      <c r="V5" s="40"/>
    </row>
    <row r="6" spans="1:22" x14ac:dyDescent="0.5">
      <c r="A6" s="6">
        <v>7101</v>
      </c>
      <c r="B6" s="120" t="s">
        <v>103</v>
      </c>
      <c r="C6" s="6">
        <v>1</v>
      </c>
      <c r="D6" s="22" t="s">
        <v>91</v>
      </c>
      <c r="E6" s="144"/>
      <c r="F6" s="145"/>
      <c r="G6" s="135">
        <v>1</v>
      </c>
      <c r="H6" s="145"/>
      <c r="I6" s="144">
        <v>0.25</v>
      </c>
      <c r="J6" s="145"/>
      <c r="K6" s="144">
        <v>1.75</v>
      </c>
      <c r="L6" s="145"/>
      <c r="M6" s="144"/>
      <c r="N6" s="145"/>
      <c r="O6" s="146"/>
      <c r="P6" s="146"/>
      <c r="Q6" s="144"/>
      <c r="R6" s="145"/>
      <c r="S6" s="38">
        <f t="shared" ref="S6:S22" si="1">E6+G6+I6+K6+M6+O6+Q6</f>
        <v>3</v>
      </c>
      <c r="T6" s="38">
        <f t="shared" si="0"/>
        <v>1.5</v>
      </c>
      <c r="U6" s="40">
        <v>1.5</v>
      </c>
      <c r="V6" s="40"/>
    </row>
    <row r="7" spans="1:22" x14ac:dyDescent="0.5">
      <c r="A7" s="6">
        <v>7045</v>
      </c>
      <c r="B7" s="120" t="s">
        <v>104</v>
      </c>
      <c r="C7" s="6">
        <v>4</v>
      </c>
      <c r="D7" s="22" t="s">
        <v>97</v>
      </c>
      <c r="E7" s="144"/>
      <c r="F7" s="145"/>
      <c r="G7" s="144"/>
      <c r="H7" s="145"/>
      <c r="I7" s="144"/>
      <c r="J7" s="145"/>
      <c r="K7" s="144">
        <v>0.5</v>
      </c>
      <c r="L7" s="145"/>
      <c r="M7" s="144">
        <v>1.5</v>
      </c>
      <c r="N7" s="145"/>
      <c r="O7" s="146"/>
      <c r="P7" s="146"/>
      <c r="Q7" s="144"/>
      <c r="R7" s="145"/>
      <c r="S7" s="38">
        <f t="shared" si="1"/>
        <v>2</v>
      </c>
      <c r="T7" s="38">
        <f t="shared" si="0"/>
        <v>0.5</v>
      </c>
      <c r="U7" s="40">
        <v>1.5</v>
      </c>
      <c r="V7" s="40"/>
    </row>
    <row r="8" spans="1:22" x14ac:dyDescent="0.5">
      <c r="A8" s="6">
        <v>7045</v>
      </c>
      <c r="B8" s="120" t="s">
        <v>104</v>
      </c>
      <c r="C8" s="6">
        <v>5</v>
      </c>
      <c r="D8" s="22" t="s">
        <v>101</v>
      </c>
      <c r="E8" s="144"/>
      <c r="F8" s="145"/>
      <c r="G8" s="144"/>
      <c r="H8" s="145"/>
      <c r="I8" s="144"/>
      <c r="J8" s="145"/>
      <c r="K8" s="144">
        <v>0.5</v>
      </c>
      <c r="L8" s="145"/>
      <c r="M8" s="144">
        <v>2</v>
      </c>
      <c r="N8" s="145"/>
      <c r="O8" s="146">
        <v>1</v>
      </c>
      <c r="P8" s="146"/>
      <c r="Q8" s="144"/>
      <c r="R8" s="145"/>
      <c r="S8" s="38">
        <f t="shared" si="1"/>
        <v>3.5</v>
      </c>
      <c r="T8" s="38">
        <f t="shared" si="0"/>
        <v>2.5</v>
      </c>
      <c r="U8" s="40">
        <v>1</v>
      </c>
      <c r="V8" s="40"/>
    </row>
    <row r="9" spans="1:22" x14ac:dyDescent="0.5">
      <c r="A9" s="6">
        <v>7045</v>
      </c>
      <c r="B9" s="120" t="s">
        <v>104</v>
      </c>
      <c r="C9" s="6">
        <v>6</v>
      </c>
      <c r="D9" s="22" t="s">
        <v>101</v>
      </c>
      <c r="E9" s="121"/>
      <c r="F9" s="122"/>
      <c r="G9" s="144"/>
      <c r="H9" s="145"/>
      <c r="I9" s="144"/>
      <c r="J9" s="145"/>
      <c r="K9" s="144">
        <v>0.75</v>
      </c>
      <c r="L9" s="145"/>
      <c r="M9" s="144">
        <v>2</v>
      </c>
      <c r="N9" s="145"/>
      <c r="O9" s="146">
        <v>1</v>
      </c>
      <c r="P9" s="146"/>
      <c r="Q9" s="144"/>
      <c r="R9" s="145"/>
      <c r="S9" s="38">
        <f t="shared" si="1"/>
        <v>3.75</v>
      </c>
      <c r="T9" s="38">
        <f t="shared" si="0"/>
        <v>2.75</v>
      </c>
      <c r="U9" s="40">
        <v>1</v>
      </c>
      <c r="V9" s="40"/>
    </row>
    <row r="10" spans="1:22" x14ac:dyDescent="0.5">
      <c r="A10" s="6">
        <v>7045</v>
      </c>
      <c r="B10" s="120" t="s">
        <v>104</v>
      </c>
      <c r="C10" s="6">
        <v>7</v>
      </c>
      <c r="D10" s="22" t="s">
        <v>101</v>
      </c>
      <c r="E10" s="121"/>
      <c r="F10" s="122"/>
      <c r="G10" s="144"/>
      <c r="H10" s="145"/>
      <c r="I10" s="144"/>
      <c r="J10" s="145"/>
      <c r="K10" s="144">
        <v>0.75</v>
      </c>
      <c r="L10" s="145"/>
      <c r="M10" s="144">
        <v>2</v>
      </c>
      <c r="N10" s="145"/>
      <c r="O10" s="144">
        <v>1</v>
      </c>
      <c r="P10" s="145"/>
      <c r="Q10" s="144"/>
      <c r="R10" s="145"/>
      <c r="S10" s="38">
        <f t="shared" ref="S10" si="2">E10+G10+I10+K10+M10+O10+Q10</f>
        <v>3.75</v>
      </c>
      <c r="T10" s="38">
        <f t="shared" ref="T10" si="3">SUM(S10-U10-V10)</f>
        <v>2.75</v>
      </c>
      <c r="U10" s="14">
        <v>1</v>
      </c>
      <c r="V10" s="40"/>
    </row>
    <row r="11" spans="1:22" x14ac:dyDescent="0.5">
      <c r="A11" s="6">
        <v>7045</v>
      </c>
      <c r="B11" s="120" t="s">
        <v>104</v>
      </c>
      <c r="C11" s="6">
        <v>8</v>
      </c>
      <c r="D11" s="22" t="s">
        <v>101</v>
      </c>
      <c r="E11" s="121"/>
      <c r="F11" s="122"/>
      <c r="G11" s="144"/>
      <c r="H11" s="145"/>
      <c r="I11" s="144"/>
      <c r="J11" s="145"/>
      <c r="K11" s="144">
        <v>0.5</v>
      </c>
      <c r="L11" s="145"/>
      <c r="M11" s="144">
        <v>2</v>
      </c>
      <c r="N11" s="145"/>
      <c r="O11" s="144">
        <v>0.5</v>
      </c>
      <c r="P11" s="145"/>
      <c r="Q11" s="144"/>
      <c r="R11" s="145"/>
      <c r="S11" s="38">
        <f t="shared" ref="S11:S12" si="4">E11+G11+I11+K11+M11+O11+Q11</f>
        <v>3</v>
      </c>
      <c r="T11" s="38">
        <f t="shared" ref="T11:T12" si="5">SUM(S11-U11-V11)</f>
        <v>2.5</v>
      </c>
      <c r="U11" s="40">
        <v>0.5</v>
      </c>
      <c r="V11" s="40"/>
    </row>
    <row r="12" spans="1:22" x14ac:dyDescent="0.5">
      <c r="A12" s="6"/>
      <c r="B12" s="6"/>
      <c r="C12" s="6"/>
      <c r="D12" s="22"/>
      <c r="E12" s="135"/>
      <c r="F12" s="122"/>
      <c r="G12" s="121"/>
      <c r="H12" s="122"/>
      <c r="I12" s="121"/>
      <c r="J12" s="122"/>
      <c r="K12" s="121"/>
      <c r="L12" s="122"/>
      <c r="M12" s="121"/>
      <c r="N12" s="122"/>
      <c r="O12" s="144"/>
      <c r="P12" s="145"/>
      <c r="Q12" s="144"/>
      <c r="R12" s="14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44"/>
      <c r="P13" s="145"/>
      <c r="Q13" s="144"/>
      <c r="R13" s="145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44"/>
      <c r="P14" s="145"/>
      <c r="Q14" s="144"/>
      <c r="R14" s="14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5">
      <c r="A15" s="6"/>
      <c r="B15" s="6"/>
      <c r="C15" s="6"/>
      <c r="D15" s="22"/>
      <c r="E15" s="135"/>
      <c r="F15" s="122"/>
      <c r="G15" s="135"/>
      <c r="H15" s="122"/>
      <c r="I15" s="135"/>
      <c r="J15" s="122"/>
      <c r="K15" s="135"/>
      <c r="L15" s="122"/>
      <c r="M15" s="135"/>
      <c r="N15" s="122"/>
      <c r="O15" s="144"/>
      <c r="P15" s="145"/>
      <c r="Q15" s="144"/>
      <c r="R15" s="14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44"/>
      <c r="P16" s="145"/>
      <c r="Q16" s="144"/>
      <c r="R16" s="145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3" customFormat="1" x14ac:dyDescent="0.5">
      <c r="A17" s="6"/>
      <c r="B17" s="6"/>
      <c r="C17" s="6"/>
      <c r="D17" s="22"/>
      <c r="E17" s="135"/>
      <c r="F17" s="136"/>
      <c r="G17" s="135"/>
      <c r="H17" s="136"/>
      <c r="I17" s="148"/>
      <c r="J17" s="149"/>
      <c r="K17" s="135"/>
      <c r="L17" s="136"/>
      <c r="M17" s="135"/>
      <c r="N17" s="136"/>
      <c r="O17" s="148"/>
      <c r="P17" s="149"/>
      <c r="Q17" s="148"/>
      <c r="R17" s="149"/>
      <c r="S17" s="38">
        <f t="shared" si="10"/>
        <v>0</v>
      </c>
      <c r="T17" s="38">
        <f t="shared" si="11"/>
        <v>0</v>
      </c>
      <c r="U17" s="112"/>
      <c r="V17" s="112"/>
    </row>
    <row r="18" spans="1:22" x14ac:dyDescent="0.5">
      <c r="A18" s="6">
        <v>3600</v>
      </c>
      <c r="B18" s="120" t="s">
        <v>112</v>
      </c>
      <c r="C18" s="6"/>
      <c r="D18" s="22" t="s">
        <v>86</v>
      </c>
      <c r="E18" s="144"/>
      <c r="F18" s="145"/>
      <c r="G18" s="144"/>
      <c r="H18" s="145"/>
      <c r="I18" s="144"/>
      <c r="J18" s="145"/>
      <c r="K18" s="144"/>
      <c r="L18" s="145"/>
      <c r="M18" s="144"/>
      <c r="N18" s="145"/>
      <c r="O18" s="146"/>
      <c r="P18" s="146"/>
      <c r="Q18" s="144"/>
      <c r="R18" s="145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5">
      <c r="A19" s="6">
        <v>3600</v>
      </c>
      <c r="B19" s="120" t="s">
        <v>112</v>
      </c>
      <c r="C19" s="6"/>
      <c r="D19" s="22" t="s">
        <v>82</v>
      </c>
      <c r="E19" s="144">
        <v>0.75</v>
      </c>
      <c r="F19" s="145"/>
      <c r="G19" s="144">
        <v>0.5</v>
      </c>
      <c r="H19" s="145"/>
      <c r="I19" s="144">
        <v>0.5</v>
      </c>
      <c r="J19" s="145"/>
      <c r="K19" s="144">
        <v>3.25</v>
      </c>
      <c r="L19" s="145"/>
      <c r="M19" s="144"/>
      <c r="N19" s="145"/>
      <c r="O19" s="146"/>
      <c r="P19" s="146"/>
      <c r="Q19" s="144"/>
      <c r="R19" s="145"/>
      <c r="S19" s="38">
        <f t="shared" si="1"/>
        <v>5</v>
      </c>
      <c r="T19" s="38">
        <f t="shared" si="0"/>
        <v>5</v>
      </c>
      <c r="U19" s="40"/>
      <c r="V19" s="40"/>
    </row>
    <row r="20" spans="1:22" x14ac:dyDescent="0.5">
      <c r="A20" s="6"/>
      <c r="B20" s="6"/>
      <c r="C20" s="6"/>
      <c r="D20" s="22"/>
      <c r="E20" s="144"/>
      <c r="F20" s="145"/>
      <c r="G20" s="144"/>
      <c r="H20" s="145"/>
      <c r="I20" s="144"/>
      <c r="J20" s="145"/>
      <c r="K20" s="144"/>
      <c r="L20" s="145"/>
      <c r="M20" s="144"/>
      <c r="N20" s="145"/>
      <c r="O20" s="146"/>
      <c r="P20" s="146"/>
      <c r="Q20" s="144"/>
      <c r="R20" s="145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5">
      <c r="A21" s="36" t="s">
        <v>35</v>
      </c>
      <c r="B21" s="36"/>
      <c r="C21" s="36"/>
      <c r="D21" s="36"/>
      <c r="E21" s="144"/>
      <c r="F21" s="145"/>
      <c r="G21" s="144"/>
      <c r="H21" s="145"/>
      <c r="I21" s="144"/>
      <c r="J21" s="145"/>
      <c r="K21" s="144"/>
      <c r="L21" s="145"/>
      <c r="M21" s="144"/>
      <c r="N21" s="145"/>
      <c r="O21" s="146"/>
      <c r="P21" s="146"/>
      <c r="Q21" s="144"/>
      <c r="R21" s="145"/>
      <c r="S21" s="38">
        <f t="shared" si="1"/>
        <v>0</v>
      </c>
      <c r="T21" s="38"/>
      <c r="U21" s="41"/>
      <c r="V21" s="40"/>
    </row>
    <row r="22" spans="1:22" x14ac:dyDescent="0.5">
      <c r="A22" s="36" t="s">
        <v>36</v>
      </c>
      <c r="B22" s="36"/>
      <c r="C22" s="36"/>
      <c r="D22" s="3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4"/>
      <c r="R22" s="145"/>
      <c r="S22" s="38">
        <f t="shared" si="1"/>
        <v>0</v>
      </c>
      <c r="T22" s="38"/>
      <c r="U22" s="41"/>
      <c r="V22" s="40"/>
    </row>
    <row r="23" spans="1:22" x14ac:dyDescent="0.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9.5</v>
      </c>
      <c r="L23" s="151"/>
      <c r="M23" s="150">
        <f>SUM(M4:M22)</f>
        <v>9.5</v>
      </c>
      <c r="N23" s="151"/>
      <c r="O23" s="150">
        <f>SUM(O4:O22)</f>
        <v>3.5</v>
      </c>
      <c r="P23" s="151"/>
      <c r="Q23" s="150">
        <f>SUM(Q4:Q22)</f>
        <v>0</v>
      </c>
      <c r="R23" s="151"/>
      <c r="S23" s="38">
        <f>E23+G23+I23+K23+M23+O23+Q23</f>
        <v>46.5</v>
      </c>
      <c r="T23" s="38"/>
      <c r="U23" s="41"/>
      <c r="V23" s="40"/>
    </row>
    <row r="24" spans="1:22" x14ac:dyDescent="0.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1.5</v>
      </c>
      <c r="M25" s="40"/>
      <c r="N25" s="40">
        <f>SUM(M23)-N24</f>
        <v>1.5</v>
      </c>
      <c r="O25" s="40"/>
      <c r="P25" s="40">
        <f>SUM(O23)</f>
        <v>3.5</v>
      </c>
      <c r="Q25" s="40"/>
      <c r="R25" s="40">
        <f>SUM(Q23)</f>
        <v>0</v>
      </c>
      <c r="S25" s="40">
        <f>SUM(E25:R25)</f>
        <v>6.5</v>
      </c>
      <c r="T25" s="40"/>
      <c r="U25" s="40">
        <f>SUM(U4:U24)</f>
        <v>6.5</v>
      </c>
      <c r="V25" s="40">
        <f>SUM(V4:V24)</f>
        <v>0</v>
      </c>
    </row>
    <row r="27" spans="1:22" x14ac:dyDescent="0.5">
      <c r="A27" s="28" t="s">
        <v>23</v>
      </c>
      <c r="B27" s="29"/>
    </row>
    <row r="28" spans="1:22" x14ac:dyDescent="0.5">
      <c r="A28" s="30" t="s">
        <v>2</v>
      </c>
      <c r="C28" s="43">
        <f>SUM(T24)</f>
        <v>40</v>
      </c>
      <c r="I28" s="28">
        <v>3600</v>
      </c>
    </row>
    <row r="29" spans="1:22" x14ac:dyDescent="0.5">
      <c r="A29" s="30" t="s">
        <v>24</v>
      </c>
      <c r="C29" s="43">
        <f>U25</f>
        <v>6.5</v>
      </c>
      <c r="D29" s="43"/>
      <c r="I29" s="24">
        <v>5</v>
      </c>
    </row>
    <row r="30" spans="1:22" x14ac:dyDescent="0.5">
      <c r="A30" s="30" t="s">
        <v>25</v>
      </c>
      <c r="C30" s="43">
        <f>V25</f>
        <v>0</v>
      </c>
    </row>
    <row r="31" spans="1:22" x14ac:dyDescent="0.5">
      <c r="A31" s="30" t="s">
        <v>26</v>
      </c>
      <c r="C31" s="43">
        <f>S21</f>
        <v>0</v>
      </c>
      <c r="I31" s="43"/>
    </row>
    <row r="32" spans="1:22" x14ac:dyDescent="0.5">
      <c r="A32" s="30" t="s">
        <v>4</v>
      </c>
      <c r="C32" s="43">
        <f>S22</f>
        <v>0</v>
      </c>
    </row>
    <row r="33" spans="1:7" ht="15.3" thickBot="1" x14ac:dyDescent="0.55000000000000004">
      <c r="A33" s="31" t="s">
        <v>6</v>
      </c>
      <c r="C33" s="44">
        <f>SUM(C28:C32)</f>
        <v>46.5</v>
      </c>
      <c r="E33" s="31" t="s">
        <v>40</v>
      </c>
      <c r="F33" s="31"/>
      <c r="G33" s="45">
        <v>0</v>
      </c>
    </row>
    <row r="34" spans="1:7" ht="15.3" thickTop="1" x14ac:dyDescent="0.5">
      <c r="A34" s="30" t="s">
        <v>27</v>
      </c>
      <c r="C34" s="46">
        <v>0</v>
      </c>
      <c r="D34" s="46"/>
    </row>
    <row r="35" spans="1:7" x14ac:dyDescent="0.5">
      <c r="A35" s="30" t="s">
        <v>34</v>
      </c>
      <c r="C35" s="46">
        <v>0</v>
      </c>
      <c r="D35" s="46"/>
    </row>
  </sheetData>
  <mergeCells count="147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F25" sqref="F25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53</v>
      </c>
      <c r="B1" s="2"/>
      <c r="C1" s="2"/>
    </row>
    <row r="2" spans="1:22" s="9" customFormat="1" x14ac:dyDescent="0.5">
      <c r="A2" s="5" t="s">
        <v>63</v>
      </c>
      <c r="B2" s="109"/>
      <c r="C2" s="109" t="str">
        <f>Chimes!C2</f>
        <v>20.11.2022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5">
      <c r="A4" s="6">
        <v>7045</v>
      </c>
      <c r="B4" s="120" t="s">
        <v>104</v>
      </c>
      <c r="C4" s="6">
        <v>6</v>
      </c>
      <c r="D4" s="22" t="s">
        <v>94</v>
      </c>
      <c r="E4" s="135">
        <v>8</v>
      </c>
      <c r="F4" s="136"/>
      <c r="G4" s="135">
        <v>1.5</v>
      </c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2">
        <f t="shared" ref="S4:S10" si="0">E4+G4+I4+K4+M4+O4+Q4</f>
        <v>9.5</v>
      </c>
      <c r="T4" s="12">
        <f t="shared" ref="T4:T22" si="1">SUM(S4-U4-V4)</f>
        <v>9.5</v>
      </c>
      <c r="U4" s="14"/>
      <c r="V4" s="14"/>
    </row>
    <row r="5" spans="1:22" x14ac:dyDescent="0.5">
      <c r="A5" s="6">
        <v>7085</v>
      </c>
      <c r="B5" s="120" t="s">
        <v>111</v>
      </c>
      <c r="C5" s="6">
        <v>2</v>
      </c>
      <c r="D5" s="22" t="s">
        <v>89</v>
      </c>
      <c r="E5" s="135"/>
      <c r="F5" s="136"/>
      <c r="G5" s="135">
        <v>6.5</v>
      </c>
      <c r="H5" s="136"/>
      <c r="I5" s="135">
        <v>8</v>
      </c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si="0"/>
        <v>14.5</v>
      </c>
      <c r="T5" s="12">
        <f t="shared" si="1"/>
        <v>14.5</v>
      </c>
      <c r="U5" s="14"/>
      <c r="V5" s="14"/>
    </row>
    <row r="6" spans="1:22" x14ac:dyDescent="0.5">
      <c r="A6" s="6">
        <v>7101</v>
      </c>
      <c r="B6" s="120" t="s">
        <v>103</v>
      </c>
      <c r="C6" s="6">
        <v>1</v>
      </c>
      <c r="D6" s="22" t="s">
        <v>91</v>
      </c>
      <c r="E6" s="135"/>
      <c r="F6" s="136"/>
      <c r="G6" s="135"/>
      <c r="H6" s="136"/>
      <c r="I6" s="135"/>
      <c r="J6" s="136"/>
      <c r="K6" s="135">
        <v>8</v>
      </c>
      <c r="L6" s="136"/>
      <c r="M6" s="135">
        <v>8</v>
      </c>
      <c r="N6" s="136"/>
      <c r="O6" s="135"/>
      <c r="P6" s="136"/>
      <c r="Q6" s="135"/>
      <c r="R6" s="136"/>
      <c r="S6" s="12">
        <f t="shared" si="0"/>
        <v>16</v>
      </c>
      <c r="T6" s="12">
        <f t="shared" si="1"/>
        <v>16</v>
      </c>
      <c r="U6" s="14"/>
      <c r="V6" s="14"/>
    </row>
    <row r="7" spans="1:22" x14ac:dyDescent="0.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5"/>
      <c r="P16" s="136"/>
      <c r="Q16" s="135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35"/>
      <c r="P17" s="136"/>
      <c r="Q17" s="135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25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/>
      <c r="B20" s="25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120" t="s">
        <v>112</v>
      </c>
      <c r="C21" s="6"/>
      <c r="D21" s="22" t="s">
        <v>65</v>
      </c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9"/>
      <c r="B22" s="60"/>
      <c r="C22" s="109"/>
      <c r="D22" s="10"/>
      <c r="E22" s="152"/>
      <c r="F22" s="136"/>
      <c r="G22" s="152"/>
      <c r="H22" s="136"/>
      <c r="I22" s="152"/>
      <c r="J22" s="136"/>
      <c r="K22" s="152"/>
      <c r="L22" s="136"/>
      <c r="M22" s="152"/>
      <c r="N22" s="136"/>
      <c r="O22" s="135"/>
      <c r="P22" s="136"/>
      <c r="Q22" s="135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35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2"/>
        <v>0</v>
      </c>
      <c r="T23" s="12"/>
      <c r="U23" s="15"/>
      <c r="V23" s="14"/>
    </row>
    <row r="24" spans="1:22" x14ac:dyDescent="0.5">
      <c r="A24" s="10" t="s">
        <v>36</v>
      </c>
      <c r="B24" s="10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23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24</v>
      </c>
      <c r="C31" s="17">
        <f>U27</f>
        <v>0</v>
      </c>
      <c r="D31" s="17"/>
      <c r="I31" s="24"/>
    </row>
    <row r="32" spans="1:22" x14ac:dyDescent="0.5">
      <c r="A32" s="3" t="s">
        <v>25</v>
      </c>
      <c r="C32" s="17">
        <f>V27</f>
        <v>0</v>
      </c>
    </row>
    <row r="33" spans="1:9" x14ac:dyDescent="0.5">
      <c r="A33" s="3" t="s">
        <v>26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5.3" thickTop="1" x14ac:dyDescent="0.5">
      <c r="A36" s="3" t="s">
        <v>27</v>
      </c>
      <c r="C36" s="20">
        <v>0</v>
      </c>
      <c r="D36" s="20"/>
    </row>
    <row r="37" spans="1:9" x14ac:dyDescent="0.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  <c r="S1" s="3"/>
    </row>
    <row r="2" spans="1:22" s="9" customFormat="1" x14ac:dyDescent="0.5">
      <c r="A2" s="5" t="s">
        <v>63</v>
      </c>
      <c r="B2" s="109"/>
      <c r="C2" s="109" t="str">
        <f>Chimes!C2</f>
        <v>20.11.2022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9.4499999999999993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5">
      <c r="A4" s="6">
        <v>6822</v>
      </c>
      <c r="B4" s="120" t="s">
        <v>108</v>
      </c>
      <c r="C4" s="6">
        <v>32</v>
      </c>
      <c r="D4" s="22" t="s">
        <v>93</v>
      </c>
      <c r="E4" s="135">
        <v>7</v>
      </c>
      <c r="F4" s="136"/>
      <c r="G4" s="135">
        <v>7</v>
      </c>
      <c r="H4" s="136"/>
      <c r="I4" s="135">
        <v>7</v>
      </c>
      <c r="J4" s="136"/>
      <c r="K4" s="135">
        <v>7</v>
      </c>
      <c r="L4" s="136"/>
      <c r="M4" s="135">
        <v>7</v>
      </c>
      <c r="N4" s="136"/>
      <c r="O4" s="135"/>
      <c r="P4" s="136"/>
      <c r="Q4" s="135"/>
      <c r="R4" s="136"/>
      <c r="S4" s="12">
        <f>E4+G4+I4+K4+M4+O4+Q4</f>
        <v>35</v>
      </c>
      <c r="T4" s="12">
        <f>SUM(S4-U4-V4)</f>
        <v>35</v>
      </c>
      <c r="U4" s="14"/>
      <c r="V4" s="14"/>
    </row>
    <row r="5" spans="1:22" ht="15.75" customHeight="1" x14ac:dyDescent="0.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5"/>
      <c r="P5" s="136"/>
      <c r="Q5" s="135"/>
      <c r="R5" s="136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2"/>
      <c r="E18" s="121"/>
      <c r="F18" s="122"/>
      <c r="G18" s="121"/>
      <c r="H18" s="122"/>
      <c r="I18" s="135"/>
      <c r="J18" s="136"/>
      <c r="K18" s="121"/>
      <c r="L18" s="122"/>
      <c r="M18" s="121"/>
      <c r="N18" s="122"/>
      <c r="O18" s="135"/>
      <c r="P18" s="136"/>
      <c r="Q18" s="135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5"/>
      <c r="P19" s="136"/>
      <c r="Q19" s="135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112</v>
      </c>
      <c r="C20" s="6"/>
      <c r="D20" s="10" t="s">
        <v>58</v>
      </c>
      <c r="E20" s="135">
        <v>1</v>
      </c>
      <c r="F20" s="136"/>
      <c r="G20" s="135">
        <v>1</v>
      </c>
      <c r="H20" s="136"/>
      <c r="I20" s="135">
        <v>1</v>
      </c>
      <c r="J20" s="136"/>
      <c r="K20" s="135">
        <v>1</v>
      </c>
      <c r="L20" s="136"/>
      <c r="M20" s="135">
        <v>1</v>
      </c>
      <c r="N20" s="136"/>
      <c r="O20" s="135"/>
      <c r="P20" s="136"/>
      <c r="Q20" s="135"/>
      <c r="R20" s="136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5">
      <c r="A21" s="6"/>
      <c r="B21" s="6"/>
      <c r="C21" s="6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35</v>
      </c>
      <c r="B22" s="10"/>
      <c r="C22" s="6"/>
      <c r="D22" s="6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0"/>
        <v>0</v>
      </c>
      <c r="T22" s="12"/>
      <c r="U22" s="15"/>
      <c r="V22" s="14"/>
    </row>
    <row r="23" spans="1:22" x14ac:dyDescent="0.5">
      <c r="A23" s="10" t="s">
        <v>36</v>
      </c>
      <c r="B23" s="10"/>
      <c r="C23" s="6"/>
      <c r="D23" s="6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23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5">
      <c r="A31" s="3" t="s">
        <v>25</v>
      </c>
      <c r="C31" s="17">
        <f>V26</f>
        <v>0</v>
      </c>
      <c r="S31" s="3"/>
    </row>
    <row r="32" spans="1:22" x14ac:dyDescent="0.5">
      <c r="A32" s="3" t="s">
        <v>26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5.3" thickTop="1" x14ac:dyDescent="0.5">
      <c r="A35" s="3" t="s">
        <v>27</v>
      </c>
      <c r="C35" s="20">
        <v>0</v>
      </c>
      <c r="D35" s="20"/>
      <c r="S35" s="3"/>
    </row>
    <row r="36" spans="1:19" x14ac:dyDescent="0.5">
      <c r="A36" s="3" t="s">
        <v>34</v>
      </c>
      <c r="C36" s="20">
        <v>0</v>
      </c>
      <c r="D36" s="20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54</v>
      </c>
      <c r="B1" s="2"/>
      <c r="C1" s="2"/>
    </row>
    <row r="2" spans="1:22" s="9" customFormat="1" x14ac:dyDescent="0.5">
      <c r="A2" s="5" t="s">
        <v>63</v>
      </c>
      <c r="B2" s="109"/>
      <c r="C2" s="109" t="str">
        <f>Chimes!C2</f>
        <v>20.11.2022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26"/>
      <c r="R3" s="26"/>
      <c r="S3" s="12"/>
      <c r="T3" s="12"/>
      <c r="U3" s="13"/>
      <c r="V3" s="13"/>
    </row>
    <row r="4" spans="1:22" x14ac:dyDescent="0.5">
      <c r="A4" s="6">
        <v>6822</v>
      </c>
      <c r="B4" s="120" t="s">
        <v>108</v>
      </c>
      <c r="C4" s="6">
        <v>32</v>
      </c>
      <c r="D4" s="22" t="s">
        <v>93</v>
      </c>
      <c r="E4" s="135">
        <v>7</v>
      </c>
      <c r="F4" s="136"/>
      <c r="G4" s="135">
        <v>7</v>
      </c>
      <c r="H4" s="136"/>
      <c r="I4" s="135">
        <v>7</v>
      </c>
      <c r="J4" s="136"/>
      <c r="K4" s="135">
        <v>7</v>
      </c>
      <c r="L4" s="136"/>
      <c r="M4" s="135">
        <v>7</v>
      </c>
      <c r="N4" s="136"/>
      <c r="O4" s="134"/>
      <c r="P4" s="134"/>
      <c r="Q4" s="134"/>
      <c r="R4" s="134"/>
      <c r="S4" s="12">
        <f>E4+G4+I4+K4+M4+O4+Q4</f>
        <v>35</v>
      </c>
      <c r="T4" s="12">
        <f t="shared" ref="T4:T11" si="0">SUM(S4-U4-V4)</f>
        <v>35</v>
      </c>
      <c r="U4" s="14"/>
      <c r="V4" s="14"/>
    </row>
    <row r="5" spans="1:22" x14ac:dyDescent="0.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4"/>
      <c r="P5" s="134"/>
      <c r="Q5" s="134"/>
      <c r="R5" s="134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4"/>
      <c r="P6" s="134"/>
      <c r="Q6" s="134"/>
      <c r="R6" s="134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4"/>
      <c r="P7" s="134"/>
      <c r="Q7" s="134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4"/>
      <c r="P8" s="134"/>
      <c r="Q8" s="134"/>
      <c r="R8" s="134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25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>
        <v>3600</v>
      </c>
      <c r="B18" s="120" t="s">
        <v>112</v>
      </c>
      <c r="C18" s="6"/>
      <c r="D18" s="22" t="s">
        <v>83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5"/>
      <c r="P18" s="136"/>
      <c r="Q18" s="135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>
        <v>3600</v>
      </c>
      <c r="B19" s="120" t="s">
        <v>112</v>
      </c>
      <c r="C19" s="6"/>
      <c r="D19" s="10" t="s">
        <v>58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1">
        <v>1</v>
      </c>
      <c r="N19" s="122"/>
      <c r="O19" s="135"/>
      <c r="P19" s="136"/>
      <c r="Q19" s="135"/>
      <c r="R19" s="136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/>
      <c r="U21" s="14"/>
      <c r="V21" s="14"/>
    </row>
    <row r="22" spans="1:22" x14ac:dyDescent="0.5">
      <c r="A22" s="10" t="s">
        <v>36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5</v>
      </c>
    </row>
    <row r="30" spans="1:22" x14ac:dyDescent="0.5">
      <c r="A30" s="3" t="s">
        <v>25</v>
      </c>
      <c r="C30" s="17">
        <f>V25</f>
        <v>0</v>
      </c>
      <c r="I30" s="17"/>
    </row>
    <row r="31" spans="1:22" x14ac:dyDescent="0.5">
      <c r="A31" s="18" t="s">
        <v>26</v>
      </c>
      <c r="B31" s="18"/>
      <c r="C31" s="21">
        <f>S21</f>
        <v>0</v>
      </c>
      <c r="D31" s="18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F25" sqref="F25"/>
    </sheetView>
  </sheetViews>
  <sheetFormatPr defaultColWidth="9.1640625" defaultRowHeight="15" x14ac:dyDescent="0.5"/>
  <cols>
    <col min="1" max="1" width="10.5546875" style="70" customWidth="1"/>
    <col min="2" max="2" width="10.71875" style="70" customWidth="1"/>
    <col min="3" max="3" width="12.71875" style="70" customWidth="1"/>
    <col min="4" max="4" width="28.71875" style="70" customWidth="1"/>
    <col min="5" max="13" width="7" style="70" customWidth="1"/>
    <col min="14" max="14" width="6.83203125" style="70" customWidth="1"/>
    <col min="15" max="17" width="7" style="70" customWidth="1"/>
    <col min="18" max="18" width="6.83203125" style="71" customWidth="1"/>
    <col min="19" max="19" width="7.71875" style="70" customWidth="1"/>
    <col min="20" max="21" width="7.83203125" style="70" customWidth="1"/>
    <col min="22" max="22" width="7.71875" style="70" customWidth="1"/>
    <col min="23" max="16384" width="9.1640625" style="70"/>
  </cols>
  <sheetData>
    <row r="1" spans="1:22" x14ac:dyDescent="0.5">
      <c r="A1" s="1" t="s">
        <v>55</v>
      </c>
      <c r="B1" s="69"/>
      <c r="C1" s="69"/>
    </row>
    <row r="2" spans="1:22" s="74" customFormat="1" x14ac:dyDescent="0.5">
      <c r="A2" s="5" t="s">
        <v>63</v>
      </c>
      <c r="B2" s="109"/>
      <c r="C2" s="109" t="str">
        <f>Chimes!C2</f>
        <v>20.11.2022</v>
      </c>
      <c r="D2" s="109"/>
      <c r="E2" s="159" t="s">
        <v>13</v>
      </c>
      <c r="F2" s="159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37" t="s">
        <v>17</v>
      </c>
      <c r="N2" s="160"/>
      <c r="O2" s="160" t="s">
        <v>18</v>
      </c>
      <c r="P2" s="160"/>
      <c r="Q2" s="160" t="s">
        <v>19</v>
      </c>
      <c r="R2" s="160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7</v>
      </c>
      <c r="L3" s="27">
        <v>17</v>
      </c>
      <c r="M3" s="27">
        <v>7</v>
      </c>
      <c r="N3" s="27">
        <v>17</v>
      </c>
      <c r="O3" s="76">
        <v>6</v>
      </c>
      <c r="P3" s="76">
        <v>10</v>
      </c>
      <c r="Q3" s="77"/>
      <c r="R3" s="77"/>
      <c r="S3" s="78"/>
      <c r="T3" s="78"/>
      <c r="U3" s="79"/>
      <c r="V3" s="79"/>
    </row>
    <row r="4" spans="1:22" x14ac:dyDescent="0.5">
      <c r="A4" s="6">
        <v>7045</v>
      </c>
      <c r="B4" s="120" t="s">
        <v>104</v>
      </c>
      <c r="C4" s="6">
        <v>4</v>
      </c>
      <c r="D4" s="22" t="s">
        <v>94</v>
      </c>
      <c r="E4" s="127"/>
      <c r="F4" s="129"/>
      <c r="G4" s="135">
        <v>0.5</v>
      </c>
      <c r="H4" s="136"/>
      <c r="I4" s="135"/>
      <c r="J4" s="136"/>
      <c r="K4" s="135"/>
      <c r="L4" s="136"/>
      <c r="M4" s="135"/>
      <c r="N4" s="136"/>
      <c r="O4" s="153"/>
      <c r="P4" s="154"/>
      <c r="Q4" s="153"/>
      <c r="R4" s="154"/>
      <c r="S4" s="78">
        <f t="shared" ref="S4:S29" si="0">E4+G4+I4+K4+M4+O4+Q4</f>
        <v>0.5</v>
      </c>
      <c r="T4" s="78">
        <f t="shared" ref="T4:T27" si="1">SUM(S4-U4-V4)</f>
        <v>0.5</v>
      </c>
      <c r="U4" s="82"/>
      <c r="V4" s="82"/>
    </row>
    <row r="5" spans="1:22" x14ac:dyDescent="0.5">
      <c r="A5" s="6">
        <v>6959</v>
      </c>
      <c r="B5" s="120" t="s">
        <v>105</v>
      </c>
      <c r="C5" s="6">
        <v>31</v>
      </c>
      <c r="D5" s="22" t="s">
        <v>96</v>
      </c>
      <c r="E5" s="127"/>
      <c r="F5" s="129"/>
      <c r="G5" s="135">
        <v>0.25</v>
      </c>
      <c r="H5" s="136"/>
      <c r="I5" s="135"/>
      <c r="J5" s="136"/>
      <c r="K5" s="135"/>
      <c r="L5" s="136"/>
      <c r="M5" s="135"/>
      <c r="N5" s="136"/>
      <c r="O5" s="153"/>
      <c r="P5" s="154"/>
      <c r="Q5" s="153"/>
      <c r="R5" s="154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5">
      <c r="A6" s="6">
        <v>6959</v>
      </c>
      <c r="B6" s="120" t="s">
        <v>105</v>
      </c>
      <c r="C6" s="6">
        <v>32</v>
      </c>
      <c r="D6" s="22" t="s">
        <v>96</v>
      </c>
      <c r="E6" s="127"/>
      <c r="F6" s="129"/>
      <c r="G6" s="135">
        <v>0.25</v>
      </c>
      <c r="H6" s="136"/>
      <c r="I6" s="135"/>
      <c r="J6" s="136"/>
      <c r="K6" s="135"/>
      <c r="L6" s="136"/>
      <c r="M6" s="135"/>
      <c r="N6" s="136"/>
      <c r="O6" s="153"/>
      <c r="P6" s="154"/>
      <c r="Q6" s="153"/>
      <c r="R6" s="154"/>
      <c r="S6" s="78">
        <f t="shared" si="0"/>
        <v>0.25</v>
      </c>
      <c r="T6" s="78">
        <f t="shared" ref="T6" si="2">SUM(S6-U6-V6)</f>
        <v>0.25</v>
      </c>
      <c r="U6" s="82"/>
      <c r="V6" s="82"/>
    </row>
    <row r="7" spans="1:22" x14ac:dyDescent="0.5">
      <c r="A7" s="6">
        <v>6983</v>
      </c>
      <c r="B7" s="120" t="s">
        <v>106</v>
      </c>
      <c r="C7" s="6">
        <v>26</v>
      </c>
      <c r="D7" s="22" t="s">
        <v>99</v>
      </c>
      <c r="E7" s="127"/>
      <c r="F7" s="129"/>
      <c r="G7" s="135"/>
      <c r="H7" s="136"/>
      <c r="I7" s="135">
        <v>2</v>
      </c>
      <c r="J7" s="136"/>
      <c r="K7" s="135"/>
      <c r="L7" s="136"/>
      <c r="M7" s="135"/>
      <c r="N7" s="136"/>
      <c r="O7" s="153"/>
      <c r="P7" s="154"/>
      <c r="Q7" s="153"/>
      <c r="R7" s="154"/>
      <c r="S7" s="78">
        <f t="shared" si="0"/>
        <v>2</v>
      </c>
      <c r="T7" s="78">
        <f t="shared" si="1"/>
        <v>2</v>
      </c>
      <c r="U7" s="82"/>
      <c r="V7" s="82"/>
    </row>
    <row r="8" spans="1:22" x14ac:dyDescent="0.5">
      <c r="A8" s="6">
        <v>6983</v>
      </c>
      <c r="B8" s="120" t="s">
        <v>106</v>
      </c>
      <c r="C8" s="6">
        <v>25</v>
      </c>
      <c r="D8" s="22" t="s">
        <v>100</v>
      </c>
      <c r="E8" s="127"/>
      <c r="F8" s="129"/>
      <c r="G8" s="135"/>
      <c r="H8" s="136"/>
      <c r="I8" s="135">
        <v>0.5</v>
      </c>
      <c r="J8" s="136"/>
      <c r="K8" s="135"/>
      <c r="L8" s="136"/>
      <c r="M8" s="135"/>
      <c r="N8" s="136"/>
      <c r="O8" s="153"/>
      <c r="P8" s="154"/>
      <c r="Q8" s="153"/>
      <c r="R8" s="154"/>
      <c r="S8" s="78">
        <f t="shared" si="0"/>
        <v>0.5</v>
      </c>
      <c r="T8" s="78">
        <f t="shared" si="1"/>
        <v>0.5</v>
      </c>
      <c r="U8" s="82"/>
      <c r="V8" s="82"/>
    </row>
    <row r="9" spans="1:22" x14ac:dyDescent="0.5">
      <c r="A9" s="6">
        <v>6959</v>
      </c>
      <c r="B9" s="120" t="s">
        <v>105</v>
      </c>
      <c r="C9" s="6">
        <v>39</v>
      </c>
      <c r="D9" s="22" t="s">
        <v>102</v>
      </c>
      <c r="E9" s="127"/>
      <c r="F9" s="129"/>
      <c r="G9" s="135"/>
      <c r="H9" s="136"/>
      <c r="I9" s="135"/>
      <c r="J9" s="136"/>
      <c r="K9" s="135">
        <v>0.5</v>
      </c>
      <c r="L9" s="136"/>
      <c r="M9" s="135"/>
      <c r="N9" s="136"/>
      <c r="O9" s="153"/>
      <c r="P9" s="154"/>
      <c r="Q9" s="153"/>
      <c r="R9" s="154"/>
      <c r="S9" s="78">
        <f t="shared" si="0"/>
        <v>0.5</v>
      </c>
      <c r="T9" s="78">
        <f t="shared" si="1"/>
        <v>0.5</v>
      </c>
      <c r="U9" s="82"/>
      <c r="V9" s="82"/>
    </row>
    <row r="10" spans="1:22" x14ac:dyDescent="0.5">
      <c r="A10" s="6">
        <v>6959</v>
      </c>
      <c r="B10" s="120" t="s">
        <v>105</v>
      </c>
      <c r="C10" s="6">
        <v>16</v>
      </c>
      <c r="D10" s="22" t="s">
        <v>102</v>
      </c>
      <c r="E10" s="127"/>
      <c r="F10" s="129"/>
      <c r="G10" s="135"/>
      <c r="H10" s="136"/>
      <c r="I10" s="135"/>
      <c r="J10" s="136"/>
      <c r="K10" s="135">
        <v>0.25</v>
      </c>
      <c r="L10" s="136"/>
      <c r="M10" s="135"/>
      <c r="N10" s="136"/>
      <c r="O10" s="153"/>
      <c r="P10" s="154"/>
      <c r="Q10" s="153"/>
      <c r="R10" s="154"/>
      <c r="S10" s="78">
        <f t="shared" si="0"/>
        <v>0.25</v>
      </c>
      <c r="T10" s="78">
        <f t="shared" si="1"/>
        <v>0.25</v>
      </c>
      <c r="U10" s="82"/>
      <c r="V10" s="82"/>
    </row>
    <row r="11" spans="1:22" x14ac:dyDescent="0.5">
      <c r="A11" s="6">
        <v>7101</v>
      </c>
      <c r="B11" s="120" t="s">
        <v>103</v>
      </c>
      <c r="C11" s="6">
        <v>1</v>
      </c>
      <c r="D11" s="22" t="s">
        <v>91</v>
      </c>
      <c r="E11" s="127"/>
      <c r="F11" s="129"/>
      <c r="G11" s="135"/>
      <c r="H11" s="136"/>
      <c r="I11" s="135"/>
      <c r="J11" s="136"/>
      <c r="K11" s="135"/>
      <c r="L11" s="136"/>
      <c r="M11" s="135">
        <v>4</v>
      </c>
      <c r="N11" s="136"/>
      <c r="O11" s="153">
        <v>2.25</v>
      </c>
      <c r="P11" s="154"/>
      <c r="Q11" s="153"/>
      <c r="R11" s="154"/>
      <c r="S11" s="78">
        <f t="shared" si="0"/>
        <v>6.25</v>
      </c>
      <c r="T11" s="78">
        <f t="shared" ref="T11:T16" si="3">SUM(S11-U11-V11)</f>
        <v>2</v>
      </c>
      <c r="U11" s="82">
        <v>4.25</v>
      </c>
      <c r="V11" s="82"/>
    </row>
    <row r="12" spans="1:22" x14ac:dyDescent="0.5">
      <c r="A12" s="6"/>
      <c r="B12" s="6"/>
      <c r="C12" s="6"/>
      <c r="D12" s="22"/>
      <c r="E12" s="127"/>
      <c r="F12" s="129"/>
      <c r="G12" s="135"/>
      <c r="H12" s="136"/>
      <c r="I12" s="135"/>
      <c r="J12" s="136"/>
      <c r="K12" s="135"/>
      <c r="L12" s="136"/>
      <c r="M12" s="135"/>
      <c r="N12" s="136"/>
      <c r="O12" s="153"/>
      <c r="P12" s="154"/>
      <c r="Q12" s="153"/>
      <c r="R12" s="154"/>
      <c r="S12" s="78">
        <f t="shared" si="0"/>
        <v>0</v>
      </c>
      <c r="T12" s="78">
        <f t="shared" ref="T12" si="4">SUM(S12-U12-V12)</f>
        <v>0</v>
      </c>
      <c r="U12" s="82"/>
      <c r="V12" s="82"/>
    </row>
    <row r="13" spans="1:22" x14ac:dyDescent="0.5">
      <c r="A13" s="6"/>
      <c r="B13" s="6"/>
      <c r="C13" s="6"/>
      <c r="D13" s="22"/>
      <c r="E13" s="127"/>
      <c r="F13" s="129"/>
      <c r="G13" s="135"/>
      <c r="H13" s="136"/>
      <c r="I13" s="135"/>
      <c r="J13" s="136"/>
      <c r="K13" s="135"/>
      <c r="L13" s="136"/>
      <c r="M13" s="135"/>
      <c r="N13" s="136"/>
      <c r="O13" s="153"/>
      <c r="P13" s="154"/>
      <c r="Q13" s="153"/>
      <c r="R13" s="154"/>
      <c r="S13" s="78">
        <f t="shared" si="0"/>
        <v>0</v>
      </c>
      <c r="T13" s="78">
        <f t="shared" si="3"/>
        <v>0</v>
      </c>
      <c r="U13" s="82"/>
      <c r="V13" s="82"/>
    </row>
    <row r="14" spans="1:22" x14ac:dyDescent="0.5">
      <c r="A14" s="6"/>
      <c r="B14" s="6"/>
      <c r="C14" s="6"/>
      <c r="D14" s="22"/>
      <c r="E14" s="127"/>
      <c r="F14" s="129"/>
      <c r="G14" s="135"/>
      <c r="H14" s="136"/>
      <c r="I14" s="135"/>
      <c r="J14" s="136"/>
      <c r="K14" s="135"/>
      <c r="L14" s="136"/>
      <c r="M14" s="135"/>
      <c r="N14" s="136"/>
      <c r="O14" s="153"/>
      <c r="P14" s="154"/>
      <c r="Q14" s="153"/>
      <c r="R14" s="154"/>
      <c r="S14" s="78">
        <f t="shared" si="0"/>
        <v>0</v>
      </c>
      <c r="T14" s="78">
        <f t="shared" si="3"/>
        <v>0</v>
      </c>
      <c r="U14" s="82"/>
      <c r="V14" s="82"/>
    </row>
    <row r="15" spans="1:22" x14ac:dyDescent="0.5">
      <c r="A15" s="6">
        <v>3600</v>
      </c>
      <c r="B15" s="120" t="s">
        <v>112</v>
      </c>
      <c r="C15" s="6"/>
      <c r="D15" s="22" t="s">
        <v>90</v>
      </c>
      <c r="E15" s="127"/>
      <c r="F15" s="129"/>
      <c r="G15" s="135"/>
      <c r="H15" s="136"/>
      <c r="I15" s="135"/>
      <c r="J15" s="136"/>
      <c r="K15" s="135"/>
      <c r="L15" s="136"/>
      <c r="M15" s="135"/>
      <c r="N15" s="136"/>
      <c r="O15" s="153"/>
      <c r="P15" s="154"/>
      <c r="Q15" s="153"/>
      <c r="R15" s="154"/>
      <c r="S15" s="78">
        <f t="shared" si="0"/>
        <v>0</v>
      </c>
      <c r="T15" s="78">
        <f t="shared" si="3"/>
        <v>0</v>
      </c>
      <c r="U15" s="82"/>
      <c r="V15" s="82"/>
    </row>
    <row r="16" spans="1:22" x14ac:dyDescent="0.5">
      <c r="A16" s="6">
        <v>3600</v>
      </c>
      <c r="B16" s="120" t="s">
        <v>112</v>
      </c>
      <c r="C16" s="6"/>
      <c r="D16" s="22" t="s">
        <v>88</v>
      </c>
      <c r="E16" s="127"/>
      <c r="F16" s="129"/>
      <c r="G16" s="135"/>
      <c r="H16" s="136"/>
      <c r="I16" s="135"/>
      <c r="J16" s="136"/>
      <c r="K16" s="135"/>
      <c r="L16" s="136"/>
      <c r="M16" s="135"/>
      <c r="N16" s="136"/>
      <c r="O16" s="153"/>
      <c r="P16" s="154"/>
      <c r="Q16" s="153"/>
      <c r="R16" s="154"/>
      <c r="S16" s="78">
        <f t="shared" si="0"/>
        <v>0</v>
      </c>
      <c r="T16" s="78">
        <f t="shared" si="3"/>
        <v>0</v>
      </c>
      <c r="U16" s="82"/>
      <c r="V16" s="82"/>
    </row>
    <row r="17" spans="1:22" x14ac:dyDescent="0.5">
      <c r="A17" s="6">
        <v>3600</v>
      </c>
      <c r="B17" s="120" t="s">
        <v>112</v>
      </c>
      <c r="C17" s="6"/>
      <c r="D17" s="22" t="s">
        <v>85</v>
      </c>
      <c r="E17" s="127"/>
      <c r="F17" s="129"/>
      <c r="G17" s="135"/>
      <c r="H17" s="136"/>
      <c r="I17" s="135">
        <v>0.25</v>
      </c>
      <c r="J17" s="136"/>
      <c r="K17" s="135"/>
      <c r="L17" s="136"/>
      <c r="M17" s="135"/>
      <c r="N17" s="136"/>
      <c r="O17" s="153"/>
      <c r="P17" s="154"/>
      <c r="Q17" s="153"/>
      <c r="R17" s="154"/>
      <c r="S17" s="78">
        <f t="shared" si="0"/>
        <v>0.25</v>
      </c>
      <c r="T17" s="78">
        <f t="shared" si="1"/>
        <v>0.25</v>
      </c>
      <c r="U17" s="82"/>
      <c r="V17" s="82"/>
    </row>
    <row r="18" spans="1:22" x14ac:dyDescent="0.5">
      <c r="A18" s="6">
        <v>3600</v>
      </c>
      <c r="B18" s="120" t="s">
        <v>112</v>
      </c>
      <c r="C18" s="6"/>
      <c r="D18" s="22" t="s">
        <v>72</v>
      </c>
      <c r="E18" s="127"/>
      <c r="F18" s="129"/>
      <c r="G18" s="135"/>
      <c r="H18" s="136"/>
      <c r="I18" s="135"/>
      <c r="J18" s="136"/>
      <c r="K18" s="135"/>
      <c r="L18" s="136"/>
      <c r="M18" s="135"/>
      <c r="N18" s="136"/>
      <c r="O18" s="153"/>
      <c r="P18" s="154"/>
      <c r="Q18" s="153"/>
      <c r="R18" s="154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5">
      <c r="A19" s="6">
        <v>3600</v>
      </c>
      <c r="B19" s="120" t="s">
        <v>112</v>
      </c>
      <c r="C19" s="6"/>
      <c r="D19" s="22" t="s">
        <v>75</v>
      </c>
      <c r="E19" s="127"/>
      <c r="F19" s="129"/>
      <c r="G19" s="135"/>
      <c r="H19" s="136"/>
      <c r="I19" s="135"/>
      <c r="J19" s="136"/>
      <c r="K19" s="135"/>
      <c r="L19" s="136"/>
      <c r="M19" s="135"/>
      <c r="N19" s="136"/>
      <c r="O19" s="153"/>
      <c r="P19" s="154"/>
      <c r="Q19" s="153"/>
      <c r="R19" s="154"/>
      <c r="S19" s="78">
        <f t="shared" si="0"/>
        <v>0</v>
      </c>
      <c r="T19" s="78">
        <f t="shared" si="1"/>
        <v>0</v>
      </c>
      <c r="U19" s="82"/>
      <c r="V19" s="82"/>
    </row>
    <row r="20" spans="1:22" x14ac:dyDescent="0.5">
      <c r="A20" s="6">
        <v>3600</v>
      </c>
      <c r="B20" s="120" t="s">
        <v>112</v>
      </c>
      <c r="C20" s="6"/>
      <c r="D20" s="22" t="s">
        <v>65</v>
      </c>
      <c r="E20" s="127"/>
      <c r="F20" s="129"/>
      <c r="G20" s="135">
        <v>0.5</v>
      </c>
      <c r="H20" s="136"/>
      <c r="I20" s="135">
        <v>0.5</v>
      </c>
      <c r="J20" s="136"/>
      <c r="K20" s="135"/>
      <c r="L20" s="136"/>
      <c r="M20" s="135"/>
      <c r="N20" s="136"/>
      <c r="O20" s="153"/>
      <c r="P20" s="154"/>
      <c r="Q20" s="153"/>
      <c r="R20" s="154"/>
      <c r="S20" s="78">
        <f t="shared" si="0"/>
        <v>1</v>
      </c>
      <c r="T20" s="78">
        <f t="shared" si="1"/>
        <v>1</v>
      </c>
      <c r="U20" s="82"/>
      <c r="V20" s="82"/>
    </row>
    <row r="21" spans="1:22" x14ac:dyDescent="0.5">
      <c r="A21" s="6">
        <v>3600</v>
      </c>
      <c r="B21" s="120" t="s">
        <v>112</v>
      </c>
      <c r="C21" s="6"/>
      <c r="D21" s="22" t="s">
        <v>68</v>
      </c>
      <c r="E21" s="127"/>
      <c r="F21" s="129"/>
      <c r="G21" s="135"/>
      <c r="H21" s="136"/>
      <c r="I21" s="135">
        <v>0.25</v>
      </c>
      <c r="J21" s="136"/>
      <c r="K21" s="135">
        <v>3.5</v>
      </c>
      <c r="L21" s="136"/>
      <c r="M21" s="135">
        <v>3</v>
      </c>
      <c r="N21" s="136"/>
      <c r="O21" s="153">
        <v>1.5</v>
      </c>
      <c r="P21" s="154"/>
      <c r="Q21" s="153"/>
      <c r="R21" s="154"/>
      <c r="S21" s="78">
        <f t="shared" si="0"/>
        <v>8.25</v>
      </c>
      <c r="T21" s="78">
        <f t="shared" si="1"/>
        <v>6.75</v>
      </c>
      <c r="U21" s="82">
        <v>1.5</v>
      </c>
      <c r="V21" s="82"/>
    </row>
    <row r="22" spans="1:22" x14ac:dyDescent="0.5">
      <c r="A22" s="6">
        <v>3600</v>
      </c>
      <c r="B22" s="120" t="s">
        <v>112</v>
      </c>
      <c r="C22" s="6"/>
      <c r="D22" s="22" t="s">
        <v>69</v>
      </c>
      <c r="E22" s="127"/>
      <c r="F22" s="129"/>
      <c r="G22" s="135">
        <v>0.75</v>
      </c>
      <c r="H22" s="136"/>
      <c r="I22" s="135"/>
      <c r="J22" s="136"/>
      <c r="K22" s="135"/>
      <c r="L22" s="136"/>
      <c r="M22" s="135"/>
      <c r="N22" s="136"/>
      <c r="O22" s="153"/>
      <c r="P22" s="154"/>
      <c r="Q22" s="153"/>
      <c r="R22" s="154"/>
      <c r="S22" s="78">
        <f t="shared" si="0"/>
        <v>0.75</v>
      </c>
      <c r="T22" s="78">
        <f t="shared" si="1"/>
        <v>0.75</v>
      </c>
      <c r="U22" s="82"/>
      <c r="V22" s="82"/>
    </row>
    <row r="23" spans="1:22" x14ac:dyDescent="0.5">
      <c r="A23" s="6">
        <v>3600</v>
      </c>
      <c r="B23" s="120" t="s">
        <v>112</v>
      </c>
      <c r="C23" s="6"/>
      <c r="D23" s="22" t="s">
        <v>59</v>
      </c>
      <c r="E23" s="127"/>
      <c r="F23" s="129"/>
      <c r="G23" s="135">
        <v>0.5</v>
      </c>
      <c r="H23" s="136"/>
      <c r="I23" s="135">
        <v>0.5</v>
      </c>
      <c r="J23" s="136"/>
      <c r="K23" s="135">
        <v>0.5</v>
      </c>
      <c r="L23" s="136"/>
      <c r="M23" s="135"/>
      <c r="N23" s="136"/>
      <c r="O23" s="153"/>
      <c r="P23" s="154"/>
      <c r="Q23" s="153"/>
      <c r="R23" s="154"/>
      <c r="S23" s="78">
        <f t="shared" si="0"/>
        <v>1.5</v>
      </c>
      <c r="T23" s="78">
        <f t="shared" si="1"/>
        <v>1.5</v>
      </c>
      <c r="U23" s="82"/>
      <c r="V23" s="82"/>
    </row>
    <row r="24" spans="1:22" x14ac:dyDescent="0.5">
      <c r="A24" s="80">
        <v>3600</v>
      </c>
      <c r="B24" s="120" t="s">
        <v>112</v>
      </c>
      <c r="C24" s="80"/>
      <c r="D24" s="22" t="s">
        <v>62</v>
      </c>
      <c r="E24" s="127"/>
      <c r="F24" s="129"/>
      <c r="G24" s="135">
        <v>4</v>
      </c>
      <c r="H24" s="136"/>
      <c r="I24" s="135">
        <v>4.25</v>
      </c>
      <c r="J24" s="136"/>
      <c r="K24" s="135">
        <v>5</v>
      </c>
      <c r="L24" s="136"/>
      <c r="M24" s="135">
        <v>2.75</v>
      </c>
      <c r="N24" s="136"/>
      <c r="O24" s="153"/>
      <c r="P24" s="154"/>
      <c r="Q24" s="153"/>
      <c r="R24" s="154"/>
      <c r="S24" s="78">
        <f t="shared" si="0"/>
        <v>16</v>
      </c>
      <c r="T24" s="78">
        <f t="shared" si="1"/>
        <v>13</v>
      </c>
      <c r="U24" s="82">
        <v>3</v>
      </c>
      <c r="V24" s="82"/>
    </row>
    <row r="25" spans="1:22" ht="15.75" customHeight="1" x14ac:dyDescent="0.5">
      <c r="A25" s="80">
        <v>3600</v>
      </c>
      <c r="B25" s="120" t="s">
        <v>112</v>
      </c>
      <c r="C25" s="80"/>
      <c r="D25" s="3" t="s">
        <v>61</v>
      </c>
      <c r="E25" s="127"/>
      <c r="F25" s="129"/>
      <c r="G25" s="135">
        <v>1.5</v>
      </c>
      <c r="H25" s="136"/>
      <c r="I25" s="135"/>
      <c r="J25" s="136"/>
      <c r="K25" s="135"/>
      <c r="L25" s="136"/>
      <c r="M25" s="135"/>
      <c r="N25" s="136"/>
      <c r="O25" s="153"/>
      <c r="P25" s="154"/>
      <c r="Q25" s="153"/>
      <c r="R25" s="154"/>
      <c r="S25" s="78">
        <f t="shared" si="0"/>
        <v>1.5</v>
      </c>
      <c r="T25" s="78">
        <f t="shared" si="1"/>
        <v>1.5</v>
      </c>
      <c r="U25" s="82"/>
      <c r="V25" s="82"/>
    </row>
    <row r="26" spans="1:22" x14ac:dyDescent="0.5">
      <c r="A26" s="80">
        <v>3600</v>
      </c>
      <c r="B26" s="120" t="s">
        <v>112</v>
      </c>
      <c r="C26" s="80"/>
      <c r="D26" s="81" t="s">
        <v>60</v>
      </c>
      <c r="E26" s="127"/>
      <c r="F26" s="129"/>
      <c r="G26" s="135">
        <v>0.25</v>
      </c>
      <c r="H26" s="136"/>
      <c r="I26" s="135">
        <v>0.25</v>
      </c>
      <c r="J26" s="136"/>
      <c r="K26" s="135">
        <v>0.25</v>
      </c>
      <c r="L26" s="136"/>
      <c r="M26" s="135">
        <v>0.25</v>
      </c>
      <c r="N26" s="136"/>
      <c r="O26" s="153">
        <v>0.25</v>
      </c>
      <c r="P26" s="154"/>
      <c r="Q26" s="153"/>
      <c r="R26" s="154"/>
      <c r="S26" s="78">
        <f t="shared" si="0"/>
        <v>1.25</v>
      </c>
      <c r="T26" s="78">
        <f t="shared" si="1"/>
        <v>1</v>
      </c>
      <c r="U26" s="82">
        <v>0.25</v>
      </c>
      <c r="V26" s="82"/>
    </row>
    <row r="27" spans="1:22" x14ac:dyDescent="0.5">
      <c r="A27" s="6"/>
      <c r="B27" s="6"/>
      <c r="C27" s="6"/>
      <c r="D27" s="10"/>
      <c r="E27" s="157"/>
      <c r="F27" s="158"/>
      <c r="G27" s="135"/>
      <c r="H27" s="136"/>
      <c r="I27" s="135"/>
      <c r="J27" s="136"/>
      <c r="K27" s="135"/>
      <c r="L27" s="136"/>
      <c r="M27" s="135"/>
      <c r="N27" s="136"/>
      <c r="O27" s="153"/>
      <c r="P27" s="154"/>
      <c r="Q27" s="153"/>
      <c r="R27" s="154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5">
      <c r="A28" s="75" t="s">
        <v>35</v>
      </c>
      <c r="B28" s="75"/>
      <c r="C28" s="75"/>
      <c r="D28" s="75"/>
      <c r="E28" s="127">
        <v>8</v>
      </c>
      <c r="F28" s="129"/>
      <c r="G28" s="135"/>
      <c r="H28" s="136"/>
      <c r="I28" s="135"/>
      <c r="J28" s="136"/>
      <c r="K28" s="135"/>
      <c r="L28" s="136"/>
      <c r="M28" s="135"/>
      <c r="N28" s="136"/>
      <c r="O28" s="153"/>
      <c r="P28" s="154"/>
      <c r="Q28" s="153"/>
      <c r="R28" s="154"/>
      <c r="S28" s="78">
        <f t="shared" si="0"/>
        <v>8</v>
      </c>
      <c r="T28" s="78"/>
      <c r="U28" s="83"/>
      <c r="V28" s="82"/>
    </row>
    <row r="29" spans="1:22" x14ac:dyDescent="0.5">
      <c r="A29" s="75" t="s">
        <v>36</v>
      </c>
      <c r="B29" s="75"/>
      <c r="C29" s="75"/>
      <c r="D29" s="75"/>
      <c r="E29" s="135"/>
      <c r="F29" s="136"/>
      <c r="G29" s="135"/>
      <c r="H29" s="136"/>
      <c r="I29" s="135"/>
      <c r="J29" s="136"/>
      <c r="K29" s="135"/>
      <c r="L29" s="136"/>
      <c r="M29" s="135"/>
      <c r="N29" s="136"/>
      <c r="O29" s="153"/>
      <c r="P29" s="154"/>
      <c r="Q29" s="153"/>
      <c r="R29" s="154"/>
      <c r="S29" s="78">
        <f t="shared" si="0"/>
        <v>0</v>
      </c>
      <c r="T29" s="78"/>
      <c r="U29" s="83"/>
      <c r="V29" s="82"/>
    </row>
    <row r="30" spans="1:22" x14ac:dyDescent="0.5">
      <c r="A30" s="83" t="s">
        <v>6</v>
      </c>
      <c r="B30" s="83"/>
      <c r="C30" s="83"/>
      <c r="D30" s="83"/>
      <c r="E30" s="155">
        <f>SUM(E4:E29)</f>
        <v>8</v>
      </c>
      <c r="F30" s="156"/>
      <c r="G30" s="155">
        <f>SUM(G4:G29)</f>
        <v>8.5</v>
      </c>
      <c r="H30" s="156"/>
      <c r="I30" s="155">
        <f>SUM(I4:I29)</f>
        <v>8.5</v>
      </c>
      <c r="J30" s="156"/>
      <c r="K30" s="155">
        <f>SUM(K4:K29)</f>
        <v>10</v>
      </c>
      <c r="L30" s="156"/>
      <c r="M30" s="155">
        <f t="shared" ref="M30" si="6">SUM(M4:M29)</f>
        <v>10</v>
      </c>
      <c r="N30" s="156"/>
      <c r="O30" s="155">
        <f>SUM(O4:O29)</f>
        <v>4</v>
      </c>
      <c r="P30" s="156"/>
      <c r="Q30" s="155">
        <f>SUM(Q4:Q29)</f>
        <v>0</v>
      </c>
      <c r="R30" s="156"/>
      <c r="S30" s="78">
        <v>42.5</v>
      </c>
      <c r="T30" s="78"/>
      <c r="U30" s="83"/>
      <c r="V30" s="82"/>
    </row>
    <row r="31" spans="1:22" x14ac:dyDescent="0.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32</v>
      </c>
      <c r="U31" s="82"/>
      <c r="V31" s="82"/>
    </row>
    <row r="32" spans="1:22" x14ac:dyDescent="0.5">
      <c r="A32" s="83" t="s">
        <v>39</v>
      </c>
      <c r="B32" s="83"/>
      <c r="C32" s="83"/>
      <c r="D32" s="83"/>
      <c r="E32" s="82"/>
      <c r="F32" s="82">
        <f>SUM(E30)-F31</f>
        <v>0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2</v>
      </c>
      <c r="M32" s="82"/>
      <c r="N32" s="82">
        <f>SUM(M30)-N31</f>
        <v>2</v>
      </c>
      <c r="O32" s="82"/>
      <c r="P32" s="82">
        <f>SUM(O30)</f>
        <v>4</v>
      </c>
      <c r="Q32" s="82"/>
      <c r="R32" s="82">
        <f>SUM(Q30)</f>
        <v>0</v>
      </c>
      <c r="S32" s="82"/>
      <c r="T32" s="82"/>
      <c r="U32" s="82">
        <f>SUM(U4:U31)</f>
        <v>9</v>
      </c>
      <c r="V32" s="82">
        <f>SUM(V4:V31)</f>
        <v>0</v>
      </c>
    </row>
    <row r="34" spans="1:9" x14ac:dyDescent="0.5">
      <c r="A34" s="68" t="s">
        <v>23</v>
      </c>
      <c r="B34" s="69"/>
    </row>
    <row r="35" spans="1:9" x14ac:dyDescent="0.5">
      <c r="A35" s="70" t="s">
        <v>2</v>
      </c>
      <c r="C35" s="85">
        <f>SUM(T31)</f>
        <v>32</v>
      </c>
      <c r="I35" s="68">
        <v>3600</v>
      </c>
    </row>
    <row r="36" spans="1:9" x14ac:dyDescent="0.5">
      <c r="A36" s="70" t="s">
        <v>24</v>
      </c>
      <c r="C36" s="85">
        <f>U32</f>
        <v>9</v>
      </c>
      <c r="D36" s="85"/>
      <c r="I36" s="86">
        <v>30.5</v>
      </c>
    </row>
    <row r="37" spans="1:9" x14ac:dyDescent="0.5">
      <c r="A37" s="70" t="s">
        <v>25</v>
      </c>
      <c r="C37" s="85">
        <f>V32</f>
        <v>0</v>
      </c>
    </row>
    <row r="38" spans="1:9" x14ac:dyDescent="0.5">
      <c r="A38" s="70" t="s">
        <v>26</v>
      </c>
      <c r="C38" s="85">
        <f>S28</f>
        <v>8</v>
      </c>
      <c r="I38" s="85"/>
    </row>
    <row r="39" spans="1:9" x14ac:dyDescent="0.5">
      <c r="A39" s="70" t="s">
        <v>4</v>
      </c>
      <c r="C39" s="85">
        <f>S29</f>
        <v>0</v>
      </c>
    </row>
    <row r="40" spans="1:9" x14ac:dyDescent="0.5">
      <c r="A40" s="71" t="s">
        <v>6</v>
      </c>
      <c r="C40" s="87">
        <f>SUM(C35:C39)</f>
        <v>49</v>
      </c>
      <c r="E40" s="71" t="s">
        <v>40</v>
      </c>
      <c r="F40" s="71"/>
      <c r="G40" s="88">
        <f>S30-C40</f>
        <v>-6.5</v>
      </c>
    </row>
    <row r="41" spans="1:9" x14ac:dyDescent="0.5">
      <c r="A41" s="70" t="s">
        <v>27</v>
      </c>
      <c r="C41" s="89">
        <v>0</v>
      </c>
      <c r="D41" s="89"/>
    </row>
    <row r="42" spans="1:9" x14ac:dyDescent="0.5">
      <c r="A42" s="70" t="s">
        <v>34</v>
      </c>
      <c r="C42" s="89">
        <v>0</v>
      </c>
      <c r="D42" s="89"/>
    </row>
    <row r="43" spans="1:9" ht="13.5" customHeight="1" x14ac:dyDescent="0.5"/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2022-11-21T09:45:30Z</cp:lastPrinted>
  <dcterms:created xsi:type="dcterms:W3CDTF">2010-01-14T13:00:57Z</dcterms:created>
  <dcterms:modified xsi:type="dcterms:W3CDTF">2022-11-21T09:45:33Z</dcterms:modified>
</cp:coreProperties>
</file>