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323C913C-9CFF-4841-870F-E37E98E7192C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Buckingham!$A$1:$V$44</definedName>
    <definedName name="_xlnm.Print_Area" localSheetId="2">Chimes!$A$1:$V$43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'Reading-Jones'!$A$1:$V$43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5" l="1"/>
  <c r="S7" i="5"/>
  <c r="S6" i="5"/>
  <c r="T6" i="5" s="1"/>
  <c r="S17" i="16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7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3" i="5"/>
  <c r="T13" i="5" s="1"/>
  <c r="S12" i="5"/>
  <c r="T12" i="5" s="1"/>
  <c r="S11" i="5"/>
  <c r="T11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5" i="5" l="1"/>
  <c r="T15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4" i="5"/>
  <c r="T14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7" i="5"/>
  <c r="N29" i="5" s="1"/>
  <c r="S21" i="5"/>
  <c r="T21" i="5" s="1"/>
  <c r="S27" i="5" l="1"/>
  <c r="K20" i="1"/>
  <c r="T28" i="5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<sst xmlns="http://schemas.openxmlformats.org/spreadsheetml/2006/main" count="757" uniqueCount="140">
  <si>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</si>
  <si>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</si>
  <si>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</si>
  <si>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</si>
  <si>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</si>
  <si>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</si>
  <si>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</si>
  <si>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</si>
  <si>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</si>
  <si>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</si>
  <si>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</si>
  <si>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</si>
  <si>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</si>
  <si>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</si>
  <si>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</si>
  <si>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</si>
  <si>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</si>
  <si>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</si>
  <si>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</si>
  <si>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</si>
  <si>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</si>
  <si>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</si>
  <si>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</si>
  <si>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</si>
  <si>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</si>
  <si>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</si>
  <si>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</si>
  <si>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</si>
  <si>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</si>
  <si>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</si>
  <si>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</si>
  <si>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</si>
  <si>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</si>
  <si>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</si>
  <si>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</si>
  <si>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</si>
  <si>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</si>
  <si>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</si>
  <si>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</si>
  <si>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</si>
  <si>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</si>
  <si>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</si>
  <si>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</si>
  <si>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</si>
  <si>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</si>
  <si>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</si>
  <si>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</si>
  <si>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</si>
  <si>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</si>
  <si>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</si>
  <si>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</si>
  <si>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</si>
  <si>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</si>
  <si>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</si>
  <si>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</si>
  <si>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</si>
  <si>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</si>
  <si>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</si>
  <si>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</si>
  <si>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</si>
  <si>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</si>
  <si>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</si>
  <si>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</si>
  <si>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</si>
  <si>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</si>
  <si>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</si>
  <si>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</si>
  <si>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</si>
  <si>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</si>
  <si>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</si>
  <si>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</si>
  <si>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</si>
  <si>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</si>
  <si>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</si>
  <si>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</si>
  <si>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</si>
  <si>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</si>
  <si>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</si>
  <si>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</si>
  <si>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</si>
  <si>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</si>
  <si>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</si>
  <si>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</si>
  <si>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</si>
  <si>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</si>
  <si>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</si>
  <si>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</si>
  <si>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</si>
  <si>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training mason</t>
  </si>
  <si>
    <t xml:space="preserve"> </t>
  </si>
  <si>
    <t>tidy mill</t>
  </si>
  <si>
    <t>fire marshal duties</t>
  </si>
  <si>
    <t>tidy area</t>
  </si>
  <si>
    <t>panelling</t>
  </si>
  <si>
    <t>college / project</t>
  </si>
  <si>
    <t>sharpen tools</t>
  </si>
  <si>
    <t>tv unit</t>
  </si>
  <si>
    <t>store architraves 6959</t>
  </si>
  <si>
    <t>tidy workshop / make tea</t>
  </si>
  <si>
    <t>store skirting 6959</t>
  </si>
  <si>
    <t>frames from store 6959</t>
  </si>
  <si>
    <t>store vanity units 6959</t>
  </si>
  <si>
    <t>skirting</t>
  </si>
  <si>
    <t>strips</t>
  </si>
  <si>
    <t xml:space="preserve">panelling </t>
  </si>
  <si>
    <t>moving stacks</t>
  </si>
  <si>
    <t xml:space="preserve">seating </t>
  </si>
  <si>
    <t>door &amp; frame</t>
  </si>
  <si>
    <t>wall unit</t>
  </si>
  <si>
    <t>mirrors</t>
  </si>
  <si>
    <t>panels</t>
  </si>
  <si>
    <t>dentist</t>
  </si>
  <si>
    <t>sort panels 6983</t>
  </si>
  <si>
    <t>drive to mercedes</t>
  </si>
  <si>
    <t>22.05.22</t>
  </si>
  <si>
    <t>jigs for site</t>
  </si>
  <si>
    <t>cover strip</t>
  </si>
  <si>
    <t>shelves</t>
  </si>
  <si>
    <t>31 - 34</t>
  </si>
  <si>
    <t>check metal work</t>
  </si>
  <si>
    <t>wrapping</t>
  </si>
  <si>
    <t xml:space="preserve">balustrade </t>
  </si>
  <si>
    <t xml:space="preserve">door &amp; frame </t>
  </si>
  <si>
    <t>casements</t>
  </si>
  <si>
    <t>seating</t>
  </si>
  <si>
    <t>store battons 6822</t>
  </si>
  <si>
    <t xml:space="preserve">load lorry </t>
  </si>
  <si>
    <t>split battons</t>
  </si>
  <si>
    <t>handrail</t>
  </si>
  <si>
    <t>linings</t>
  </si>
  <si>
    <t xml:space="preserve">hospital appointment </t>
  </si>
  <si>
    <t>HOXT01</t>
  </si>
  <si>
    <t>CAPI01</t>
  </si>
  <si>
    <t>OFFI01</t>
  </si>
  <si>
    <t>REPT01</t>
  </si>
  <si>
    <t>MLGH01</t>
  </si>
  <si>
    <t>MOOR02</t>
  </si>
  <si>
    <t>HIGH01</t>
  </si>
  <si>
    <t>BLAN04</t>
  </si>
  <si>
    <t>PRIO17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</si>
</sst>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7" fillId="0" borderId="0" xfId="0" applyFont="1"/>
    <xf numFmtId="0" fontId="27" fillId="0" borderId="8" xfId="0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28" sqref="F28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114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SUM(Buckingham!C31)</f>
        <v>32</v>
      </c>
      <c r="C6" s="100">
        <f>SUM(Buckingham!C32)</f>
        <v>0</v>
      </c>
      <c r="D6" s="100">
        <f>SUM(Buckingham!C33)</f>
        <v>0</v>
      </c>
      <c r="E6" s="100">
        <f>SUM(Buckingham!C34)</f>
        <v>0</v>
      </c>
      <c r="F6" s="100">
        <f>SUM(Buckingham!C35)</f>
        <v>0</v>
      </c>
      <c r="G6" s="101">
        <f>B6+C6+D6+E6+F6</f>
        <v>32</v>
      </c>
      <c r="H6" s="102">
        <f>SUM(Buckingham!C37)</f>
        <v>0</v>
      </c>
      <c r="I6" s="102">
        <f>SUM(Buckingham!C38)</f>
        <v>0</v>
      </c>
      <c r="K6" s="103">
        <f>SUM(Buckingham!I32)</f>
        <v>1</v>
      </c>
    </row>
    <row r="7" spans="1:11" ht="17.25" customHeight="1" x14ac:dyDescent="0.25">
      <c r="A7" s="99" t="s">
        <v>59</v>
      </c>
      <c r="B7" s="100">
        <f>SUM(Chimes!C30)</f>
        <v>32</v>
      </c>
      <c r="C7" s="100">
        <f>SUM(Chimes!U27)</f>
        <v>0</v>
      </c>
      <c r="D7" s="100">
        <f>SUM(Chimes!V27)</f>
        <v>0</v>
      </c>
      <c r="E7" s="100">
        <f>SUM(Chimes!C33)</f>
        <v>0</v>
      </c>
      <c r="F7" s="100">
        <f>SUM(Chimes!C34)</f>
        <v>0</v>
      </c>
      <c r="G7" s="101">
        <f>B7+C7+D7+E7+F7</f>
        <v>32</v>
      </c>
      <c r="H7" s="102">
        <f>SUM(Chimes!C36)</f>
        <v>0</v>
      </c>
      <c r="I7" s="102">
        <f>SUM(Chimes!C37)</f>
        <v>0</v>
      </c>
      <c r="K7" s="103">
        <f>SUM(Chimes!I31)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1</v>
      </c>
    </row>
    <row r="9" spans="1:11" ht="17.25" customHeight="1" x14ac:dyDescent="0.25">
      <c r="A9" s="99" t="s">
        <v>7</v>
      </c>
      <c r="B9" s="100">
        <f>SUM(Doran!C30)</f>
        <v>24</v>
      </c>
      <c r="C9" s="100">
        <f>SUM(Doran!C31)</f>
        <v>0</v>
      </c>
      <c r="D9" s="100">
        <f>SUM(Doran!C32)</f>
        <v>0</v>
      </c>
      <c r="E9" s="100">
        <f>SUM(Doran!C33)</f>
        <v>8</v>
      </c>
      <c r="F9" s="100">
        <f>SUM(Doran!C34)</f>
        <v>0</v>
      </c>
      <c r="G9" s="101">
        <f t="shared" ref="G9:G19" si="0">B9+C9+D9+E9+F9</f>
        <v>32</v>
      </c>
      <c r="H9" s="104">
        <f>SUM(Doran!C36)</f>
        <v>0</v>
      </c>
      <c r="I9" s="104">
        <f>SUM(Doran!C37)</f>
        <v>0</v>
      </c>
      <c r="K9" s="103">
        <f>SUM(Doran!I31)</f>
        <v>0</v>
      </c>
    </row>
    <row r="10" spans="1:11" x14ac:dyDescent="0.25">
      <c r="A10" s="99" t="s">
        <v>50</v>
      </c>
      <c r="B10" s="100">
        <f>SUM(Hammond!C30)</f>
        <v>32</v>
      </c>
      <c r="C10" s="100">
        <f>SUM(Hammond!C31)</f>
        <v>0</v>
      </c>
      <c r="D10" s="100">
        <f>SUM(Hammond!C32)</f>
        <v>0</v>
      </c>
      <c r="E10" s="100">
        <f>SUM(Hammond!C33)</f>
        <v>0</v>
      </c>
      <c r="F10" s="100">
        <f>SUM(Hammond!C34)</f>
        <v>0</v>
      </c>
      <c r="G10" s="101">
        <f t="shared" ref="G10:G15" si="1">B10+C10+D10+E10+F10</f>
        <v>32</v>
      </c>
      <c r="H10" s="104">
        <f>SUM(Hammond!C36)</f>
        <v>0</v>
      </c>
      <c r="I10" s="104">
        <f>SUM(Hammond!C37)</f>
        <v>0</v>
      </c>
      <c r="K10" s="103">
        <f>SUM(Hammond!I31)</f>
        <v>0.5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80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32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3</v>
      </c>
    </row>
    <row r="14" spans="1:11" ht="17.25" customHeight="1" x14ac:dyDescent="0.25">
      <c r="A14" s="99" t="s">
        <v>67</v>
      </c>
      <c r="B14" s="100">
        <f>SUM('Reading-Jones'!C30)</f>
        <v>0</v>
      </c>
      <c r="C14" s="100">
        <f>SUM('Reading-Jones'!C31)</f>
        <v>0</v>
      </c>
      <c r="D14" s="100">
        <f>SUM('Reading-Jones'!C32)</f>
        <v>0</v>
      </c>
      <c r="E14" s="100">
        <f>SUM('Reading-Jones'!C33)</f>
        <v>0</v>
      </c>
      <c r="F14" s="100">
        <f>SUM('Reading-Jones'!C34)</f>
        <v>0</v>
      </c>
      <c r="G14" s="101">
        <f t="shared" si="1"/>
        <v>0</v>
      </c>
      <c r="H14" s="104">
        <f>SUM('Reading-Jones'!C36)</f>
        <v>0</v>
      </c>
      <c r="I14" s="104">
        <f>SUM('Reading-Jones'!C37)</f>
        <v>0</v>
      </c>
      <c r="K14" s="103">
        <f>SUM('Reading-Jones'!I31)</f>
        <v>0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1"/>
        <v>32</v>
      </c>
      <c r="H15" s="104">
        <f>SUM(Taylor!C34)</f>
        <v>0</v>
      </c>
      <c r="I15" s="104">
        <f>SUM(Taylor!C35)</f>
        <v>0</v>
      </c>
      <c r="K15" s="103">
        <f>SUM(Taylor!I29)</f>
        <v>2.75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32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SUM(Wright!C32)</f>
        <v>32</v>
      </c>
      <c r="C20" s="100">
        <f>SUM(Wright!C33)</f>
        <v>2</v>
      </c>
      <c r="D20" s="100">
        <f>SUM(Wright!C34)</f>
        <v>0</v>
      </c>
      <c r="E20" s="100">
        <f>SUM(Wright!C35)</f>
        <v>8</v>
      </c>
      <c r="F20" s="100">
        <f>SUM(Wright!C36)</f>
        <v>0</v>
      </c>
      <c r="G20" s="101">
        <f>B20+C20+D20+E20+F20</f>
        <v>42</v>
      </c>
      <c r="H20" s="104">
        <f>SUM(Wright!C38)</f>
        <v>0</v>
      </c>
      <c r="I20" s="104">
        <f>SUM(Wright!C39)</f>
        <v>0</v>
      </c>
      <c r="K20" s="103">
        <f>SUM(Wright!I33)</f>
        <v>25.25</v>
      </c>
    </row>
    <row r="21" spans="1:11" ht="17.25" customHeight="1" x14ac:dyDescent="0.25">
      <c r="A21" s="105" t="s">
        <v>22</v>
      </c>
      <c r="B21" s="106">
        <f t="shared" ref="B21:I21" si="2">SUM(B6:B20)</f>
        <v>440</v>
      </c>
      <c r="C21" s="106">
        <f t="shared" si="2"/>
        <v>2</v>
      </c>
      <c r="D21" s="106">
        <f t="shared" si="2"/>
        <v>0</v>
      </c>
      <c r="E21" s="106">
        <f t="shared" si="2"/>
        <v>24</v>
      </c>
      <c r="F21" s="106">
        <f t="shared" si="2"/>
        <v>0</v>
      </c>
      <c r="G21" s="106">
        <f t="shared" si="2"/>
        <v>466</v>
      </c>
      <c r="H21" s="107">
        <f t="shared" si="2"/>
        <v>0</v>
      </c>
      <c r="I21" s="107">
        <f t="shared" si="2"/>
        <v>0</v>
      </c>
      <c r="J21" s="94"/>
      <c r="K21" s="106">
        <f>SUM(K6:K20)</f>
        <v>73.5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442</v>
      </c>
    </row>
    <row r="25" spans="1:11" x14ac:dyDescent="0.25">
      <c r="A25" s="92" t="s">
        <v>29</v>
      </c>
      <c r="C25" s="108">
        <f>K21</f>
        <v>73.5</v>
      </c>
    </row>
    <row r="26" spans="1:11" x14ac:dyDescent="0.25">
      <c r="A26" s="92" t="s">
        <v>33</v>
      </c>
      <c r="C26" s="109">
        <f>C25/C24</f>
        <v>0.16628959276018099</v>
      </c>
    </row>
    <row r="27" spans="1:11" x14ac:dyDescent="0.25">
      <c r="C27" s="94"/>
    </row>
    <row r="28" spans="1:11" x14ac:dyDescent="0.25">
      <c r="H28" s="94" t="s">
        <v>89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37" sqref="B3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114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119" t="s">
        <v>131</v>
      </c>
      <c r="C4" s="6">
        <v>38</v>
      </c>
      <c r="D4" s="22" t="s">
        <v>102</v>
      </c>
      <c r="E4" s="123"/>
      <c r="F4" s="123"/>
      <c r="G4" s="123">
        <v>1.5</v>
      </c>
      <c r="H4" s="123"/>
      <c r="I4" s="123"/>
      <c r="J4" s="123"/>
      <c r="K4" s="123"/>
      <c r="L4" s="123"/>
      <c r="M4" s="123"/>
      <c r="N4" s="123"/>
      <c r="O4" s="121"/>
      <c r="P4" s="122"/>
      <c r="Q4" s="121"/>
      <c r="R4" s="122"/>
      <c r="S4" s="58">
        <f t="shared" ref="S4:S24" si="0">E4+G4+I4+K4+M4+O4+Q4</f>
        <v>1.5</v>
      </c>
      <c r="T4" s="58">
        <f t="shared" ref="T4:T11" si="1">SUM(S4-U4-V4)</f>
        <v>1.5</v>
      </c>
      <c r="U4" s="60"/>
      <c r="V4" s="60"/>
    </row>
    <row r="5" spans="1:22" x14ac:dyDescent="0.25">
      <c r="A5" s="6">
        <v>6959</v>
      </c>
      <c r="B5" s="119" t="s">
        <v>131</v>
      </c>
      <c r="C5" s="6">
        <v>38</v>
      </c>
      <c r="D5" s="22" t="s">
        <v>126</v>
      </c>
      <c r="E5" s="124"/>
      <c r="F5" s="123"/>
      <c r="G5" s="124"/>
      <c r="H5" s="123"/>
      <c r="I5" s="124"/>
      <c r="J5" s="123"/>
      <c r="K5" s="124">
        <v>0.5</v>
      </c>
      <c r="L5" s="123"/>
      <c r="M5" s="124"/>
      <c r="N5" s="123"/>
      <c r="O5" s="121"/>
      <c r="P5" s="122"/>
      <c r="Q5" s="121"/>
      <c r="R5" s="122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6959</v>
      </c>
      <c r="B6" s="119" t="s">
        <v>131</v>
      </c>
      <c r="C6" s="6">
        <v>14</v>
      </c>
      <c r="D6" s="22" t="s">
        <v>126</v>
      </c>
      <c r="E6" s="123"/>
      <c r="F6" s="123"/>
      <c r="G6" s="123"/>
      <c r="H6" s="123"/>
      <c r="I6" s="123"/>
      <c r="J6" s="123"/>
      <c r="K6" s="123">
        <v>0.5</v>
      </c>
      <c r="L6" s="123"/>
      <c r="M6" s="123"/>
      <c r="N6" s="123"/>
      <c r="O6" s="121"/>
      <c r="P6" s="122"/>
      <c r="Q6" s="121"/>
      <c r="R6" s="122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22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22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>
        <v>3601</v>
      </c>
      <c r="B12" s="119" t="s">
        <v>132</v>
      </c>
      <c r="C12" s="6"/>
      <c r="D12" s="22" t="s">
        <v>125</v>
      </c>
      <c r="E12" s="121"/>
      <c r="F12" s="122"/>
      <c r="G12" s="121"/>
      <c r="H12" s="122"/>
      <c r="I12" s="121"/>
      <c r="J12" s="122"/>
      <c r="K12" s="121">
        <v>6</v>
      </c>
      <c r="L12" s="122"/>
      <c r="M12" s="121"/>
      <c r="N12" s="122"/>
      <c r="O12" s="121"/>
      <c r="P12" s="122"/>
      <c r="Q12" s="121"/>
      <c r="R12" s="122"/>
      <c r="S12" s="58">
        <f t="shared" si="0"/>
        <v>6</v>
      </c>
      <c r="T12" s="58">
        <f t="shared" ref="T12" si="2">SUM(S12-U12-V12)</f>
        <v>6</v>
      </c>
      <c r="U12" s="60"/>
      <c r="V12" s="60"/>
    </row>
    <row r="13" spans="1:22" ht="15.75" customHeight="1" x14ac:dyDescent="0.25">
      <c r="A13" s="6">
        <v>3601</v>
      </c>
      <c r="B13" s="119" t="s">
        <v>132</v>
      </c>
      <c r="C13" s="6"/>
      <c r="D13" s="22" t="s">
        <v>99</v>
      </c>
      <c r="E13" s="121"/>
      <c r="F13" s="122"/>
      <c r="G13" s="121"/>
      <c r="H13" s="122"/>
      <c r="I13" s="121"/>
      <c r="J13" s="122"/>
      <c r="K13" s="121">
        <v>1</v>
      </c>
      <c r="L13" s="122"/>
      <c r="M13" s="121"/>
      <c r="N13" s="122"/>
      <c r="O13" s="121"/>
      <c r="P13" s="122"/>
      <c r="Q13" s="121"/>
      <c r="R13" s="122"/>
      <c r="S13" s="58">
        <f t="shared" ref="S13" si="3">E13+G13+I13+K13+M13+O13+Q13</f>
        <v>1</v>
      </c>
      <c r="T13" s="58">
        <f t="shared" ref="T13" si="4">SUM(S13-U13-V13)</f>
        <v>1</v>
      </c>
      <c r="U13" s="60"/>
      <c r="V13" s="60"/>
    </row>
    <row r="14" spans="1:22" ht="15.75" customHeight="1" x14ac:dyDescent="0.25">
      <c r="A14" s="6">
        <v>3601</v>
      </c>
      <c r="B14" s="119" t="s">
        <v>132</v>
      </c>
      <c r="C14" s="6"/>
      <c r="D14" s="22" t="s">
        <v>97</v>
      </c>
      <c r="E14" s="121">
        <v>8</v>
      </c>
      <c r="F14" s="122"/>
      <c r="G14" s="121">
        <v>1</v>
      </c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 t="shared" si="0"/>
        <v>9</v>
      </c>
      <c r="T14" s="58">
        <f t="shared" ref="T14:T20" si="5">SUM(S14-U14-V14)</f>
        <v>9</v>
      </c>
      <c r="U14" s="60"/>
      <c r="V14" s="60"/>
    </row>
    <row r="15" spans="1:22" ht="15.75" customHeight="1" x14ac:dyDescent="0.25">
      <c r="A15" s="6">
        <v>3601</v>
      </c>
      <c r="B15" s="119" t="s">
        <v>132</v>
      </c>
      <c r="C15" s="6"/>
      <c r="D15" s="22" t="s">
        <v>101</v>
      </c>
      <c r="E15" s="121"/>
      <c r="F15" s="122"/>
      <c r="G15" s="121">
        <v>5.5</v>
      </c>
      <c r="H15" s="122"/>
      <c r="I15" s="121">
        <v>7</v>
      </c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" si="6">E15+G15+I15+K15+M15+O15+Q15</f>
        <v>12.5</v>
      </c>
      <c r="T15" s="58">
        <f t="shared" ref="T15" si="7">SUM(S15-U15-V15)</f>
        <v>12.5</v>
      </c>
      <c r="U15" s="60"/>
      <c r="V15" s="60"/>
    </row>
    <row r="16" spans="1:22" ht="15.75" customHeight="1" x14ac:dyDescent="0.25">
      <c r="A16" s="6">
        <v>3601</v>
      </c>
      <c r="B16" s="119" t="s">
        <v>132</v>
      </c>
      <c r="C16" s="6"/>
      <c r="D16" s="22" t="s">
        <v>87</v>
      </c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0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0"/>
        <v>0</v>
      </c>
      <c r="T17" s="58">
        <f t="shared" ref="T17" si="8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0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>
        <v>3600</v>
      </c>
      <c r="B19" s="119" t="s">
        <v>133</v>
      </c>
      <c r="C19" s="6"/>
      <c r="D19" s="22" t="s">
        <v>105</v>
      </c>
      <c r="E19" s="121"/>
      <c r="F19" s="122"/>
      <c r="G19" s="121"/>
      <c r="H19" s="122"/>
      <c r="I19" s="121">
        <v>1</v>
      </c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ref="S19:S20" si="9">E19+G19+I19+K19+M19+O19+Q19</f>
        <v>1</v>
      </c>
      <c r="T19" s="58">
        <f t="shared" si="5"/>
        <v>1</v>
      </c>
      <c r="U19" s="60"/>
      <c r="V19" s="60"/>
    </row>
    <row r="20" spans="1:22" ht="15.75" customHeight="1" x14ac:dyDescent="0.25">
      <c r="A20" s="6">
        <v>3600</v>
      </c>
      <c r="B20" s="119" t="s">
        <v>133</v>
      </c>
      <c r="C20" s="6"/>
      <c r="D20" s="22" t="s">
        <v>76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9"/>
        <v>0</v>
      </c>
      <c r="T20" s="58">
        <f t="shared" si="5"/>
        <v>0</v>
      </c>
      <c r="U20" s="60"/>
      <c r="V20" s="60"/>
    </row>
    <row r="21" spans="1:22" x14ac:dyDescent="0.25">
      <c r="A21" s="6"/>
      <c r="B21" s="25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119" t="s">
        <v>133</v>
      </c>
      <c r="C22" s="6"/>
      <c r="D22" s="22" t="s">
        <v>90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1"/>
      <c r="P22" s="122"/>
      <c r="Q22" s="121"/>
      <c r="R22" s="122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0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37" sqref="B3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22.05.22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12.3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119" t="s">
        <v>131</v>
      </c>
      <c r="C4" s="6">
        <v>38</v>
      </c>
      <c r="D4" s="22" t="s">
        <v>102</v>
      </c>
      <c r="E4" s="123">
        <v>3.5</v>
      </c>
      <c r="F4" s="123"/>
      <c r="G4" s="123">
        <v>8</v>
      </c>
      <c r="H4" s="123"/>
      <c r="I4" s="123">
        <v>8</v>
      </c>
      <c r="J4" s="123"/>
      <c r="K4" s="123">
        <v>7.25</v>
      </c>
      <c r="L4" s="123"/>
      <c r="M4" s="123"/>
      <c r="N4" s="123"/>
      <c r="O4" s="121"/>
      <c r="P4" s="122"/>
      <c r="Q4" s="121"/>
      <c r="R4" s="122"/>
      <c r="S4" s="58">
        <f>E4+G4+I4+K4+M4+O4+Q4</f>
        <v>26.75</v>
      </c>
      <c r="T4" s="58">
        <f t="shared" ref="T4:T20" si="0">SUM(S4-U4-V4)</f>
        <v>26.75</v>
      </c>
      <c r="U4" s="60"/>
      <c r="V4" s="60"/>
    </row>
    <row r="5" spans="1:22" x14ac:dyDescent="0.25">
      <c r="A5" s="6">
        <v>6983</v>
      </c>
      <c r="B5" s="119" t="s">
        <v>134</v>
      </c>
      <c r="C5" s="6">
        <v>10</v>
      </c>
      <c r="D5" s="22" t="s">
        <v>104</v>
      </c>
      <c r="E5" s="123">
        <v>0.5</v>
      </c>
      <c r="F5" s="123"/>
      <c r="G5" s="123"/>
      <c r="H5" s="123"/>
      <c r="I5" s="123"/>
      <c r="J5" s="123"/>
      <c r="K5" s="123"/>
      <c r="L5" s="123"/>
      <c r="M5" s="123"/>
      <c r="N5" s="123"/>
      <c r="O5" s="121"/>
      <c r="P5" s="122"/>
      <c r="Q5" s="121"/>
      <c r="R5" s="122"/>
      <c r="S5" s="58">
        <f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6983</v>
      </c>
      <c r="B6" s="119" t="s">
        <v>134</v>
      </c>
      <c r="C6" s="6">
        <v>12</v>
      </c>
      <c r="D6" s="22" t="s">
        <v>127</v>
      </c>
      <c r="E6" s="123"/>
      <c r="F6" s="123"/>
      <c r="G6" s="123"/>
      <c r="H6" s="123"/>
      <c r="I6" s="123"/>
      <c r="J6" s="123"/>
      <c r="K6" s="123">
        <v>0.75</v>
      </c>
      <c r="L6" s="123"/>
      <c r="M6" s="123"/>
      <c r="N6" s="123"/>
      <c r="O6" s="121"/>
      <c r="P6" s="122"/>
      <c r="Q6" s="121"/>
      <c r="R6" s="122"/>
      <c r="S6" s="58">
        <f t="shared" ref="S6:S25" si="1">E6+G6+I6+K6+M6+O6+Q6</f>
        <v>0.75</v>
      </c>
      <c r="T6" s="58">
        <f t="shared" si="0"/>
        <v>0.75</v>
      </c>
      <c r="U6" s="60"/>
      <c r="V6" s="60"/>
    </row>
    <row r="7" spans="1:22" x14ac:dyDescent="0.25">
      <c r="A7" s="6"/>
      <c r="B7" s="6"/>
      <c r="C7" s="6"/>
      <c r="D7" s="22"/>
      <c r="E7" s="124"/>
      <c r="F7" s="123"/>
      <c r="G7" s="124"/>
      <c r="H7" s="123"/>
      <c r="I7" s="124"/>
      <c r="J7" s="123"/>
      <c r="K7" s="124"/>
      <c r="L7" s="123"/>
      <c r="M7" s="124"/>
      <c r="N7" s="123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 t="s">
        <v>130</v>
      </c>
      <c r="E14" s="121">
        <v>4</v>
      </c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 t="shared" ref="S14:S15" si="2">E14+G14+I14+K14+M14+O14+Q14</f>
        <v>4</v>
      </c>
      <c r="T14" s="58">
        <f t="shared" ref="T14:T15" si="3">SUM(S14-U14-V14)</f>
        <v>4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si="2"/>
        <v>0</v>
      </c>
      <c r="T15" s="58">
        <f t="shared" si="3"/>
        <v>0</v>
      </c>
      <c r="U15" s="60"/>
      <c r="V15" s="60"/>
    </row>
    <row r="16" spans="1:22" ht="1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1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>
        <v>3600</v>
      </c>
      <c r="B19" s="119" t="s">
        <v>133</v>
      </c>
      <c r="C19" s="6"/>
      <c r="D19" s="22" t="s">
        <v>78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>
        <v>3600</v>
      </c>
      <c r="B20" s="119" t="s">
        <v>133</v>
      </c>
      <c r="C20" s="6"/>
      <c r="D20" s="22" t="s">
        <v>73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119" t="s">
        <v>133</v>
      </c>
      <c r="C21" s="6"/>
      <c r="D21" s="22" t="s">
        <v>74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81"/>
      <c r="B22" s="81"/>
      <c r="C22" s="81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0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/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37" sqref="B3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22.05.22</v>
      </c>
      <c r="D2" s="110"/>
      <c r="E2" s="128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119" t="s">
        <v>134</v>
      </c>
      <c r="C4" s="6">
        <v>18</v>
      </c>
      <c r="D4" s="22" t="s">
        <v>109</v>
      </c>
      <c r="E4" s="121">
        <v>5</v>
      </c>
      <c r="F4" s="122"/>
      <c r="G4" s="121"/>
      <c r="H4" s="122"/>
      <c r="I4" s="121"/>
      <c r="J4" s="122"/>
      <c r="K4" s="121"/>
      <c r="L4" s="122"/>
      <c r="M4" s="121"/>
      <c r="N4" s="122"/>
      <c r="O4" s="121"/>
      <c r="P4" s="122"/>
      <c r="Q4" s="121"/>
      <c r="R4" s="122"/>
      <c r="S4" s="58">
        <f>E4+G4+I4+K4+M4+O4+Q4</f>
        <v>5</v>
      </c>
      <c r="T4" s="58">
        <f t="shared" ref="T4:T12" si="0">SUM(S4-U4-V4)</f>
        <v>5</v>
      </c>
      <c r="U4" s="60"/>
      <c r="V4" s="60"/>
    </row>
    <row r="5" spans="1:22" x14ac:dyDescent="0.25">
      <c r="A5" s="6">
        <v>7048</v>
      </c>
      <c r="B5" s="119" t="s">
        <v>135</v>
      </c>
      <c r="C5" s="6">
        <v>1</v>
      </c>
      <c r="D5" s="22" t="s">
        <v>115</v>
      </c>
      <c r="E5" s="121">
        <v>2.5</v>
      </c>
      <c r="F5" s="122"/>
      <c r="G5" s="121">
        <v>4</v>
      </c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8">
        <f>E5+G5+I5+K5+M5+O5+Q5</f>
        <v>6.5</v>
      </c>
      <c r="T5" s="58">
        <f t="shared" si="0"/>
        <v>6.5</v>
      </c>
      <c r="U5" s="60"/>
      <c r="V5" s="60"/>
    </row>
    <row r="6" spans="1:22" x14ac:dyDescent="0.25">
      <c r="A6" s="6">
        <v>6983</v>
      </c>
      <c r="B6" s="119" t="s">
        <v>134</v>
      </c>
      <c r="C6" s="6">
        <v>21</v>
      </c>
      <c r="D6" s="22" t="s">
        <v>120</v>
      </c>
      <c r="E6" s="121"/>
      <c r="F6" s="122"/>
      <c r="G6" s="121">
        <v>4</v>
      </c>
      <c r="H6" s="122"/>
      <c r="I6" s="121">
        <v>7.5</v>
      </c>
      <c r="J6" s="122"/>
      <c r="K6" s="121"/>
      <c r="L6" s="122"/>
      <c r="M6" s="121"/>
      <c r="N6" s="122"/>
      <c r="O6" s="121"/>
      <c r="P6" s="122"/>
      <c r="Q6" s="121"/>
      <c r="R6" s="122"/>
      <c r="S6" s="58">
        <f t="shared" ref="S6:S24" si="1">E6+G6+I6+K6+M6+O6+Q6</f>
        <v>11.5</v>
      </c>
      <c r="T6" s="58">
        <f t="shared" si="0"/>
        <v>11.5</v>
      </c>
      <c r="U6" s="60"/>
      <c r="V6" s="60"/>
    </row>
    <row r="7" spans="1:22" x14ac:dyDescent="0.25">
      <c r="A7" s="6">
        <v>6822</v>
      </c>
      <c r="B7" s="119" t="s">
        <v>136</v>
      </c>
      <c r="C7" s="6">
        <v>39</v>
      </c>
      <c r="D7" s="22" t="s">
        <v>128</v>
      </c>
      <c r="E7" s="121"/>
      <c r="F7" s="122"/>
      <c r="G7" s="121"/>
      <c r="H7" s="122"/>
      <c r="I7" s="121"/>
      <c r="J7" s="122"/>
      <c r="K7" s="121">
        <v>8</v>
      </c>
      <c r="L7" s="122"/>
      <c r="M7" s="121"/>
      <c r="N7" s="122"/>
      <c r="O7" s="121"/>
      <c r="P7" s="122"/>
      <c r="Q7" s="121"/>
      <c r="R7" s="122"/>
      <c r="S7" s="58">
        <f>E7+G7+I7+K7+M7+O7+Q7</f>
        <v>8</v>
      </c>
      <c r="T7" s="58">
        <f t="shared" si="0"/>
        <v>8</v>
      </c>
      <c r="U7" s="60"/>
      <c r="V7" s="60"/>
    </row>
    <row r="8" spans="1:22" x14ac:dyDescent="0.25">
      <c r="A8" s="6"/>
      <c r="B8" s="22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119" t="s">
        <v>133</v>
      </c>
      <c r="C19" s="6"/>
      <c r="D19" s="22" t="s">
        <v>95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119" t="s">
        <v>133</v>
      </c>
      <c r="C20" s="6"/>
      <c r="D20" s="22" t="s">
        <v>73</v>
      </c>
      <c r="E20" s="121">
        <v>0.5</v>
      </c>
      <c r="F20" s="122"/>
      <c r="G20" s="121"/>
      <c r="H20" s="122"/>
      <c r="I20" s="121">
        <v>0.5</v>
      </c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>E20+G20+I20+K20+M20+O20+Q20</f>
        <v>1</v>
      </c>
      <c r="T20" s="58">
        <f>SUM(S20-U20-V20)</f>
        <v>1</v>
      </c>
      <c r="U20" s="60"/>
      <c r="V20" s="60"/>
    </row>
    <row r="21" spans="1:22" x14ac:dyDescent="0.25">
      <c r="A21" s="6"/>
      <c r="B21" s="25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0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37" sqref="B37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22.05.22</v>
      </c>
    </row>
    <row r="2" spans="1:22" s="9" customFormat="1" x14ac:dyDescent="0.25">
      <c r="A2" s="5" t="s">
        <v>71</v>
      </c>
      <c r="B2" s="110"/>
      <c r="C2" s="112"/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7020</v>
      </c>
      <c r="B4" s="119" t="s">
        <v>139</v>
      </c>
      <c r="C4" s="6">
        <v>2</v>
      </c>
      <c r="D4" s="22" t="s">
        <v>103</v>
      </c>
      <c r="E4" s="124">
        <v>6.25</v>
      </c>
      <c r="F4" s="124"/>
      <c r="G4" s="124"/>
      <c r="H4" s="124"/>
      <c r="I4" s="124"/>
      <c r="J4" s="124"/>
      <c r="K4" s="129"/>
      <c r="L4" s="129"/>
      <c r="M4" s="124"/>
      <c r="N4" s="124"/>
      <c r="O4" s="130"/>
      <c r="P4" s="131"/>
      <c r="Q4" s="130"/>
      <c r="R4" s="131"/>
      <c r="S4" s="12">
        <f>E4+G4+I4+K4+M4+O4+Q4</f>
        <v>6.25</v>
      </c>
      <c r="T4" s="12">
        <f t="shared" ref="T4:T17" si="0">SUM(S4-U4-V4)</f>
        <v>6.25</v>
      </c>
      <c r="U4" s="14"/>
      <c r="V4" s="14"/>
    </row>
    <row r="5" spans="1:22" x14ac:dyDescent="0.25">
      <c r="A5" s="6">
        <v>6959</v>
      </c>
      <c r="B5" s="119" t="s">
        <v>131</v>
      </c>
      <c r="C5" s="6">
        <v>38</v>
      </c>
      <c r="D5" s="22" t="s">
        <v>102</v>
      </c>
      <c r="E5" s="124">
        <v>1.75</v>
      </c>
      <c r="F5" s="124"/>
      <c r="G5" s="124"/>
      <c r="H5" s="124"/>
      <c r="I5" s="124"/>
      <c r="J5" s="124"/>
      <c r="K5" s="129"/>
      <c r="L5" s="129"/>
      <c r="M5" s="124"/>
      <c r="N5" s="124"/>
      <c r="O5" s="130"/>
      <c r="P5" s="131"/>
      <c r="Q5" s="130"/>
      <c r="R5" s="131"/>
      <c r="S5" s="12">
        <f t="shared" ref="S5:S25" si="1">E5+G5+I5+K5+M5+O5+Q5</f>
        <v>1.75</v>
      </c>
      <c r="T5" s="12">
        <f t="shared" si="0"/>
        <v>1.75</v>
      </c>
      <c r="U5" s="14"/>
      <c r="V5" s="14"/>
    </row>
    <row r="6" spans="1:22" x14ac:dyDescent="0.25">
      <c r="A6" s="6">
        <v>7016</v>
      </c>
      <c r="B6" s="120" t="s">
        <v>137</v>
      </c>
      <c r="C6" s="6">
        <v>9</v>
      </c>
      <c r="D6" s="22" t="s">
        <v>116</v>
      </c>
      <c r="E6" s="124"/>
      <c r="F6" s="124"/>
      <c r="G6" s="124">
        <v>0.25</v>
      </c>
      <c r="H6" s="124"/>
      <c r="I6" s="124"/>
      <c r="J6" s="124"/>
      <c r="K6" s="129"/>
      <c r="L6" s="129"/>
      <c r="M6" s="124"/>
      <c r="N6" s="124"/>
      <c r="O6" s="130"/>
      <c r="P6" s="131"/>
      <c r="Q6" s="130"/>
      <c r="R6" s="131"/>
      <c r="S6" s="12">
        <f t="shared" si="1"/>
        <v>0.25</v>
      </c>
      <c r="T6" s="12">
        <f t="shared" si="0"/>
        <v>0.25</v>
      </c>
      <c r="U6" s="14"/>
      <c r="V6" s="14"/>
    </row>
    <row r="7" spans="1:22" x14ac:dyDescent="0.25">
      <c r="A7" s="6">
        <v>7035</v>
      </c>
      <c r="B7" s="119" t="s">
        <v>138</v>
      </c>
      <c r="C7" s="6">
        <v>1</v>
      </c>
      <c r="D7" s="22" t="s">
        <v>121</v>
      </c>
      <c r="E7" s="124"/>
      <c r="F7" s="124"/>
      <c r="G7" s="124">
        <v>7.75</v>
      </c>
      <c r="H7" s="124"/>
      <c r="I7" s="124">
        <v>4.75</v>
      </c>
      <c r="J7" s="124"/>
      <c r="K7" s="129"/>
      <c r="L7" s="129"/>
      <c r="M7" s="124"/>
      <c r="N7" s="124"/>
      <c r="O7" s="130"/>
      <c r="P7" s="131"/>
      <c r="Q7" s="130"/>
      <c r="R7" s="131"/>
      <c r="S7" s="12">
        <f t="shared" si="1"/>
        <v>12.5</v>
      </c>
      <c r="T7" s="12">
        <f t="shared" si="0"/>
        <v>12.5</v>
      </c>
      <c r="U7" s="14"/>
      <c r="V7" s="14"/>
    </row>
    <row r="8" spans="1:22" x14ac:dyDescent="0.25">
      <c r="A8" s="6">
        <v>7040</v>
      </c>
      <c r="B8" s="119" t="s">
        <v>139</v>
      </c>
      <c r="C8" s="6">
        <v>10</v>
      </c>
      <c r="D8" s="22" t="s">
        <v>122</v>
      </c>
      <c r="E8" s="124"/>
      <c r="F8" s="124"/>
      <c r="G8" s="124"/>
      <c r="H8" s="124"/>
      <c r="I8" s="124">
        <v>3.25</v>
      </c>
      <c r="J8" s="124"/>
      <c r="K8" s="129"/>
      <c r="L8" s="129"/>
      <c r="M8" s="124"/>
      <c r="N8" s="124"/>
      <c r="O8" s="130"/>
      <c r="P8" s="131"/>
      <c r="Q8" s="130"/>
      <c r="R8" s="131"/>
      <c r="S8" s="12">
        <f t="shared" si="1"/>
        <v>3.25</v>
      </c>
      <c r="T8" s="12">
        <f t="shared" si="0"/>
        <v>3.25</v>
      </c>
      <c r="U8" s="14"/>
      <c r="V8" s="14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4"/>
      <c r="J9" s="124"/>
      <c r="K9" s="129"/>
      <c r="L9" s="129"/>
      <c r="M9" s="124"/>
      <c r="N9" s="124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4"/>
      <c r="J10" s="124"/>
      <c r="K10" s="129"/>
      <c r="L10" s="129"/>
      <c r="M10" s="124"/>
      <c r="N10" s="124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4"/>
      <c r="J11" s="124"/>
      <c r="K11" s="129"/>
      <c r="L11" s="129"/>
      <c r="M11" s="124"/>
      <c r="N11" s="124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9"/>
      <c r="L12" s="129"/>
      <c r="M12" s="124"/>
      <c r="N12" s="124"/>
      <c r="O12" s="130"/>
      <c r="P12" s="131"/>
      <c r="Q12" s="130"/>
      <c r="R12" s="131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9"/>
      <c r="L13" s="129"/>
      <c r="M13" s="124"/>
      <c r="N13" s="124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9"/>
      <c r="L14" s="129"/>
      <c r="M14" s="124"/>
      <c r="N14" s="124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4"/>
      <c r="J15" s="124"/>
      <c r="K15" s="129"/>
      <c r="L15" s="129"/>
      <c r="M15" s="124"/>
      <c r="N15" s="124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4"/>
      <c r="H16" s="124"/>
      <c r="I16" s="124"/>
      <c r="J16" s="124"/>
      <c r="K16" s="129"/>
      <c r="L16" s="129"/>
      <c r="M16" s="124"/>
      <c r="N16" s="124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19" t="s">
        <v>133</v>
      </c>
      <c r="C17" s="6"/>
      <c r="D17" s="22" t="s">
        <v>88</v>
      </c>
      <c r="E17" s="124"/>
      <c r="F17" s="124"/>
      <c r="G17" s="124"/>
      <c r="H17" s="124"/>
      <c r="I17" s="124"/>
      <c r="J17" s="124"/>
      <c r="K17" s="129"/>
      <c r="L17" s="129"/>
      <c r="M17" s="124"/>
      <c r="N17" s="124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4"/>
      <c r="H18" s="124"/>
      <c r="I18" s="124"/>
      <c r="J18" s="124"/>
      <c r="K18" s="129"/>
      <c r="L18" s="129"/>
      <c r="M18" s="124"/>
      <c r="N18" s="124"/>
      <c r="O18" s="130"/>
      <c r="P18" s="131"/>
      <c r="Q18" s="130"/>
      <c r="R18" s="131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4"/>
      <c r="G19" s="124"/>
      <c r="H19" s="124"/>
      <c r="I19" s="124"/>
      <c r="J19" s="124"/>
      <c r="K19" s="129"/>
      <c r="L19" s="129"/>
      <c r="M19" s="124"/>
      <c r="N19" s="124"/>
      <c r="O19" s="130"/>
      <c r="P19" s="131"/>
      <c r="Q19" s="130"/>
      <c r="R19" s="131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4"/>
      <c r="F20" s="124"/>
      <c r="G20" s="124"/>
      <c r="H20" s="124"/>
      <c r="I20" s="124"/>
      <c r="J20" s="124"/>
      <c r="K20" s="129"/>
      <c r="L20" s="129"/>
      <c r="M20" s="124"/>
      <c r="N20" s="124"/>
      <c r="O20" s="130"/>
      <c r="P20" s="131"/>
      <c r="Q20" s="130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119" t="s">
        <v>133</v>
      </c>
      <c r="C21" s="6"/>
      <c r="D21" s="22" t="s">
        <v>74</v>
      </c>
      <c r="E21" s="124"/>
      <c r="F21" s="124"/>
      <c r="G21" s="124"/>
      <c r="H21" s="124"/>
      <c r="I21" s="124"/>
      <c r="J21" s="124"/>
      <c r="K21" s="129"/>
      <c r="L21" s="129"/>
      <c r="M21" s="124"/>
      <c r="N21" s="124"/>
      <c r="O21" s="130"/>
      <c r="P21" s="131"/>
      <c r="Q21" s="130"/>
      <c r="R21" s="131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4"/>
      <c r="F22" s="124"/>
      <c r="G22" s="124"/>
      <c r="H22" s="124"/>
      <c r="I22" s="124"/>
      <c r="J22" s="124"/>
      <c r="K22" s="129"/>
      <c r="L22" s="129"/>
      <c r="M22" s="124"/>
      <c r="N22" s="124"/>
      <c r="O22" s="130"/>
      <c r="P22" s="131"/>
      <c r="Q22" s="130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0"/>
      <c r="F23" s="131"/>
      <c r="G23" s="130"/>
      <c r="H23" s="131"/>
      <c r="I23" s="130"/>
      <c r="J23" s="131"/>
      <c r="K23" s="132">
        <v>8</v>
      </c>
      <c r="L23" s="133"/>
      <c r="M23" s="130"/>
      <c r="N23" s="131"/>
      <c r="O23" s="130"/>
      <c r="P23" s="131"/>
      <c r="Q23" s="130"/>
      <c r="R23" s="131"/>
      <c r="S23" s="12">
        <f t="shared" si="1"/>
        <v>8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</v>
      </c>
      <c r="L25" s="135"/>
      <c r="M25" s="134">
        <f>SUM(M4:M24)</f>
        <v>0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37" sqref="B3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22.05.22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119" t="s">
        <v>134</v>
      </c>
      <c r="C4" s="6">
        <v>12</v>
      </c>
      <c r="D4" s="22" t="s">
        <v>96</v>
      </c>
      <c r="E4" s="123">
        <v>7</v>
      </c>
      <c r="F4" s="123"/>
      <c r="G4" s="123">
        <v>8</v>
      </c>
      <c r="H4" s="123"/>
      <c r="I4" s="123">
        <v>7.5</v>
      </c>
      <c r="J4" s="123"/>
      <c r="K4" s="123">
        <v>8</v>
      </c>
      <c r="L4" s="123"/>
      <c r="M4" s="123"/>
      <c r="N4" s="123"/>
      <c r="O4" s="121"/>
      <c r="P4" s="122"/>
      <c r="Q4" s="121"/>
      <c r="R4" s="122"/>
      <c r="S4" s="58">
        <f>E4+G4+I4+K4+M4+O4+Q4</f>
        <v>30.5</v>
      </c>
      <c r="T4" s="58">
        <f t="shared" ref="T4:T13" si="0">SUM(S4-U4-V4)</f>
        <v>30.5</v>
      </c>
      <c r="U4" s="60"/>
      <c r="V4" s="60"/>
    </row>
    <row r="5" spans="1:22" x14ac:dyDescent="0.25">
      <c r="A5" s="6">
        <v>6983</v>
      </c>
      <c r="B5" s="119" t="s">
        <v>134</v>
      </c>
      <c r="C5" s="6">
        <v>18</v>
      </c>
      <c r="D5" s="22" t="s">
        <v>109</v>
      </c>
      <c r="E5" s="123">
        <v>1</v>
      </c>
      <c r="F5" s="123"/>
      <c r="G5" s="123"/>
      <c r="H5" s="123"/>
      <c r="I5" s="123"/>
      <c r="J5" s="123"/>
      <c r="K5" s="121"/>
      <c r="L5" s="122"/>
      <c r="M5" s="121"/>
      <c r="N5" s="122"/>
      <c r="O5" s="121"/>
      <c r="P5" s="122"/>
      <c r="Q5" s="121"/>
      <c r="R5" s="122"/>
      <c r="S5" s="58">
        <f t="shared" ref="S5:S25" si="1">E5+G5+I5+K5+M5+O5+Q5</f>
        <v>1</v>
      </c>
      <c r="T5" s="58">
        <f t="shared" si="0"/>
        <v>1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21"/>
      <c r="L6" s="122"/>
      <c r="M6" s="121"/>
      <c r="N6" s="122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1"/>
      <c r="L7" s="122"/>
      <c r="M7" s="121"/>
      <c r="N7" s="122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22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 t="s">
        <v>88</v>
      </c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>E15+G15+I15+K15+M15+O15+Q15</f>
        <v>0</v>
      </c>
      <c r="T15" s="58">
        <f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ref="S16:S20" si="2">E16+G16+I16+K16+M16+O16+Q16</f>
        <v>0</v>
      </c>
      <c r="T16" s="58">
        <f t="shared" ref="T16:T20" si="3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ref="S17:S18" si="4">E17+G17+I17+K17+M17+O17+Q17</f>
        <v>0</v>
      </c>
      <c r="T17" s="58">
        <f t="shared" ref="T17:T18" si="5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4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>
        <v>3600</v>
      </c>
      <c r="B19" s="119" t="s">
        <v>133</v>
      </c>
      <c r="C19" s="6"/>
      <c r="D19" s="22" t="s">
        <v>113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>
        <v>3600</v>
      </c>
      <c r="B20" s="119" t="s">
        <v>133</v>
      </c>
      <c r="C20" s="6"/>
      <c r="D20" s="22" t="s">
        <v>76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19" t="s">
        <v>133</v>
      </c>
      <c r="C21" s="6"/>
      <c r="D21" s="22" t="s">
        <v>73</v>
      </c>
      <c r="E21" s="121"/>
      <c r="F21" s="122"/>
      <c r="G21" s="121"/>
      <c r="H21" s="122"/>
      <c r="I21" s="121">
        <v>0.5</v>
      </c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>E21+G21+I21+K21+M21+O21+Q21</f>
        <v>0.5</v>
      </c>
      <c r="T21" s="58">
        <f>SUM(S21-U21-V21)</f>
        <v>0.5</v>
      </c>
      <c r="U21" s="60"/>
      <c r="V21" s="60"/>
    </row>
    <row r="22" spans="1:22" x14ac:dyDescent="0.25">
      <c r="A22" s="6"/>
      <c r="B22" s="25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0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0.5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60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37" sqref="B3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22.05.22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119" t="s">
        <v>134</v>
      </c>
      <c r="C4" s="6">
        <v>12</v>
      </c>
      <c r="D4" s="22" t="s">
        <v>96</v>
      </c>
      <c r="E4" s="123">
        <v>8</v>
      </c>
      <c r="F4" s="123"/>
      <c r="G4" s="123">
        <v>8</v>
      </c>
      <c r="H4" s="123"/>
      <c r="I4" s="123">
        <v>8</v>
      </c>
      <c r="J4" s="123"/>
      <c r="K4" s="121">
        <v>8</v>
      </c>
      <c r="L4" s="122"/>
      <c r="M4" s="121"/>
      <c r="N4" s="122"/>
      <c r="O4" s="121"/>
      <c r="P4" s="122"/>
      <c r="Q4" s="121"/>
      <c r="R4" s="122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3"/>
      <c r="F5" s="123"/>
      <c r="G5" s="123"/>
      <c r="H5" s="123"/>
      <c r="I5" s="123"/>
      <c r="J5" s="123"/>
      <c r="K5" s="121"/>
      <c r="L5" s="122"/>
      <c r="M5" s="121"/>
      <c r="N5" s="122"/>
      <c r="O5" s="121"/>
      <c r="P5" s="122"/>
      <c r="Q5" s="121"/>
      <c r="R5" s="12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21"/>
      <c r="L6" s="122"/>
      <c r="M6" s="121"/>
      <c r="N6" s="122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1"/>
      <c r="L7" s="122"/>
      <c r="M7" s="121"/>
      <c r="N7" s="122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3"/>
      <c r="J8" s="123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3"/>
      <c r="J9" s="123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88</v>
      </c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1"/>
      <c r="H16" s="122"/>
      <c r="I16" s="123"/>
      <c r="J16" s="123"/>
      <c r="K16" s="123"/>
      <c r="L16" s="123"/>
      <c r="M16" s="123"/>
      <c r="N16" s="123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119" t="s">
        <v>133</v>
      </c>
      <c r="C17" s="6"/>
      <c r="D17" s="22" t="s">
        <v>95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119" t="s">
        <v>133</v>
      </c>
      <c r="C18" s="6"/>
      <c r="D18" s="22" t="s">
        <v>75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0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22.05.22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19" t="s">
        <v>133</v>
      </c>
      <c r="C4" s="6"/>
      <c r="D4" s="22" t="s">
        <v>98</v>
      </c>
      <c r="E4" s="130"/>
      <c r="F4" s="131"/>
      <c r="G4" s="130">
        <v>1.5</v>
      </c>
      <c r="H4" s="131"/>
      <c r="I4" s="130">
        <v>1.5</v>
      </c>
      <c r="J4" s="131"/>
      <c r="K4" s="130">
        <v>1.5</v>
      </c>
      <c r="L4" s="131"/>
      <c r="M4" s="130"/>
      <c r="N4" s="131"/>
      <c r="O4" s="130"/>
      <c r="P4" s="131"/>
      <c r="Q4" s="130"/>
      <c r="R4" s="131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119" t="s">
        <v>133</v>
      </c>
      <c r="C5" s="6"/>
      <c r="D5" s="22" t="s">
        <v>85</v>
      </c>
      <c r="E5" s="130"/>
      <c r="F5" s="131"/>
      <c r="G5" s="130"/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119" t="s">
        <v>133</v>
      </c>
      <c r="C6" s="6"/>
      <c r="D6" s="22" t="s">
        <v>97</v>
      </c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119" t="s">
        <v>133</v>
      </c>
      <c r="C7" s="6"/>
      <c r="D7" s="22" t="s">
        <v>101</v>
      </c>
      <c r="E7" s="130"/>
      <c r="F7" s="131"/>
      <c r="G7" s="130">
        <v>6.5</v>
      </c>
      <c r="H7" s="131"/>
      <c r="I7" s="130">
        <v>6.5</v>
      </c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1"/>
        <v>13</v>
      </c>
      <c r="T7" s="12">
        <f t="shared" si="0"/>
        <v>13</v>
      </c>
      <c r="U7" s="14"/>
      <c r="V7" s="14"/>
    </row>
    <row r="8" spans="1:22" x14ac:dyDescent="0.25">
      <c r="A8" s="6">
        <v>3600</v>
      </c>
      <c r="B8" s="119" t="s">
        <v>133</v>
      </c>
      <c r="C8" s="6"/>
      <c r="D8" s="22" t="s">
        <v>125</v>
      </c>
      <c r="E8" s="130"/>
      <c r="F8" s="131"/>
      <c r="G8" s="130"/>
      <c r="H8" s="131"/>
      <c r="I8" s="130"/>
      <c r="J8" s="131"/>
      <c r="K8" s="130">
        <v>2.5</v>
      </c>
      <c r="L8" s="131"/>
      <c r="M8" s="130"/>
      <c r="N8" s="131"/>
      <c r="O8" s="130"/>
      <c r="P8" s="131"/>
      <c r="Q8" s="130"/>
      <c r="R8" s="131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6">
        <v>3600</v>
      </c>
      <c r="B9" s="119" t="s">
        <v>133</v>
      </c>
      <c r="C9" s="6">
        <v>6</v>
      </c>
      <c r="D9" s="22" t="s">
        <v>124</v>
      </c>
      <c r="E9" s="130"/>
      <c r="F9" s="131"/>
      <c r="G9" s="130"/>
      <c r="H9" s="131"/>
      <c r="I9" s="130"/>
      <c r="J9" s="131"/>
      <c r="K9" s="130">
        <v>4</v>
      </c>
      <c r="L9" s="131"/>
      <c r="M9" s="130"/>
      <c r="N9" s="131"/>
      <c r="O9" s="130"/>
      <c r="P9" s="131"/>
      <c r="Q9" s="130"/>
      <c r="R9" s="131"/>
      <c r="S9" s="12">
        <f t="shared" si="1"/>
        <v>4</v>
      </c>
      <c r="T9" s="12">
        <f t="shared" si="0"/>
        <v>4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119" t="s">
        <v>133</v>
      </c>
      <c r="C13" s="6"/>
      <c r="D13" s="22" t="s">
        <v>87</v>
      </c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119" t="s">
        <v>133</v>
      </c>
      <c r="C15" s="6"/>
      <c r="D15" s="22" t="s">
        <v>84</v>
      </c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19" t="s">
        <v>133</v>
      </c>
      <c r="C17" s="6"/>
      <c r="D17" s="22" t="s">
        <v>94</v>
      </c>
      <c r="E17" s="130">
        <v>8</v>
      </c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6"/>
      <c r="F22" s="137"/>
      <c r="G22" s="136"/>
      <c r="H22" s="137"/>
      <c r="I22" s="136"/>
      <c r="J22" s="137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0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17" sqref="E17:L17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22.05.22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119" t="s">
        <v>134</v>
      </c>
      <c r="C4" s="6">
        <v>24</v>
      </c>
      <c r="D4" s="22" t="s">
        <v>108</v>
      </c>
      <c r="E4" s="130">
        <v>5.5</v>
      </c>
      <c r="F4" s="131"/>
      <c r="G4" s="130">
        <v>1.5</v>
      </c>
      <c r="H4" s="131"/>
      <c r="I4" s="130"/>
      <c r="J4" s="131"/>
      <c r="K4" s="130"/>
      <c r="L4" s="131"/>
      <c r="M4" s="132"/>
      <c r="N4" s="133"/>
      <c r="O4" s="130"/>
      <c r="P4" s="131"/>
      <c r="Q4" s="130"/>
      <c r="R4" s="131"/>
      <c r="S4" s="12">
        <f>E4+G4+I4+K4+M4+O4+Q4</f>
        <v>7</v>
      </c>
      <c r="T4" s="12">
        <f t="shared" ref="T4:T19" si="0">SUM(S4-U4-V4)</f>
        <v>7</v>
      </c>
      <c r="U4" s="14"/>
      <c r="V4" s="14"/>
    </row>
    <row r="5" spans="1:22" x14ac:dyDescent="0.25">
      <c r="A5" s="6">
        <v>6983</v>
      </c>
      <c r="B5" s="119" t="s">
        <v>134</v>
      </c>
      <c r="C5" s="6">
        <v>10</v>
      </c>
      <c r="D5" s="22" t="s">
        <v>104</v>
      </c>
      <c r="E5" s="130">
        <v>1</v>
      </c>
      <c r="F5" s="131"/>
      <c r="G5" s="130"/>
      <c r="H5" s="131"/>
      <c r="I5" s="130"/>
      <c r="J5" s="131"/>
      <c r="K5" s="130"/>
      <c r="L5" s="131"/>
      <c r="M5" s="132"/>
      <c r="N5" s="133"/>
      <c r="O5" s="130"/>
      <c r="P5" s="131"/>
      <c r="Q5" s="130"/>
      <c r="R5" s="131"/>
      <c r="S5" s="12">
        <f t="shared" ref="S5:S22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6983</v>
      </c>
      <c r="B6" s="119" t="s">
        <v>134</v>
      </c>
      <c r="C6" s="6">
        <v>14</v>
      </c>
      <c r="D6" s="22" t="s">
        <v>117</v>
      </c>
      <c r="E6" s="130">
        <v>1</v>
      </c>
      <c r="F6" s="131"/>
      <c r="G6" s="130">
        <v>5</v>
      </c>
      <c r="H6" s="131"/>
      <c r="I6" s="130"/>
      <c r="J6" s="131"/>
      <c r="K6" s="130"/>
      <c r="L6" s="131"/>
      <c r="M6" s="132"/>
      <c r="N6" s="133"/>
      <c r="O6" s="130"/>
      <c r="P6" s="131"/>
      <c r="Q6" s="130"/>
      <c r="R6" s="131"/>
      <c r="S6" s="12">
        <f>E6+G6+I6+K6+M6+O6+Q6</f>
        <v>6</v>
      </c>
      <c r="T6" s="12">
        <f t="shared" si="0"/>
        <v>6</v>
      </c>
      <c r="U6" s="14"/>
      <c r="V6" s="14"/>
    </row>
    <row r="7" spans="1:22" x14ac:dyDescent="0.25">
      <c r="A7" s="6">
        <v>6983</v>
      </c>
      <c r="B7" s="119" t="s">
        <v>134</v>
      </c>
      <c r="C7" s="6">
        <v>16</v>
      </c>
      <c r="D7" s="22" t="s">
        <v>117</v>
      </c>
      <c r="E7" s="130"/>
      <c r="F7" s="131"/>
      <c r="G7" s="130">
        <v>1</v>
      </c>
      <c r="H7" s="131"/>
      <c r="I7" s="130"/>
      <c r="J7" s="131"/>
      <c r="K7" s="130"/>
      <c r="L7" s="131"/>
      <c r="M7" s="132"/>
      <c r="N7" s="133"/>
      <c r="O7" s="130"/>
      <c r="P7" s="131"/>
      <c r="Q7" s="130"/>
      <c r="R7" s="131"/>
      <c r="S7" s="12">
        <f>E7+G7+I7+K7+M7+O7+Q7</f>
        <v>1</v>
      </c>
      <c r="T7" s="12">
        <f t="shared" si="0"/>
        <v>1</v>
      </c>
      <c r="U7" s="14"/>
      <c r="V7" s="14"/>
    </row>
    <row r="8" spans="1:22" x14ac:dyDescent="0.25">
      <c r="A8" s="6">
        <v>7016</v>
      </c>
      <c r="B8" s="120" t="s">
        <v>137</v>
      </c>
      <c r="C8" s="6">
        <v>9</v>
      </c>
      <c r="D8" s="22" t="s">
        <v>116</v>
      </c>
      <c r="E8" s="130"/>
      <c r="F8" s="131"/>
      <c r="G8" s="130"/>
      <c r="H8" s="131"/>
      <c r="I8" s="130">
        <v>1</v>
      </c>
      <c r="J8" s="131"/>
      <c r="K8" s="130"/>
      <c r="L8" s="131"/>
      <c r="M8" s="132"/>
      <c r="N8" s="133"/>
      <c r="O8" s="130"/>
      <c r="P8" s="131"/>
      <c r="Q8" s="130"/>
      <c r="R8" s="131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7035</v>
      </c>
      <c r="B9" s="119" t="s">
        <v>138</v>
      </c>
      <c r="C9" s="6">
        <v>1</v>
      </c>
      <c r="D9" s="22" t="s">
        <v>121</v>
      </c>
      <c r="E9" s="130"/>
      <c r="F9" s="131"/>
      <c r="G9" s="130"/>
      <c r="H9" s="131"/>
      <c r="I9" s="130">
        <v>5.5</v>
      </c>
      <c r="J9" s="131"/>
      <c r="K9" s="130">
        <v>7.5</v>
      </c>
      <c r="L9" s="131"/>
      <c r="M9" s="132"/>
      <c r="N9" s="133"/>
      <c r="O9" s="130"/>
      <c r="P9" s="131"/>
      <c r="Q9" s="130"/>
      <c r="R9" s="131"/>
      <c r="S9" s="12">
        <f t="shared" si="1"/>
        <v>13</v>
      </c>
      <c r="T9" s="12">
        <f t="shared" si="0"/>
        <v>13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2"/>
      <c r="N10" s="133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2"/>
      <c r="N11" s="133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2"/>
      <c r="N12" s="133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2"/>
      <c r="N13" s="133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2"/>
      <c r="N14" s="133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0"/>
      <c r="F15" s="131"/>
      <c r="G15" s="130"/>
      <c r="H15" s="131"/>
      <c r="I15" s="130"/>
      <c r="J15" s="131"/>
      <c r="K15" s="130"/>
      <c r="L15" s="131"/>
      <c r="M15" s="132"/>
      <c r="N15" s="133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1"/>
      <c r="F16" s="122"/>
      <c r="G16" s="121"/>
      <c r="H16" s="122"/>
      <c r="I16" s="121"/>
      <c r="J16" s="122"/>
      <c r="K16" s="121"/>
      <c r="L16" s="122"/>
      <c r="M16" s="138"/>
      <c r="N16" s="139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19" t="s">
        <v>133</v>
      </c>
      <c r="C17" s="6"/>
      <c r="D17" s="22" t="s">
        <v>92</v>
      </c>
      <c r="E17" s="130">
        <v>0.5</v>
      </c>
      <c r="F17" s="131"/>
      <c r="G17" s="130">
        <v>0.5</v>
      </c>
      <c r="H17" s="131"/>
      <c r="I17" s="130">
        <v>1.5</v>
      </c>
      <c r="J17" s="131"/>
      <c r="K17" s="130">
        <v>0.5</v>
      </c>
      <c r="L17" s="131"/>
      <c r="M17" s="132"/>
      <c r="N17" s="133"/>
      <c r="O17" s="130"/>
      <c r="P17" s="131"/>
      <c r="Q17" s="130"/>
      <c r="R17" s="131"/>
      <c r="S17" s="12">
        <f>E17+G17+I17+K17+M17+O17+Q17</f>
        <v>3</v>
      </c>
      <c r="T17" s="12">
        <f>SUM(S17-U17-V17)</f>
        <v>3</v>
      </c>
      <c r="U17" s="14"/>
      <c r="V17" s="14"/>
    </row>
    <row r="18" spans="1:22" x14ac:dyDescent="0.25">
      <c r="A18" s="6">
        <v>3600</v>
      </c>
      <c r="B18" s="119" t="s">
        <v>133</v>
      </c>
      <c r="C18" s="6"/>
      <c r="D18" s="22" t="s">
        <v>76</v>
      </c>
      <c r="E18" s="130"/>
      <c r="F18" s="131"/>
      <c r="G18" s="130"/>
      <c r="H18" s="131"/>
      <c r="I18" s="130"/>
      <c r="J18" s="131"/>
      <c r="K18" s="130"/>
      <c r="L18" s="131"/>
      <c r="M18" s="132"/>
      <c r="N18" s="133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1"/>
      <c r="G19" s="130"/>
      <c r="H19" s="131"/>
      <c r="I19" s="130"/>
      <c r="J19" s="131"/>
      <c r="K19" s="130"/>
      <c r="L19" s="131"/>
      <c r="M19" s="132"/>
      <c r="N19" s="133"/>
      <c r="O19" s="130"/>
      <c r="P19" s="131"/>
      <c r="Q19" s="130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6"/>
      <c r="F20" s="137"/>
      <c r="G20" s="136"/>
      <c r="H20" s="137"/>
      <c r="I20" s="130"/>
      <c r="J20" s="131"/>
      <c r="K20" s="130"/>
      <c r="L20" s="131"/>
      <c r="M20" s="132">
        <v>8</v>
      </c>
      <c r="N20" s="133"/>
      <c r="O20" s="130"/>
      <c r="P20" s="131"/>
      <c r="Q20" s="130"/>
      <c r="R20" s="131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2"/>
      <c r="N21" s="133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4">
        <f>SUM(E4:E21)</f>
        <v>8</v>
      </c>
      <c r="F22" s="135"/>
      <c r="G22" s="134">
        <f>SUM(G4:G21)</f>
        <v>8</v>
      </c>
      <c r="H22" s="135"/>
      <c r="I22" s="134">
        <f>SUM(I4:I21)</f>
        <v>8</v>
      </c>
      <c r="J22" s="135"/>
      <c r="K22" s="134">
        <f>SUM(K4:K21)</f>
        <v>8</v>
      </c>
      <c r="L22" s="135"/>
      <c r="M22" s="134">
        <f>SUM(M4:M21)</f>
        <v>8</v>
      </c>
      <c r="N22" s="135"/>
      <c r="O22" s="134">
        <f>SUM(O4:O21)</f>
        <v>0</v>
      </c>
      <c r="P22" s="135"/>
      <c r="Q22" s="134">
        <f>SUM(Q4:Q21)</f>
        <v>0</v>
      </c>
      <c r="R22" s="13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B37" sqref="B37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22.05.22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119" t="s">
        <v>134</v>
      </c>
      <c r="C4" s="6">
        <v>12</v>
      </c>
      <c r="D4" s="22" t="s">
        <v>96</v>
      </c>
      <c r="E4" s="140"/>
      <c r="F4" s="141"/>
      <c r="G4" s="140"/>
      <c r="H4" s="141"/>
      <c r="I4" s="140"/>
      <c r="J4" s="141"/>
      <c r="K4" s="140"/>
      <c r="L4" s="141"/>
      <c r="M4" s="130"/>
      <c r="N4" s="131"/>
      <c r="O4" s="130"/>
      <c r="P4" s="131"/>
      <c r="Q4" s="130"/>
      <c r="R4" s="131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0"/>
      <c r="F5" s="141"/>
      <c r="G5" s="140"/>
      <c r="H5" s="141"/>
      <c r="I5" s="140"/>
      <c r="J5" s="141"/>
      <c r="K5" s="140"/>
      <c r="L5" s="141"/>
      <c r="M5" s="130"/>
      <c r="N5" s="131"/>
      <c r="O5" s="130"/>
      <c r="P5" s="131"/>
      <c r="Q5" s="130"/>
      <c r="R5" s="131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0"/>
      <c r="F6" s="141"/>
      <c r="G6" s="140"/>
      <c r="H6" s="141"/>
      <c r="I6" s="140"/>
      <c r="J6" s="141"/>
      <c r="K6" s="140"/>
      <c r="L6" s="141"/>
      <c r="M6" s="130"/>
      <c r="N6" s="131"/>
      <c r="O6" s="130"/>
      <c r="P6" s="131"/>
      <c r="Q6" s="130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40"/>
      <c r="F7" s="141"/>
      <c r="G7" s="140"/>
      <c r="H7" s="141"/>
      <c r="I7" s="140"/>
      <c r="J7" s="141"/>
      <c r="K7" s="140"/>
      <c r="L7" s="141"/>
      <c r="M7" s="130"/>
      <c r="N7" s="131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88</v>
      </c>
      <c r="E15" s="140"/>
      <c r="F15" s="141"/>
      <c r="G15" s="140"/>
      <c r="H15" s="141"/>
      <c r="I15" s="140"/>
      <c r="J15" s="141"/>
      <c r="K15" s="140"/>
      <c r="L15" s="14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2"/>
        <v>0</v>
      </c>
      <c r="T17" s="12">
        <f t="shared" si="3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>
        <v>3600</v>
      </c>
      <c r="B19" s="25"/>
      <c r="C19" s="6"/>
      <c r="D19" s="22" t="s">
        <v>91</v>
      </c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>
        <v>3600</v>
      </c>
      <c r="B20" s="6"/>
      <c r="C20" s="6"/>
      <c r="D20" s="22" t="s">
        <v>86</v>
      </c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/>
      <c r="C21" s="6"/>
      <c r="D21" s="22" t="s">
        <v>73</v>
      </c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6"/>
      <c r="F23" s="137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v>8</v>
      </c>
      <c r="F25" s="135"/>
      <c r="G25" s="134">
        <f>SUM(G4:G24)</f>
        <v>0</v>
      </c>
      <c r="H25" s="135"/>
      <c r="I25" s="134">
        <f>SUM(I4:I24)</f>
        <v>0</v>
      </c>
      <c r="J25" s="135"/>
      <c r="K25" s="134">
        <f>SUM(K4:K24)</f>
        <v>0</v>
      </c>
      <c r="L25" s="135"/>
      <c r="M25" s="134">
        <f>SUM(M4:M24)</f>
        <v>0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si="1"/>
        <v>8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-32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8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37" sqref="B37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22.05.22</v>
      </c>
      <c r="D2" s="32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119" t="s">
        <v>131</v>
      </c>
      <c r="C4" s="6">
        <v>38</v>
      </c>
      <c r="D4" s="22" t="s">
        <v>102</v>
      </c>
      <c r="E4" s="142"/>
      <c r="F4" s="143"/>
      <c r="G4" s="142"/>
      <c r="H4" s="143"/>
      <c r="I4" s="130"/>
      <c r="J4" s="131"/>
      <c r="K4" s="121"/>
      <c r="L4" s="122"/>
      <c r="M4" s="142"/>
      <c r="N4" s="143"/>
      <c r="O4" s="144"/>
      <c r="P4" s="144"/>
      <c r="Q4" s="142"/>
      <c r="R4" s="143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>
        <v>6983</v>
      </c>
      <c r="B5" s="119" t="s">
        <v>134</v>
      </c>
      <c r="C5" s="6">
        <v>13</v>
      </c>
      <c r="D5" s="22" t="s">
        <v>106</v>
      </c>
      <c r="E5" s="142"/>
      <c r="F5" s="143"/>
      <c r="G5" s="142"/>
      <c r="H5" s="143"/>
      <c r="I5" s="142"/>
      <c r="J5" s="143"/>
      <c r="K5" s="142"/>
      <c r="L5" s="143"/>
      <c r="M5" s="142"/>
      <c r="N5" s="143"/>
      <c r="O5" s="144"/>
      <c r="P5" s="144"/>
      <c r="Q5" s="142"/>
      <c r="R5" s="143"/>
      <c r="S5" s="38">
        <f>E5+G5+I5+K5+M5+O5+Q5</f>
        <v>0</v>
      </c>
      <c r="T5" s="38">
        <f t="shared" ref="T5:T20" si="0">SUM(S5-U5-V5)</f>
        <v>0</v>
      </c>
      <c r="U5" s="40"/>
      <c r="V5" s="40"/>
    </row>
    <row r="6" spans="1:22" x14ac:dyDescent="0.25">
      <c r="A6" s="6">
        <v>7040</v>
      </c>
      <c r="B6" s="119" t="s">
        <v>139</v>
      </c>
      <c r="C6" s="6">
        <v>1</v>
      </c>
      <c r="D6" s="22" t="s">
        <v>107</v>
      </c>
      <c r="E6" s="142"/>
      <c r="F6" s="143"/>
      <c r="G6" s="142"/>
      <c r="H6" s="143"/>
      <c r="I6" s="142"/>
      <c r="J6" s="143"/>
      <c r="K6" s="142"/>
      <c r="L6" s="143"/>
      <c r="M6" s="142"/>
      <c r="N6" s="143"/>
      <c r="O6" s="144"/>
      <c r="P6" s="144"/>
      <c r="Q6" s="142"/>
      <c r="R6" s="143"/>
      <c r="S6" s="38">
        <f t="shared" ref="S6:S22" si="1">E6+G6+I6+K6+M6+O6+Q6</f>
        <v>0</v>
      </c>
      <c r="T6" s="38">
        <f t="shared" si="0"/>
        <v>0</v>
      </c>
      <c r="U6" s="40"/>
      <c r="V6" s="40"/>
    </row>
    <row r="7" spans="1:22" x14ac:dyDescent="0.25">
      <c r="A7" s="6">
        <v>7048</v>
      </c>
      <c r="B7" s="119" t="s">
        <v>135</v>
      </c>
      <c r="C7" s="6">
        <v>1</v>
      </c>
      <c r="D7" s="22" t="s">
        <v>110</v>
      </c>
      <c r="E7" s="142"/>
      <c r="F7" s="143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>
        <v>7040</v>
      </c>
      <c r="B8" s="119" t="s">
        <v>139</v>
      </c>
      <c r="C8" s="6">
        <v>2</v>
      </c>
      <c r="D8" s="22" t="s">
        <v>123</v>
      </c>
      <c r="E8" s="142"/>
      <c r="F8" s="143"/>
      <c r="G8" s="142"/>
      <c r="H8" s="143"/>
      <c r="I8" s="142">
        <v>0.75</v>
      </c>
      <c r="J8" s="143"/>
      <c r="K8" s="142">
        <v>0.75</v>
      </c>
      <c r="L8" s="143"/>
      <c r="M8" s="142"/>
      <c r="N8" s="143"/>
      <c r="O8" s="144"/>
      <c r="P8" s="144"/>
      <c r="Q8" s="142"/>
      <c r="R8" s="143"/>
      <c r="S8" s="38">
        <f t="shared" si="1"/>
        <v>1.5</v>
      </c>
      <c r="T8" s="38">
        <f t="shared" si="0"/>
        <v>1.5</v>
      </c>
      <c r="U8" s="40"/>
      <c r="V8" s="40"/>
    </row>
    <row r="9" spans="1:22" x14ac:dyDescent="0.25">
      <c r="A9" s="6">
        <v>6822</v>
      </c>
      <c r="B9" s="119" t="s">
        <v>136</v>
      </c>
      <c r="C9" s="6">
        <v>41</v>
      </c>
      <c r="D9" s="22" t="s">
        <v>129</v>
      </c>
      <c r="E9" s="142"/>
      <c r="F9" s="143"/>
      <c r="G9" s="142"/>
      <c r="H9" s="143"/>
      <c r="I9" s="142"/>
      <c r="J9" s="143"/>
      <c r="K9" s="142">
        <v>6.5</v>
      </c>
      <c r="L9" s="143"/>
      <c r="M9" s="142"/>
      <c r="N9" s="143"/>
      <c r="O9" s="144"/>
      <c r="P9" s="144"/>
      <c r="Q9" s="142"/>
      <c r="R9" s="143"/>
      <c r="S9" s="38">
        <f t="shared" si="1"/>
        <v>6.5</v>
      </c>
      <c r="T9" s="38">
        <f t="shared" si="0"/>
        <v>6.5</v>
      </c>
      <c r="U9" s="40"/>
      <c r="V9" s="40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>
        <v>3601</v>
      </c>
      <c r="B13" s="119" t="s">
        <v>132</v>
      </c>
      <c r="C13" s="6"/>
      <c r="D13" s="22" t="s">
        <v>97</v>
      </c>
      <c r="E13" s="121">
        <v>6</v>
      </c>
      <c r="F13" s="122"/>
      <c r="G13" s="121">
        <v>1</v>
      </c>
      <c r="H13" s="122"/>
      <c r="I13" s="121"/>
      <c r="J13" s="122"/>
      <c r="K13" s="121"/>
      <c r="L13" s="122"/>
      <c r="M13" s="121"/>
      <c r="N13" s="122"/>
      <c r="O13" s="142"/>
      <c r="P13" s="143"/>
      <c r="Q13" s="142"/>
      <c r="R13" s="143"/>
      <c r="S13" s="38">
        <f t="shared" ref="S13" si="6">E13+G13+I13+K13+M13+O13+Q13</f>
        <v>7</v>
      </c>
      <c r="T13" s="38">
        <f t="shared" ref="T13" si="7">SUM(S13-U13-V13)</f>
        <v>7</v>
      </c>
      <c r="U13" s="40"/>
      <c r="V13" s="40"/>
    </row>
    <row r="14" spans="1:22" x14ac:dyDescent="0.25">
      <c r="A14" s="6">
        <v>3601</v>
      </c>
      <c r="B14" s="119" t="s">
        <v>132</v>
      </c>
      <c r="C14" s="6"/>
      <c r="D14" s="22" t="s">
        <v>101</v>
      </c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>
        <v>3601</v>
      </c>
      <c r="B15" s="119" t="s">
        <v>132</v>
      </c>
      <c r="C15" s="6"/>
      <c r="D15" s="22" t="s">
        <v>101</v>
      </c>
      <c r="E15" s="130"/>
      <c r="F15" s="122"/>
      <c r="G15" s="130">
        <v>7</v>
      </c>
      <c r="H15" s="122"/>
      <c r="I15" s="130">
        <v>7.25</v>
      </c>
      <c r="J15" s="122"/>
      <c r="K15" s="130"/>
      <c r="L15" s="122"/>
      <c r="M15" s="130"/>
      <c r="N15" s="122"/>
      <c r="O15" s="142"/>
      <c r="P15" s="143"/>
      <c r="Q15" s="142"/>
      <c r="R15" s="143"/>
      <c r="S15" s="38">
        <f t="shared" si="8"/>
        <v>14.25</v>
      </c>
      <c r="T15" s="38">
        <f t="shared" si="9"/>
        <v>14.25</v>
      </c>
      <c r="U15" s="40"/>
      <c r="V15" s="4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42"/>
      <c r="P16" s="143"/>
      <c r="Q16" s="142"/>
      <c r="R16" s="143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6" customFormat="1" x14ac:dyDescent="0.25">
      <c r="A17" s="6"/>
      <c r="B17" s="6"/>
      <c r="C17" s="6"/>
      <c r="D17" s="22"/>
      <c r="E17" s="146"/>
      <c r="F17" s="147"/>
      <c r="G17" s="146"/>
      <c r="H17" s="147"/>
      <c r="I17" s="146"/>
      <c r="J17" s="147"/>
      <c r="K17" s="130"/>
      <c r="L17" s="131"/>
      <c r="M17" s="146"/>
      <c r="N17" s="147"/>
      <c r="O17" s="146"/>
      <c r="P17" s="147"/>
      <c r="Q17" s="146"/>
      <c r="R17" s="147"/>
      <c r="S17" s="38">
        <f t="shared" si="10"/>
        <v>0</v>
      </c>
      <c r="T17" s="38">
        <f t="shared" si="11"/>
        <v>0</v>
      </c>
      <c r="U17" s="115"/>
      <c r="V17" s="115"/>
    </row>
    <row r="18" spans="1:22" x14ac:dyDescent="0.25">
      <c r="A18" s="6"/>
      <c r="B18" s="6"/>
      <c r="C18" s="6"/>
      <c r="D18" s="22"/>
      <c r="E18" s="142"/>
      <c r="F18" s="143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119" t="s">
        <v>133</v>
      </c>
      <c r="C19" s="6"/>
      <c r="D19" s="22" t="s">
        <v>83</v>
      </c>
      <c r="E19" s="142">
        <v>2</v>
      </c>
      <c r="F19" s="143"/>
      <c r="G19" s="142"/>
      <c r="H19" s="143"/>
      <c r="I19" s="142"/>
      <c r="J19" s="143"/>
      <c r="K19" s="142">
        <v>0.75</v>
      </c>
      <c r="L19" s="143"/>
      <c r="M19" s="142"/>
      <c r="N19" s="143"/>
      <c r="O19" s="144"/>
      <c r="P19" s="144"/>
      <c r="Q19" s="142"/>
      <c r="R19" s="143"/>
      <c r="S19" s="38">
        <f t="shared" si="1"/>
        <v>2.75</v>
      </c>
      <c r="T19" s="38">
        <f t="shared" si="0"/>
        <v>2.75</v>
      </c>
      <c r="U19" s="40"/>
      <c r="V19" s="40"/>
    </row>
    <row r="20" spans="1:22" x14ac:dyDescent="0.25">
      <c r="A20" s="6"/>
      <c r="B20" s="6"/>
      <c r="C20" s="6"/>
      <c r="D20" s="22"/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2"/>
      <c r="F21" s="143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2"/>
      <c r="R22" s="143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0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32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37" sqref="B37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22.05.22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119" t="s">
        <v>134</v>
      </c>
      <c r="C4" s="6">
        <v>10</v>
      </c>
      <c r="D4" s="22" t="s">
        <v>104</v>
      </c>
      <c r="E4" s="130">
        <v>8</v>
      </c>
      <c r="F4" s="131"/>
      <c r="G4" s="130">
        <v>8</v>
      </c>
      <c r="H4" s="131"/>
      <c r="I4" s="130">
        <v>8</v>
      </c>
      <c r="J4" s="131"/>
      <c r="K4" s="130">
        <v>8</v>
      </c>
      <c r="L4" s="131"/>
      <c r="M4" s="130"/>
      <c r="N4" s="131"/>
      <c r="O4" s="130"/>
      <c r="P4" s="131"/>
      <c r="Q4" s="130"/>
      <c r="R4" s="131"/>
      <c r="S4" s="12">
        <f t="shared" ref="S4:S10" si="0">E4+G4+I4+K4+M4+O4+Q4</f>
        <v>32</v>
      </c>
      <c r="T4" s="12">
        <f t="shared" ref="T4:T22" si="1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0"/>
      <c r="F5" s="131"/>
      <c r="G5" s="130"/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4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119" t="s">
        <v>133</v>
      </c>
      <c r="C16" s="6"/>
      <c r="D16" s="22" t="s">
        <v>111</v>
      </c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0"/>
      <c r="P16" s="131"/>
      <c r="Q16" s="130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0"/>
      <c r="P17" s="131"/>
      <c r="Q17" s="130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119" t="s">
        <v>133</v>
      </c>
      <c r="C21" s="6"/>
      <c r="D21" s="22" t="s">
        <v>75</v>
      </c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0"/>
      <c r="F22" s="131"/>
      <c r="G22" s="150"/>
      <c r="H22" s="131"/>
      <c r="I22" s="150"/>
      <c r="J22" s="131"/>
      <c r="K22" s="150"/>
      <c r="L22" s="131"/>
      <c r="M22" s="150"/>
      <c r="N22" s="131"/>
      <c r="O22" s="130"/>
      <c r="P22" s="131"/>
      <c r="Q22" s="130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</v>
      </c>
      <c r="L25" s="135"/>
      <c r="M25" s="134">
        <f>SUM(M4:M24)</f>
        <v>0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37" sqref="B37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22.05.22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119" t="s">
        <v>134</v>
      </c>
      <c r="C4" s="6">
        <v>10</v>
      </c>
      <c r="D4" s="22" t="s">
        <v>104</v>
      </c>
      <c r="E4" s="130">
        <v>8</v>
      </c>
      <c r="F4" s="131"/>
      <c r="G4" s="150">
        <v>8</v>
      </c>
      <c r="H4" s="131"/>
      <c r="I4" s="150">
        <v>8</v>
      </c>
      <c r="J4" s="131"/>
      <c r="K4" s="150">
        <v>8</v>
      </c>
      <c r="L4" s="131"/>
      <c r="M4" s="150"/>
      <c r="N4" s="131"/>
      <c r="O4" s="130"/>
      <c r="P4" s="131"/>
      <c r="Q4" s="130"/>
      <c r="R4" s="131"/>
      <c r="S4" s="12">
        <f t="shared" ref="S4:S23" si="0">E4+G4+I4+K4+M4+O4+Q4</f>
        <v>32</v>
      </c>
      <c r="T4" s="12">
        <f t="shared" ref="T4:T20" si="1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0"/>
      <c r="F5" s="131"/>
      <c r="G5" s="150"/>
      <c r="H5" s="131"/>
      <c r="I5" s="150"/>
      <c r="J5" s="131"/>
      <c r="K5" s="150"/>
      <c r="L5" s="131"/>
      <c r="M5" s="150"/>
      <c r="N5" s="131"/>
      <c r="O5" s="130"/>
      <c r="P5" s="131"/>
      <c r="Q5" s="130"/>
      <c r="R5" s="131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50"/>
      <c r="H6" s="131"/>
      <c r="I6" s="150"/>
      <c r="J6" s="131"/>
      <c r="K6" s="150"/>
      <c r="L6" s="131"/>
      <c r="M6" s="150"/>
      <c r="N6" s="131"/>
      <c r="O6" s="130"/>
      <c r="P6" s="131"/>
      <c r="Q6" s="130"/>
      <c r="R6" s="131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50"/>
      <c r="H7" s="131"/>
      <c r="I7" s="150"/>
      <c r="J7" s="131"/>
      <c r="K7" s="150"/>
      <c r="L7" s="131"/>
      <c r="M7" s="150"/>
      <c r="N7" s="131"/>
      <c r="O7" s="130"/>
      <c r="P7" s="131"/>
      <c r="Q7" s="130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0"/>
      <c r="F8" s="131"/>
      <c r="G8" s="130"/>
      <c r="H8" s="131"/>
      <c r="I8" s="130"/>
      <c r="J8" s="131"/>
      <c r="K8" s="150"/>
      <c r="L8" s="131"/>
      <c r="M8" s="150"/>
      <c r="N8" s="131"/>
      <c r="O8" s="130"/>
      <c r="P8" s="131"/>
      <c r="Q8" s="130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119" t="s">
        <v>132</v>
      </c>
      <c r="C10" s="6"/>
      <c r="D10" s="22" t="s">
        <v>97</v>
      </c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119" t="s">
        <v>132</v>
      </c>
      <c r="C11" s="6"/>
      <c r="D11" s="22" t="s">
        <v>87</v>
      </c>
      <c r="E11" s="130"/>
      <c r="F11" s="131"/>
      <c r="G11" s="150"/>
      <c r="H11" s="131"/>
      <c r="I11" s="150"/>
      <c r="J11" s="131"/>
      <c r="K11" s="150"/>
      <c r="L11" s="131"/>
      <c r="M11" s="150"/>
      <c r="N11" s="131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50"/>
      <c r="H12" s="131"/>
      <c r="I12" s="150"/>
      <c r="J12" s="131"/>
      <c r="K12" s="150"/>
      <c r="L12" s="131"/>
      <c r="M12" s="150"/>
      <c r="N12" s="131"/>
      <c r="O12" s="130"/>
      <c r="P12" s="131"/>
      <c r="Q12" s="130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50"/>
      <c r="H13" s="131"/>
      <c r="I13" s="150"/>
      <c r="J13" s="131"/>
      <c r="K13" s="150"/>
      <c r="L13" s="131"/>
      <c r="M13" s="150"/>
      <c r="N13" s="131"/>
      <c r="O13" s="130"/>
      <c r="P13" s="131"/>
      <c r="Q13" s="130"/>
      <c r="R13" s="131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50"/>
      <c r="H14" s="131"/>
      <c r="I14" s="150"/>
      <c r="J14" s="131"/>
      <c r="K14" s="150"/>
      <c r="L14" s="131"/>
      <c r="M14" s="150"/>
      <c r="N14" s="131"/>
      <c r="O14" s="130"/>
      <c r="P14" s="131"/>
      <c r="Q14" s="130"/>
      <c r="R14" s="131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50"/>
      <c r="H15" s="131"/>
      <c r="I15" s="150"/>
      <c r="J15" s="131"/>
      <c r="K15" s="150"/>
      <c r="L15" s="131"/>
      <c r="M15" s="150"/>
      <c r="N15" s="131"/>
      <c r="O15" s="130"/>
      <c r="P15" s="131"/>
      <c r="Q15" s="130"/>
      <c r="R15" s="131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119" t="s">
        <v>133</v>
      </c>
      <c r="C17" s="6"/>
      <c r="D17" s="22" t="s">
        <v>76</v>
      </c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119" t="s">
        <v>133</v>
      </c>
      <c r="C18" s="6"/>
      <c r="D18" s="22" t="s">
        <v>73</v>
      </c>
      <c r="E18" s="121"/>
      <c r="F18" s="122"/>
      <c r="G18" s="121"/>
      <c r="H18" s="122"/>
      <c r="I18" s="121"/>
      <c r="J18" s="122"/>
      <c r="K18" s="130"/>
      <c r="L18" s="131"/>
      <c r="M18" s="130"/>
      <c r="N18" s="131"/>
      <c r="O18" s="130"/>
      <c r="P18" s="131"/>
      <c r="Q18" s="130"/>
      <c r="R18" s="131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0"/>
      <c r="F20" s="131"/>
      <c r="G20" s="150"/>
      <c r="H20" s="131"/>
      <c r="I20" s="150"/>
      <c r="J20" s="131"/>
      <c r="K20" s="150"/>
      <c r="L20" s="131"/>
      <c r="M20" s="150"/>
      <c r="N20" s="131"/>
      <c r="O20" s="130"/>
      <c r="P20" s="131"/>
      <c r="Q20" s="130"/>
      <c r="R20" s="131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1"/>
      <c r="G22" s="130"/>
      <c r="H22" s="131"/>
      <c r="I22" s="130"/>
      <c r="J22" s="131"/>
      <c r="K22" s="146"/>
      <c r="L22" s="147"/>
      <c r="M22" s="146"/>
      <c r="N22" s="147"/>
      <c r="O22" s="130"/>
      <c r="P22" s="131"/>
      <c r="Q22" s="130"/>
      <c r="R22" s="131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0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37" sqref="B37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22.05.22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119" t="s">
        <v>134</v>
      </c>
      <c r="C4" s="6">
        <v>10</v>
      </c>
      <c r="D4" s="22" t="s">
        <v>93</v>
      </c>
      <c r="E4" s="130">
        <v>7</v>
      </c>
      <c r="F4" s="131"/>
      <c r="G4" s="130">
        <v>5</v>
      </c>
      <c r="H4" s="131"/>
      <c r="I4" s="130">
        <v>6</v>
      </c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18</v>
      </c>
      <c r="T4" s="12">
        <f>SUM(S4-U4-V4)</f>
        <v>18</v>
      </c>
      <c r="U4" s="14"/>
      <c r="V4" s="14"/>
    </row>
    <row r="5" spans="1:22" ht="15.75" customHeight="1" x14ac:dyDescent="0.25">
      <c r="A5" s="6">
        <v>6959</v>
      </c>
      <c r="B5" s="119" t="s">
        <v>131</v>
      </c>
      <c r="C5" s="6">
        <v>38</v>
      </c>
      <c r="D5" s="22" t="s">
        <v>102</v>
      </c>
      <c r="E5" s="130"/>
      <c r="F5" s="131"/>
      <c r="G5" s="130">
        <v>2</v>
      </c>
      <c r="H5" s="131"/>
      <c r="I5" s="130">
        <v>1</v>
      </c>
      <c r="J5" s="131"/>
      <c r="K5" s="130"/>
      <c r="L5" s="131"/>
      <c r="M5" s="130"/>
      <c r="N5" s="131"/>
      <c r="O5" s="130"/>
      <c r="P5" s="131"/>
      <c r="Q5" s="130"/>
      <c r="R5" s="131"/>
      <c r="S5" s="12">
        <f>E5+G5+I5+K5+M5+O5+Q5</f>
        <v>3</v>
      </c>
      <c r="T5" s="12">
        <f>SUM(S5-U5-V5)</f>
        <v>3</v>
      </c>
      <c r="U5" s="14"/>
      <c r="V5" s="14"/>
    </row>
    <row r="6" spans="1:22" x14ac:dyDescent="0.25">
      <c r="A6" s="6">
        <v>6983</v>
      </c>
      <c r="B6" s="119" t="s">
        <v>134</v>
      </c>
      <c r="C6" s="6">
        <v>6</v>
      </c>
      <c r="D6" s="22" t="s">
        <v>124</v>
      </c>
      <c r="E6" s="130"/>
      <c r="F6" s="131"/>
      <c r="G6" s="130"/>
      <c r="H6" s="131"/>
      <c r="I6" s="130"/>
      <c r="J6" s="131"/>
      <c r="K6" s="130">
        <v>7</v>
      </c>
      <c r="L6" s="131"/>
      <c r="M6" s="130"/>
      <c r="N6" s="131"/>
      <c r="O6" s="130"/>
      <c r="P6" s="131"/>
      <c r="Q6" s="130"/>
      <c r="R6" s="131"/>
      <c r="S6" s="12">
        <f t="shared" ref="S6:S24" si="0">E6+G6+I6+K6+M6+O6+Q6</f>
        <v>7</v>
      </c>
      <c r="T6" s="12">
        <f t="shared" ref="T6:T21" si="1">SUM(S6-U6-V6)</f>
        <v>7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30"/>
      <c r="J18" s="131"/>
      <c r="K18" s="121"/>
      <c r="L18" s="122"/>
      <c r="M18" s="121"/>
      <c r="N18" s="122"/>
      <c r="O18" s="130"/>
      <c r="P18" s="131"/>
      <c r="Q18" s="130"/>
      <c r="R18" s="13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0"/>
      <c r="P19" s="131"/>
      <c r="Q19" s="130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19" t="s">
        <v>133</v>
      </c>
      <c r="C20" s="6"/>
      <c r="D20" s="10" t="s">
        <v>61</v>
      </c>
      <c r="E20" s="130">
        <v>1</v>
      </c>
      <c r="F20" s="131"/>
      <c r="G20" s="130">
        <v>1</v>
      </c>
      <c r="H20" s="131"/>
      <c r="I20" s="130">
        <v>1</v>
      </c>
      <c r="J20" s="131"/>
      <c r="K20" s="130">
        <v>1</v>
      </c>
      <c r="L20" s="131"/>
      <c r="M20" s="130"/>
      <c r="N20" s="131"/>
      <c r="O20" s="130"/>
      <c r="P20" s="131"/>
      <c r="Q20" s="130"/>
      <c r="R20" s="131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0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55" zoomScaleNormal="55" workbookViewId="0">
      <selection activeCell="B37" sqref="B37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22.05.22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119" t="s">
        <v>134</v>
      </c>
      <c r="C4" s="6">
        <v>10</v>
      </c>
      <c r="D4" s="22" t="s">
        <v>93</v>
      </c>
      <c r="E4" s="130">
        <v>7</v>
      </c>
      <c r="F4" s="131"/>
      <c r="G4" s="130">
        <v>5</v>
      </c>
      <c r="H4" s="131"/>
      <c r="I4" s="130">
        <v>7</v>
      </c>
      <c r="J4" s="131"/>
      <c r="K4" s="130"/>
      <c r="L4" s="131"/>
      <c r="M4" s="130"/>
      <c r="N4" s="131"/>
      <c r="O4" s="124"/>
      <c r="P4" s="124"/>
      <c r="Q4" s="124"/>
      <c r="R4" s="124"/>
      <c r="S4" s="12">
        <f>E4+G4+I4+K4+M4+O4+Q4</f>
        <v>19</v>
      </c>
      <c r="T4" s="12">
        <f t="shared" ref="T4:T11" si="0">SUM(S4-U4-V4)</f>
        <v>19</v>
      </c>
      <c r="U4" s="14"/>
      <c r="V4" s="14"/>
    </row>
    <row r="5" spans="1:22" x14ac:dyDescent="0.25">
      <c r="A5" s="6">
        <v>6983</v>
      </c>
      <c r="B5" s="119" t="s">
        <v>134</v>
      </c>
      <c r="C5" s="6">
        <v>6</v>
      </c>
      <c r="D5" s="22" t="s">
        <v>124</v>
      </c>
      <c r="E5" s="130"/>
      <c r="F5" s="131"/>
      <c r="G5" s="130">
        <v>2</v>
      </c>
      <c r="H5" s="131"/>
      <c r="I5" s="130"/>
      <c r="J5" s="131"/>
      <c r="K5" s="130">
        <v>7</v>
      </c>
      <c r="L5" s="131"/>
      <c r="M5" s="130"/>
      <c r="N5" s="131"/>
      <c r="O5" s="124"/>
      <c r="P5" s="124"/>
      <c r="Q5" s="124"/>
      <c r="R5" s="124"/>
      <c r="S5" s="12">
        <f>E5+G5+I5+K5+M5+O5+Q5</f>
        <v>9</v>
      </c>
      <c r="T5" s="12">
        <f t="shared" si="0"/>
        <v>9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24"/>
      <c r="P6" s="124"/>
      <c r="Q6" s="124"/>
      <c r="R6" s="124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24"/>
      <c r="P7" s="124"/>
      <c r="Q7" s="124"/>
      <c r="R7" s="12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24"/>
      <c r="P8" s="124"/>
      <c r="Q8" s="124"/>
      <c r="R8" s="124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30"/>
      <c r="P18" s="131"/>
      <c r="Q18" s="130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19" t="s">
        <v>133</v>
      </c>
      <c r="C19" s="6"/>
      <c r="D19" s="10" t="s">
        <v>61</v>
      </c>
      <c r="E19" s="121">
        <v>1</v>
      </c>
      <c r="F19" s="122"/>
      <c r="G19" s="121">
        <v>1</v>
      </c>
      <c r="H19" s="122"/>
      <c r="I19" s="121">
        <v>1</v>
      </c>
      <c r="J19" s="122"/>
      <c r="K19" s="121">
        <v>1</v>
      </c>
      <c r="L19" s="122"/>
      <c r="M19" s="121"/>
      <c r="N19" s="122"/>
      <c r="O19" s="130"/>
      <c r="P19" s="131"/>
      <c r="Q19" s="130"/>
      <c r="R19" s="131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0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87" zoomScaleNormal="87" workbookViewId="0">
      <selection activeCell="E15" sqref="E15:L23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22.05.22</v>
      </c>
      <c r="D2" s="110"/>
      <c r="E2" s="155" t="s">
        <v>13</v>
      </c>
      <c r="F2" s="155"/>
      <c r="G2" s="155" t="s">
        <v>14</v>
      </c>
      <c r="H2" s="155"/>
      <c r="I2" s="155" t="s">
        <v>15</v>
      </c>
      <c r="J2" s="155"/>
      <c r="K2" s="155" t="s">
        <v>16</v>
      </c>
      <c r="L2" s="155"/>
      <c r="M2" s="128" t="s">
        <v>17</v>
      </c>
      <c r="N2" s="155"/>
      <c r="O2" s="155" t="s">
        <v>18</v>
      </c>
      <c r="P2" s="155"/>
      <c r="Q2" s="155" t="s">
        <v>19</v>
      </c>
      <c r="R2" s="15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8"/>
      <c r="N3" s="118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6983</v>
      </c>
      <c r="B4" s="119" t="s">
        <v>134</v>
      </c>
      <c r="C4" s="6" t="s">
        <v>118</v>
      </c>
      <c r="D4" s="22" t="s">
        <v>119</v>
      </c>
      <c r="E4" s="130">
        <v>3</v>
      </c>
      <c r="F4" s="131"/>
      <c r="G4" s="130"/>
      <c r="H4" s="131"/>
      <c r="I4" s="130"/>
      <c r="J4" s="131"/>
      <c r="K4" s="130"/>
      <c r="L4" s="131"/>
      <c r="M4" s="132"/>
      <c r="N4" s="133"/>
      <c r="O4" s="151"/>
      <c r="P4" s="152"/>
      <c r="Q4" s="151"/>
      <c r="R4" s="152"/>
      <c r="S4" s="79">
        <f t="shared" ref="S4:S24" si="0">E4+G4+I4+K4+M4+O4+Q4</f>
        <v>3</v>
      </c>
      <c r="T4" s="79">
        <f t="shared" ref="T4:T24" si="1">SUM(S4-U4-V4)</f>
        <v>3</v>
      </c>
      <c r="U4" s="83"/>
      <c r="V4" s="83"/>
    </row>
    <row r="5" spans="1:22" x14ac:dyDescent="0.25">
      <c r="A5" s="6">
        <v>6983</v>
      </c>
      <c r="B5" s="119" t="s">
        <v>134</v>
      </c>
      <c r="C5" s="6">
        <v>22</v>
      </c>
      <c r="D5" s="22" t="s">
        <v>119</v>
      </c>
      <c r="E5" s="130">
        <v>0.5</v>
      </c>
      <c r="F5" s="131"/>
      <c r="G5" s="130">
        <v>0.5</v>
      </c>
      <c r="H5" s="131"/>
      <c r="I5" s="130">
        <v>0.25</v>
      </c>
      <c r="J5" s="131"/>
      <c r="K5" s="130"/>
      <c r="L5" s="131"/>
      <c r="M5" s="132"/>
      <c r="N5" s="133"/>
      <c r="O5" s="151"/>
      <c r="P5" s="152"/>
      <c r="Q5" s="151"/>
      <c r="R5" s="152"/>
      <c r="S5" s="79">
        <f t="shared" si="0"/>
        <v>1.25</v>
      </c>
      <c r="T5" s="79">
        <f t="shared" si="1"/>
        <v>1.25</v>
      </c>
      <c r="U5" s="83"/>
      <c r="V5" s="83"/>
    </row>
    <row r="6" spans="1:22" x14ac:dyDescent="0.25">
      <c r="A6" s="6">
        <v>6959</v>
      </c>
      <c r="B6" s="119" t="s">
        <v>131</v>
      </c>
      <c r="C6" s="6">
        <v>19</v>
      </c>
      <c r="D6" s="22" t="s">
        <v>126</v>
      </c>
      <c r="E6" s="130"/>
      <c r="F6" s="131"/>
      <c r="G6" s="130"/>
      <c r="H6" s="131"/>
      <c r="I6" s="130"/>
      <c r="J6" s="131"/>
      <c r="K6" s="130">
        <v>0.5</v>
      </c>
      <c r="L6" s="131"/>
      <c r="M6" s="132"/>
      <c r="N6" s="133"/>
      <c r="O6" s="151"/>
      <c r="P6" s="152"/>
      <c r="Q6" s="151"/>
      <c r="R6" s="152"/>
      <c r="S6" s="79">
        <f t="shared" si="0"/>
        <v>0.5</v>
      </c>
      <c r="T6" s="79">
        <f t="shared" si="1"/>
        <v>0.5</v>
      </c>
      <c r="U6" s="83"/>
      <c r="V6" s="83"/>
    </row>
    <row r="7" spans="1:22" x14ac:dyDescent="0.25">
      <c r="A7" s="6">
        <v>6959</v>
      </c>
      <c r="B7" s="119" t="s">
        <v>131</v>
      </c>
      <c r="C7" s="6">
        <v>14</v>
      </c>
      <c r="D7" s="22" t="s">
        <v>126</v>
      </c>
      <c r="E7" s="130"/>
      <c r="F7" s="131"/>
      <c r="G7" s="130"/>
      <c r="H7" s="131"/>
      <c r="I7" s="130"/>
      <c r="J7" s="131"/>
      <c r="K7" s="130">
        <v>0.5</v>
      </c>
      <c r="L7" s="131"/>
      <c r="M7" s="132"/>
      <c r="N7" s="133"/>
      <c r="O7" s="151"/>
      <c r="P7" s="152"/>
      <c r="Q7" s="151"/>
      <c r="R7" s="152"/>
      <c r="S7" s="79">
        <f t="shared" si="0"/>
        <v>0.5</v>
      </c>
      <c r="T7" s="79">
        <f t="shared" si="1"/>
        <v>0.5</v>
      </c>
      <c r="U7" s="83"/>
      <c r="V7" s="83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2"/>
      <c r="N8" s="133"/>
      <c r="O8" s="151"/>
      <c r="P8" s="152"/>
      <c r="Q8" s="151"/>
      <c r="R8" s="152"/>
      <c r="S8" s="79">
        <f t="shared" ref="S8" si="2">E8+G8+I8+K8+M8+O8+Q8</f>
        <v>0</v>
      </c>
      <c r="T8" s="79">
        <f t="shared" ref="T8" si="3">SUM(S8-U8-V8)</f>
        <v>0</v>
      </c>
      <c r="U8" s="83"/>
      <c r="V8" s="83"/>
    </row>
    <row r="9" spans="1:22" x14ac:dyDescent="0.25">
      <c r="A9" s="6">
        <v>3601</v>
      </c>
      <c r="B9" s="119" t="s">
        <v>132</v>
      </c>
      <c r="C9" s="6"/>
      <c r="D9" s="22" t="s">
        <v>100</v>
      </c>
      <c r="E9" s="130"/>
      <c r="F9" s="131"/>
      <c r="G9" s="130"/>
      <c r="H9" s="131"/>
      <c r="I9" s="130"/>
      <c r="J9" s="131"/>
      <c r="K9" s="130"/>
      <c r="L9" s="131"/>
      <c r="M9" s="132"/>
      <c r="N9" s="133"/>
      <c r="O9" s="151"/>
      <c r="P9" s="152"/>
      <c r="Q9" s="151"/>
      <c r="R9" s="152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>
        <v>3601</v>
      </c>
      <c r="B10" s="119" t="s">
        <v>132</v>
      </c>
      <c r="C10" s="6"/>
      <c r="D10" s="22" t="s">
        <v>99</v>
      </c>
      <c r="E10" s="130"/>
      <c r="F10" s="131"/>
      <c r="G10" s="130"/>
      <c r="H10" s="131"/>
      <c r="I10" s="130">
        <v>0.5</v>
      </c>
      <c r="J10" s="131"/>
      <c r="K10" s="130"/>
      <c r="L10" s="131"/>
      <c r="M10" s="132"/>
      <c r="N10" s="133"/>
      <c r="O10" s="151"/>
      <c r="P10" s="152"/>
      <c r="Q10" s="151"/>
      <c r="R10" s="152"/>
      <c r="S10" s="79">
        <f t="shared" si="0"/>
        <v>0.5</v>
      </c>
      <c r="T10" s="79">
        <f t="shared" si="1"/>
        <v>0.5</v>
      </c>
      <c r="U10" s="83"/>
      <c r="V10" s="83"/>
    </row>
    <row r="11" spans="1:22" x14ac:dyDescent="0.25">
      <c r="A11" s="6">
        <v>3601</v>
      </c>
      <c r="B11" s="119" t="s">
        <v>132</v>
      </c>
      <c r="C11" s="6"/>
      <c r="D11" s="22" t="s">
        <v>97</v>
      </c>
      <c r="E11" s="130"/>
      <c r="F11" s="131"/>
      <c r="G11" s="130"/>
      <c r="H11" s="131"/>
      <c r="I11" s="130"/>
      <c r="J11" s="131"/>
      <c r="K11" s="130"/>
      <c r="L11" s="131"/>
      <c r="M11" s="132"/>
      <c r="N11" s="133"/>
      <c r="O11" s="151"/>
      <c r="P11" s="152"/>
      <c r="Q11" s="151"/>
      <c r="R11" s="152"/>
      <c r="S11" s="79">
        <f t="shared" ref="S11:S13" si="4">E11+G11+I11+K11+M11+O11+Q11</f>
        <v>0</v>
      </c>
      <c r="T11" s="79">
        <f t="shared" ref="T11:T13" si="5">SUM(S11-U11-V11)</f>
        <v>0</v>
      </c>
      <c r="U11" s="83"/>
      <c r="V11" s="83"/>
    </row>
    <row r="12" spans="1:22" x14ac:dyDescent="0.25">
      <c r="A12" s="6">
        <v>3601</v>
      </c>
      <c r="B12" s="119" t="s">
        <v>132</v>
      </c>
      <c r="C12" s="6"/>
      <c r="D12" s="22" t="s">
        <v>101</v>
      </c>
      <c r="E12" s="130"/>
      <c r="F12" s="131"/>
      <c r="G12" s="130">
        <v>1.5</v>
      </c>
      <c r="H12" s="131"/>
      <c r="I12" s="130">
        <v>1</v>
      </c>
      <c r="J12" s="131"/>
      <c r="K12" s="130"/>
      <c r="L12" s="131"/>
      <c r="M12" s="132"/>
      <c r="N12" s="133"/>
      <c r="O12" s="151"/>
      <c r="P12" s="152"/>
      <c r="Q12" s="151"/>
      <c r="R12" s="152"/>
      <c r="S12" s="79">
        <f t="shared" si="4"/>
        <v>2.5</v>
      </c>
      <c r="T12" s="79">
        <f t="shared" si="5"/>
        <v>2.5</v>
      </c>
      <c r="U12" s="83"/>
      <c r="V12" s="83"/>
    </row>
    <row r="13" spans="1:22" x14ac:dyDescent="0.25">
      <c r="A13" s="6">
        <v>3601</v>
      </c>
      <c r="B13" s="119" t="s">
        <v>132</v>
      </c>
      <c r="C13" s="6"/>
      <c r="D13" s="22" t="s">
        <v>112</v>
      </c>
      <c r="E13" s="130"/>
      <c r="F13" s="131"/>
      <c r="G13" s="130"/>
      <c r="H13" s="131"/>
      <c r="I13" s="130"/>
      <c r="J13" s="131"/>
      <c r="K13" s="130">
        <v>0.5</v>
      </c>
      <c r="L13" s="131"/>
      <c r="M13" s="132"/>
      <c r="N13" s="133"/>
      <c r="O13" s="151"/>
      <c r="P13" s="152"/>
      <c r="Q13" s="151"/>
      <c r="R13" s="152"/>
      <c r="S13" s="79">
        <f t="shared" si="4"/>
        <v>0.5</v>
      </c>
      <c r="T13" s="79">
        <f t="shared" si="5"/>
        <v>0.5</v>
      </c>
      <c r="U13" s="83"/>
      <c r="V13" s="83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2"/>
      <c r="N14" s="133"/>
      <c r="O14" s="151"/>
      <c r="P14" s="152"/>
      <c r="Q14" s="151"/>
      <c r="R14" s="152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>
        <v>3600</v>
      </c>
      <c r="B15" s="119" t="s">
        <v>133</v>
      </c>
      <c r="C15" s="6"/>
      <c r="D15" s="22" t="s">
        <v>82</v>
      </c>
      <c r="E15" s="130"/>
      <c r="F15" s="131"/>
      <c r="G15" s="130"/>
      <c r="H15" s="131"/>
      <c r="I15" s="130"/>
      <c r="J15" s="131"/>
      <c r="K15" s="130">
        <v>2</v>
      </c>
      <c r="L15" s="131"/>
      <c r="M15" s="132"/>
      <c r="N15" s="133"/>
      <c r="O15" s="151"/>
      <c r="P15" s="152"/>
      <c r="Q15" s="151"/>
      <c r="R15" s="152"/>
      <c r="S15" s="79">
        <f>E15+G15+I15+K15+M15+O15+Q15</f>
        <v>2</v>
      </c>
      <c r="T15" s="79">
        <f t="shared" ref="T15" si="6">SUM(S15-U15-V15)</f>
        <v>2</v>
      </c>
      <c r="U15" s="83"/>
      <c r="V15" s="83"/>
    </row>
    <row r="16" spans="1:22" x14ac:dyDescent="0.25">
      <c r="A16" s="6">
        <v>3600</v>
      </c>
      <c r="B16" s="119" t="s">
        <v>133</v>
      </c>
      <c r="C16" s="6"/>
      <c r="D16" s="22" t="s">
        <v>81</v>
      </c>
      <c r="E16" s="130"/>
      <c r="F16" s="131"/>
      <c r="G16" s="130"/>
      <c r="H16" s="131"/>
      <c r="I16" s="130"/>
      <c r="J16" s="131"/>
      <c r="K16" s="130"/>
      <c r="L16" s="131"/>
      <c r="M16" s="132"/>
      <c r="N16" s="133"/>
      <c r="O16" s="151"/>
      <c r="P16" s="152"/>
      <c r="Q16" s="151"/>
      <c r="R16" s="152"/>
      <c r="S16" s="79">
        <f t="shared" ref="S16:S19" si="7"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119" t="s">
        <v>133</v>
      </c>
      <c r="C17" s="6"/>
      <c r="D17" s="22" t="s">
        <v>73</v>
      </c>
      <c r="E17" s="130"/>
      <c r="F17" s="131"/>
      <c r="G17" s="130"/>
      <c r="H17" s="131"/>
      <c r="I17" s="130">
        <v>0.5</v>
      </c>
      <c r="J17" s="131"/>
      <c r="K17" s="130"/>
      <c r="L17" s="131"/>
      <c r="M17" s="132"/>
      <c r="N17" s="133"/>
      <c r="O17" s="151"/>
      <c r="P17" s="152"/>
      <c r="Q17" s="151"/>
      <c r="R17" s="152"/>
      <c r="S17" s="79">
        <f t="shared" si="7"/>
        <v>0.5</v>
      </c>
      <c r="T17" s="79">
        <f t="shared" si="1"/>
        <v>0.5</v>
      </c>
      <c r="U17" s="83"/>
      <c r="V17" s="83"/>
    </row>
    <row r="18" spans="1:22" x14ac:dyDescent="0.25">
      <c r="A18" s="6">
        <v>3600</v>
      </c>
      <c r="B18" s="119" t="s">
        <v>133</v>
      </c>
      <c r="C18" s="6"/>
      <c r="D18" s="22" t="s">
        <v>76</v>
      </c>
      <c r="E18" s="130"/>
      <c r="F18" s="131"/>
      <c r="G18" s="130">
        <v>1</v>
      </c>
      <c r="H18" s="131"/>
      <c r="I18" s="130"/>
      <c r="J18" s="131"/>
      <c r="K18" s="130"/>
      <c r="L18" s="131"/>
      <c r="M18" s="132"/>
      <c r="N18" s="133"/>
      <c r="O18" s="151"/>
      <c r="P18" s="152"/>
      <c r="Q18" s="151"/>
      <c r="R18" s="152"/>
      <c r="S18" s="79">
        <f t="shared" si="7"/>
        <v>1</v>
      </c>
      <c r="T18" s="79">
        <f t="shared" si="1"/>
        <v>1</v>
      </c>
      <c r="U18" s="83"/>
      <c r="V18" s="83"/>
    </row>
    <row r="19" spans="1:22" x14ac:dyDescent="0.25">
      <c r="A19" s="6">
        <v>3600</v>
      </c>
      <c r="B19" s="119" t="s">
        <v>133</v>
      </c>
      <c r="C19" s="6"/>
      <c r="D19" s="22" t="s">
        <v>77</v>
      </c>
      <c r="E19" s="130"/>
      <c r="F19" s="131"/>
      <c r="G19" s="130"/>
      <c r="H19" s="131"/>
      <c r="I19" s="130"/>
      <c r="J19" s="131"/>
      <c r="K19" s="130"/>
      <c r="L19" s="131"/>
      <c r="M19" s="132"/>
      <c r="N19" s="133"/>
      <c r="O19" s="151"/>
      <c r="P19" s="152"/>
      <c r="Q19" s="151"/>
      <c r="R19" s="152"/>
      <c r="S19" s="79">
        <f t="shared" si="7"/>
        <v>0</v>
      </c>
      <c r="T19" s="79">
        <f t="shared" si="1"/>
        <v>0</v>
      </c>
      <c r="U19" s="83"/>
      <c r="V19" s="83"/>
    </row>
    <row r="20" spans="1:22" x14ac:dyDescent="0.25">
      <c r="A20" s="6">
        <v>3600</v>
      </c>
      <c r="B20" s="119" t="s">
        <v>133</v>
      </c>
      <c r="C20" s="6"/>
      <c r="D20" s="22" t="s">
        <v>62</v>
      </c>
      <c r="E20" s="130">
        <v>0.25</v>
      </c>
      <c r="F20" s="131"/>
      <c r="G20" s="130">
        <v>0.25</v>
      </c>
      <c r="H20" s="131"/>
      <c r="I20" s="130">
        <v>0.5</v>
      </c>
      <c r="J20" s="131"/>
      <c r="K20" s="130"/>
      <c r="L20" s="131"/>
      <c r="M20" s="132"/>
      <c r="N20" s="133"/>
      <c r="O20" s="151"/>
      <c r="P20" s="152"/>
      <c r="Q20" s="151"/>
      <c r="R20" s="152"/>
      <c r="S20" s="79">
        <f>E20+G20+I20+K20+M20+O20+Q20</f>
        <v>1</v>
      </c>
      <c r="T20" s="79">
        <f t="shared" si="1"/>
        <v>1</v>
      </c>
      <c r="U20" s="83"/>
      <c r="V20" s="83"/>
    </row>
    <row r="21" spans="1:22" x14ac:dyDescent="0.25">
      <c r="A21" s="81">
        <v>3600</v>
      </c>
      <c r="B21" s="119" t="s">
        <v>133</v>
      </c>
      <c r="C21" s="81"/>
      <c r="D21" s="22" t="s">
        <v>68</v>
      </c>
      <c r="E21" s="130">
        <v>3</v>
      </c>
      <c r="F21" s="131"/>
      <c r="G21" s="130">
        <v>5</v>
      </c>
      <c r="H21" s="131"/>
      <c r="I21" s="130">
        <v>5.5</v>
      </c>
      <c r="J21" s="131"/>
      <c r="K21" s="130">
        <v>4.75</v>
      </c>
      <c r="L21" s="131"/>
      <c r="M21" s="132"/>
      <c r="N21" s="133"/>
      <c r="O21" s="151"/>
      <c r="P21" s="152"/>
      <c r="Q21" s="151"/>
      <c r="R21" s="152"/>
      <c r="S21" s="79">
        <f>E21+G21+I21+K21+M21+O21+Q21</f>
        <v>18.25</v>
      </c>
      <c r="T21" s="79">
        <f t="shared" si="1"/>
        <v>16.25</v>
      </c>
      <c r="U21" s="83">
        <v>2</v>
      </c>
      <c r="V21" s="83"/>
    </row>
    <row r="22" spans="1:22" ht="15.75" customHeight="1" x14ac:dyDescent="0.25">
      <c r="A22" s="81">
        <v>3600</v>
      </c>
      <c r="B22" s="119" t="s">
        <v>133</v>
      </c>
      <c r="C22" s="81"/>
      <c r="D22" s="3" t="s">
        <v>66</v>
      </c>
      <c r="E22" s="130">
        <v>1.5</v>
      </c>
      <c r="F22" s="131"/>
      <c r="G22" s="130"/>
      <c r="H22" s="131"/>
      <c r="I22" s="130"/>
      <c r="J22" s="131"/>
      <c r="K22" s="130"/>
      <c r="L22" s="131"/>
      <c r="M22" s="132"/>
      <c r="N22" s="133"/>
      <c r="O22" s="151"/>
      <c r="P22" s="152"/>
      <c r="Q22" s="151"/>
      <c r="R22" s="152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119" t="s">
        <v>133</v>
      </c>
      <c r="C23" s="81"/>
      <c r="D23" s="82" t="s">
        <v>63</v>
      </c>
      <c r="E23" s="130">
        <v>0.25</v>
      </c>
      <c r="F23" s="131"/>
      <c r="G23" s="130">
        <v>0.25</v>
      </c>
      <c r="H23" s="131"/>
      <c r="I23" s="130">
        <v>0.25</v>
      </c>
      <c r="J23" s="131"/>
      <c r="K23" s="130">
        <v>0.25</v>
      </c>
      <c r="L23" s="131"/>
      <c r="M23" s="132"/>
      <c r="N23" s="133"/>
      <c r="O23" s="151"/>
      <c r="P23" s="152"/>
      <c r="Q23" s="151"/>
      <c r="R23" s="152"/>
      <c r="S23" s="79">
        <f t="shared" si="0"/>
        <v>1</v>
      </c>
      <c r="T23" s="79">
        <f t="shared" si="1"/>
        <v>1</v>
      </c>
      <c r="U23" s="83"/>
      <c r="V23" s="83"/>
    </row>
    <row r="24" spans="1:22" x14ac:dyDescent="0.25">
      <c r="A24" s="6"/>
      <c r="B24" s="6"/>
      <c r="C24" s="6"/>
      <c r="D24" s="10"/>
      <c r="E24" s="136"/>
      <c r="F24" s="137"/>
      <c r="G24" s="130"/>
      <c r="H24" s="131"/>
      <c r="I24" s="130"/>
      <c r="J24" s="131"/>
      <c r="K24" s="130"/>
      <c r="L24" s="131"/>
      <c r="M24" s="132"/>
      <c r="N24" s="133"/>
      <c r="O24" s="151"/>
      <c r="P24" s="152"/>
      <c r="Q24" s="151"/>
      <c r="R24" s="152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36"/>
      <c r="F25" s="137"/>
      <c r="G25" s="130"/>
      <c r="H25" s="131"/>
      <c r="I25" s="130"/>
      <c r="J25" s="131"/>
      <c r="K25" s="130"/>
      <c r="L25" s="131"/>
      <c r="M25" s="132">
        <v>8</v>
      </c>
      <c r="N25" s="133"/>
      <c r="O25" s="151"/>
      <c r="P25" s="152"/>
      <c r="Q25" s="151"/>
      <c r="R25" s="152"/>
      <c r="S25" s="79">
        <f>E25+G25+I25+K25+M25+O25+Q25</f>
        <v>8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30"/>
      <c r="F26" s="131"/>
      <c r="G26" s="130"/>
      <c r="H26" s="131"/>
      <c r="I26" s="130"/>
      <c r="J26" s="131"/>
      <c r="K26" s="130"/>
      <c r="L26" s="131"/>
      <c r="M26" s="130"/>
      <c r="N26" s="131"/>
      <c r="O26" s="151"/>
      <c r="P26" s="152"/>
      <c r="Q26" s="151"/>
      <c r="R26" s="152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53">
        <f>SUM(E4:E26)</f>
        <v>8.5</v>
      </c>
      <c r="F27" s="154"/>
      <c r="G27" s="153">
        <f>SUM(G4:G26)</f>
        <v>8.5</v>
      </c>
      <c r="H27" s="154"/>
      <c r="I27" s="153">
        <f>SUM(I4:I26)</f>
        <v>8.5</v>
      </c>
      <c r="J27" s="154"/>
      <c r="K27" s="153">
        <f>SUM(K4:K26)</f>
        <v>8.5</v>
      </c>
      <c r="L27" s="154"/>
      <c r="M27" s="153">
        <f t="shared" ref="M27" si="8">SUM(M4:M26)</f>
        <v>8</v>
      </c>
      <c r="N27" s="154"/>
      <c r="O27" s="153">
        <f>SUM(O4:O26)</f>
        <v>0</v>
      </c>
      <c r="P27" s="154"/>
      <c r="Q27" s="153">
        <f>SUM(Q4:Q26)</f>
        <v>0</v>
      </c>
      <c r="R27" s="154"/>
      <c r="S27" s="79">
        <f>SUM(S4:S26)</f>
        <v>42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32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32</v>
      </c>
      <c r="I32" s="69">
        <v>3600</v>
      </c>
    </row>
    <row r="33" spans="1:9" x14ac:dyDescent="0.25">
      <c r="A33" s="71" t="s">
        <v>24</v>
      </c>
      <c r="C33" s="86">
        <f>U29</f>
        <v>2</v>
      </c>
      <c r="D33" s="86"/>
      <c r="I33" s="87">
        <v>25.25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8</v>
      </c>
      <c r="I35" s="86"/>
    </row>
    <row r="36" spans="1:9" x14ac:dyDescent="0.25">
      <c r="A36" s="71" t="s">
        <v>4</v>
      </c>
      <c r="C36" s="86">
        <f>S26</f>
        <v>0</v>
      </c>
    </row>
    <row r="37" spans="1:9" x14ac:dyDescent="0.25">
      <c r="A37" s="72" t="s">
        <v>6</v>
      </c>
      <c r="C37" s="88">
        <f>SUM(C32:C36)</f>
        <v>42</v>
      </c>
      <c r="E37" s="72" t="s">
        <v>40</v>
      </c>
      <c r="F37" s="72"/>
      <c r="G37" s="89">
        <f>S27-C37</f>
        <v>0</v>
      </c>
    </row>
    <row r="38" spans="1:9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O6:P6"/>
    <mergeCell ref="Q6:R6"/>
    <mergeCell ref="E7:F7"/>
    <mergeCell ref="G7:H7"/>
    <mergeCell ref="I7:J7"/>
    <mergeCell ref="K7:L7"/>
    <mergeCell ref="M7:N7"/>
    <mergeCell ref="O7:P7"/>
    <mergeCell ref="Q7:R7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M9:N9"/>
    <mergeCell ref="E14:F14"/>
    <mergeCell ref="G14:H14"/>
    <mergeCell ref="I14:J14"/>
    <mergeCell ref="K14:L14"/>
    <mergeCell ref="M14:N14"/>
    <mergeCell ref="M16:N16"/>
    <mergeCell ref="E15:F15"/>
    <mergeCell ref="G15:H15"/>
    <mergeCell ref="I15:J15"/>
    <mergeCell ref="K15:L15"/>
    <mergeCell ref="M15:N15"/>
    <mergeCell ref="E13:F13"/>
    <mergeCell ref="G13:H13"/>
    <mergeCell ref="I13:J13"/>
    <mergeCell ref="E9:F9"/>
    <mergeCell ref="G9:H9"/>
    <mergeCell ref="I9:J9"/>
    <mergeCell ref="K9:L9"/>
    <mergeCell ref="K13:L13"/>
    <mergeCell ref="M13:N13"/>
    <mergeCell ref="E11:F11"/>
    <mergeCell ref="G11:H11"/>
    <mergeCell ref="I11:J11"/>
    <mergeCell ref="E19:F19"/>
    <mergeCell ref="G19:H19"/>
    <mergeCell ref="I19:J19"/>
    <mergeCell ref="K19:L19"/>
    <mergeCell ref="O22:P22"/>
    <mergeCell ref="M10:N10"/>
    <mergeCell ref="E10:F10"/>
    <mergeCell ref="G10:H10"/>
    <mergeCell ref="E17:F17"/>
    <mergeCell ref="M19:N19"/>
    <mergeCell ref="M18:N18"/>
    <mergeCell ref="E18:F18"/>
    <mergeCell ref="G18:H18"/>
    <mergeCell ref="I18:J18"/>
    <mergeCell ref="K18:L18"/>
    <mergeCell ref="I10:J10"/>
    <mergeCell ref="K10:L10"/>
    <mergeCell ref="E21:F21"/>
    <mergeCell ref="G21:H21"/>
    <mergeCell ref="O10:P10"/>
    <mergeCell ref="E16:F16"/>
    <mergeCell ref="G16:H16"/>
    <mergeCell ref="I16:J16"/>
    <mergeCell ref="K16:L16"/>
    <mergeCell ref="Q5:R5"/>
    <mergeCell ref="O17:P17"/>
    <mergeCell ref="Q17:R17"/>
    <mergeCell ref="O16:P16"/>
    <mergeCell ref="O21:P21"/>
    <mergeCell ref="Q16:R16"/>
    <mergeCell ref="Q21:R21"/>
    <mergeCell ref="O5:P5"/>
    <mergeCell ref="Q9:R9"/>
    <mergeCell ref="O19:P19"/>
    <mergeCell ref="Q19:R19"/>
    <mergeCell ref="Q14:R14"/>
    <mergeCell ref="Q18:R18"/>
    <mergeCell ref="Q10:R10"/>
    <mergeCell ref="O20:P20"/>
    <mergeCell ref="Q20:R20"/>
    <mergeCell ref="O9:P9"/>
    <mergeCell ref="O14:P14"/>
    <mergeCell ref="O18:P18"/>
    <mergeCell ref="O15:P15"/>
    <mergeCell ref="Q15:R15"/>
    <mergeCell ref="O8:P8"/>
    <mergeCell ref="Q8:R8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M5:N5"/>
    <mergeCell ref="M4:N4"/>
    <mergeCell ref="K4:L4"/>
    <mergeCell ref="I4:J4"/>
    <mergeCell ref="E5:F5"/>
    <mergeCell ref="G5:H5"/>
    <mergeCell ref="E8:F8"/>
    <mergeCell ref="G8:H8"/>
    <mergeCell ref="I8:J8"/>
    <mergeCell ref="K8:L8"/>
    <mergeCell ref="M8:N8"/>
    <mergeCell ref="E6:F6"/>
    <mergeCell ref="G6:H6"/>
    <mergeCell ref="I6:J6"/>
    <mergeCell ref="K6:L6"/>
    <mergeCell ref="M6:N6"/>
    <mergeCell ref="G22:H22"/>
    <mergeCell ref="E22:F22"/>
    <mergeCell ref="E24:F24"/>
    <mergeCell ref="E23:F23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K22:L22"/>
    <mergeCell ref="G24:H24"/>
    <mergeCell ref="I24:J24"/>
    <mergeCell ref="K24:L24"/>
    <mergeCell ref="I23:J23"/>
    <mergeCell ref="K23:L23"/>
    <mergeCell ref="G23:H23"/>
    <mergeCell ref="E20:F20"/>
    <mergeCell ref="G20:H20"/>
    <mergeCell ref="I20:J20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K17:L17"/>
    <mergeCell ref="M17:N17"/>
    <mergeCell ref="Q13:R13"/>
    <mergeCell ref="Q27:R27"/>
    <mergeCell ref="Q25:R25"/>
    <mergeCell ref="M25:N25"/>
    <mergeCell ref="Q26:R26"/>
    <mergeCell ref="O26:P26"/>
    <mergeCell ref="O25:P25"/>
    <mergeCell ref="O27:P27"/>
    <mergeCell ref="M21:N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B37" sqref="B37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22.05.22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0"/>
      <c r="F4" s="131"/>
      <c r="G4" s="130"/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0"/>
      <c r="F5" s="131"/>
      <c r="G5" s="130"/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0</v>
      </c>
      <c r="F23" s="135"/>
      <c r="G23" s="134">
        <f>SUM(G4:G22)</f>
        <v>0</v>
      </c>
      <c r="H23" s="135"/>
      <c r="I23" s="134">
        <f>SUM(I4:I22)</f>
        <v>0</v>
      </c>
      <c r="J23" s="135"/>
      <c r="K23" s="134">
        <f>SUM(K4:K22)</f>
        <v>0</v>
      </c>
      <c r="L23" s="135"/>
      <c r="M23" s="134">
        <f>SUM(M4:M22)</f>
        <v>0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2022-05-23T09:17:27Z</cp:lastPrinted>
  <dcterms:created xsi:type="dcterms:W3CDTF">2010-01-14T13:00:57Z</dcterms:created>
  <dcterms:modified xsi:type="dcterms:W3CDTF">2022-11-14T09:51:17Z</dcterms:modified>
</cp:coreProperties>
</file>