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2-2023\"/>
    </mc:Choice>
  </mc:AlternateContent>
  <xr:revisionPtr revIDLastSave="0" documentId="13_ncr:1_{D2C01E1E-BE84-4F48-80DF-2F6619A8EFF3}" xr6:coauthVersionLast="47" xr6:coauthVersionMax="47" xr10:uidLastSave="{00000000-0000-0000-0000-000000000000}"/>
  <bookViews>
    <workbookView xWindow="-120" yWindow="-120" windowWidth="29040" windowHeight="15840" tabRatio="967" activeTab="1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Hammond" sheetId="56" r:id="rId5"/>
    <sheet name="Harland" sheetId="44" r:id="rId6"/>
    <sheet name="Jones" sheetId="51" r:id="rId7"/>
    <sheet name="Leek" sheetId="57" r:id="rId8"/>
    <sheet name="McSharry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Chimes!$A$1:$V$45</definedName>
    <definedName name="_xlnm.Print_Area" localSheetId="2">Czege!$A$1:$V$40</definedName>
    <definedName name="_xlnm.Print_Area" localSheetId="3">Doran!$A$1:$V$44</definedName>
    <definedName name="_xlnm.Print_Area" localSheetId="4">Hammond!$A$1:$V$44</definedName>
    <definedName name="_xlnm.Print_Area" localSheetId="5">Harland!$A$1:$V$40</definedName>
    <definedName name="_xlnm.Print_Area" localSheetId="6">Jones!$A$1:$V$41</definedName>
    <definedName name="_xlnm.Print_Area" localSheetId="7">Leek!$A$1:$V$41</definedName>
    <definedName name="_xlnm.Print_Area" localSheetId="8">McSharry!$A$1:$V$40</definedName>
    <definedName name="_xlnm.Print_Area" localSheetId="11">N.Winterburn!$A$1:$V$42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K12" i="1"/>
  <c r="I12" i="1"/>
  <c r="H12" i="1"/>
  <c r="F12" i="1"/>
  <c r="E12" i="1"/>
  <c r="D12" i="1"/>
  <c r="C12" i="1"/>
  <c r="C32" i="57"/>
  <c r="V25" i="57"/>
  <c r="C30" i="57" s="1"/>
  <c r="U25" i="57"/>
  <c r="C29" i="57" s="1"/>
  <c r="R25" i="57"/>
  <c r="S24" i="57"/>
  <c r="Q23" i="57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S21" i="57"/>
  <c r="C3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C2" i="57"/>
  <c r="C6" i="1"/>
  <c r="D6" i="1"/>
  <c r="F6" i="1"/>
  <c r="H6" i="1"/>
  <c r="I6" i="1"/>
  <c r="K6" i="1"/>
  <c r="F11" i="1"/>
  <c r="E11" i="1"/>
  <c r="D11" i="1"/>
  <c r="C11" i="1"/>
  <c r="S19" i="44"/>
  <c r="T19" i="44" s="1"/>
  <c r="K11" i="1"/>
  <c r="I11" i="1"/>
  <c r="H11" i="1"/>
  <c r="G31" i="5"/>
  <c r="S23" i="57" l="1"/>
  <c r="F25" i="57"/>
  <c r="S25" i="57" s="1"/>
  <c r="T24" i="57"/>
  <c r="C28" i="57" s="1"/>
  <c r="C2" i="5"/>
  <c r="C2" i="18"/>
  <c r="C2" i="30"/>
  <c r="C2" i="24"/>
  <c r="C2" i="16"/>
  <c r="C2" i="55"/>
  <c r="C33" i="57" l="1"/>
  <c r="G33" i="57" s="1"/>
  <c r="B12" i="1"/>
  <c r="G12" i="1" s="1"/>
  <c r="C2" i="51"/>
  <c r="C2" i="44"/>
  <c r="C2" i="56"/>
  <c r="C2" i="14"/>
  <c r="C2" i="46"/>
  <c r="S19" i="56" l="1"/>
  <c r="T19" i="56" s="1"/>
  <c r="S18" i="56"/>
  <c r="T18" i="56" s="1"/>
  <c r="S18" i="14" l="1"/>
  <c r="T18" i="14" s="1"/>
  <c r="S17" i="14"/>
  <c r="T17" i="14" s="1"/>
  <c r="S16" i="5" l="1"/>
  <c r="T16" i="5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4" i="1"/>
  <c r="I14" i="1"/>
  <c r="H14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9" i="1" l="1"/>
  <c r="I9" i="1"/>
  <c r="H9" i="1"/>
  <c r="V28" i="56"/>
  <c r="C33" i="56" s="1"/>
  <c r="D9" i="1" s="1"/>
  <c r="U28" i="56"/>
  <c r="C32" i="56" s="1"/>
  <c r="C9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9" i="1" s="1"/>
  <c r="S24" i="56"/>
  <c r="C34" i="56" s="1"/>
  <c r="E9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9" i="1"/>
  <c r="G9" i="1" s="1"/>
  <c r="S24" i="55"/>
  <c r="T23" i="55"/>
  <c r="C27" i="55" s="1"/>
  <c r="S22" i="55"/>
  <c r="G36" i="56" l="1"/>
  <c r="C32" i="55"/>
  <c r="B13" i="1"/>
  <c r="G13" i="1" s="1"/>
  <c r="G32" i="55" l="1"/>
  <c r="I25" i="24" l="1"/>
  <c r="J27" i="24" s="1"/>
  <c r="S15" i="51" l="1"/>
  <c r="T15" i="51" s="1"/>
  <c r="K25" i="24" l="1"/>
  <c r="L27" i="24" s="1"/>
  <c r="M25" i="24" l="1"/>
  <c r="N27" i="24" s="1"/>
  <c r="H16" i="1" l="1"/>
  <c r="I16" i="1"/>
  <c r="K16" i="1"/>
  <c r="S16" i="47" l="1"/>
  <c r="T16" i="47" s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1" i="1" l="1"/>
  <c r="G11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0" i="1" l="1"/>
  <c r="I10" i="1"/>
  <c r="H10" i="1"/>
  <c r="I7" i="1"/>
  <c r="H7" i="1"/>
  <c r="V29" i="47"/>
  <c r="C34" i="47" s="1"/>
  <c r="U29" i="47"/>
  <c r="C33" i="47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G6" i="1" s="1"/>
  <c r="T18" i="46"/>
  <c r="T23" i="46" s="1"/>
  <c r="C27" i="46" s="1"/>
  <c r="K7" i="1"/>
  <c r="T17" i="24"/>
  <c r="T23" i="44"/>
  <c r="C27" i="44" s="1"/>
  <c r="B10" i="1" s="1"/>
  <c r="S29" i="47"/>
  <c r="S27" i="47"/>
  <c r="S24" i="46"/>
  <c r="S22" i="46"/>
  <c r="S24" i="44"/>
  <c r="S22" i="44"/>
  <c r="C32" i="46" l="1"/>
  <c r="G32" i="46" s="1"/>
  <c r="B7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8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18" i="1" s="1"/>
  <c r="C38" i="5"/>
  <c r="D18" i="1" s="1"/>
  <c r="H33" i="5"/>
  <c r="L33" i="5"/>
  <c r="O31" i="5"/>
  <c r="P33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39" i="5"/>
  <c r="E18" i="1" s="1"/>
  <c r="C40" i="5"/>
  <c r="Q31" i="5"/>
  <c r="R33" i="5" s="1"/>
  <c r="I19" i="1" l="1"/>
  <c r="H19" i="1"/>
  <c r="C19" i="1"/>
  <c r="E19" i="1"/>
  <c r="T18" i="18"/>
  <c r="T20" i="30"/>
  <c r="D15" i="1"/>
  <c r="D19" i="1" s="1"/>
  <c r="T13" i="30"/>
  <c r="T19" i="18"/>
  <c r="T26" i="24"/>
  <c r="C30" i="24" s="1"/>
  <c r="B15" i="1" s="1"/>
  <c r="T27" i="14"/>
  <c r="C31" i="14" s="1"/>
  <c r="B8" i="1" s="1"/>
  <c r="S25" i="24"/>
  <c r="F18" i="1"/>
  <c r="F17" i="1"/>
  <c r="S26" i="30"/>
  <c r="S24" i="30"/>
  <c r="S27" i="24"/>
  <c r="S26" i="14"/>
  <c r="F8" i="1"/>
  <c r="L28" i="14"/>
  <c r="S28" i="14" s="1"/>
  <c r="F19" i="1" l="1"/>
  <c r="T25" i="30"/>
  <c r="C29" i="30" s="1"/>
  <c r="B16" i="1" s="1"/>
  <c r="G16" i="1" s="1"/>
  <c r="C35" i="24"/>
  <c r="G35" i="24" s="1"/>
  <c r="G10" i="1"/>
  <c r="G7" i="1"/>
  <c r="G15" i="1"/>
  <c r="G8" i="1"/>
  <c r="C36" i="14"/>
  <c r="C34" i="30" l="1"/>
  <c r="G34" i="30" s="1"/>
  <c r="G36" i="14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1" i="5"/>
  <c r="N33" i="5" s="1"/>
  <c r="S25" i="5"/>
  <c r="T25" i="5" s="1"/>
  <c r="S31" i="5" l="1"/>
  <c r="K18" i="1"/>
  <c r="T32" i="5"/>
  <c r="C36" i="5" s="1"/>
  <c r="B18" i="1" s="1"/>
  <c r="G18" i="1" l="1"/>
  <c r="G19" i="1" s="1"/>
  <c r="K19" i="1"/>
  <c r="C23" i="1" s="1"/>
  <c r="C41" i="5"/>
  <c r="G41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<sst xmlns="http://schemas.openxmlformats.org/spreadsheetml/2006/main" count="597" uniqueCount="101">
  <si>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</si>
  <si>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</si>
  <si>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</si>
  <si>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</si>
  <si>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</si>
  <si>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</si>
  <si>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</si>
  <si>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</si>
  <si>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</si>
  <si>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</si>
  <si>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</si>
  <si>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</si>
  <si>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</si>
  <si>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</si>
  <si>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</si>
  <si>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</si>
  <si>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</si>
  <si>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</si>
  <si>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</si>
  <si>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</si>
  <si>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</si>
  <si>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</si>
  <si>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</si>
  <si>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</si>
  <si>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</si>
  <si>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</si>
  <si>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</si>
  <si>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</si>
  <si>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</si>
  <si>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</si>
  <si>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</si>
  <si>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</si>
  <si>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</si>
  <si>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</si>
  <si>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</si>
  <si>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</si>
  <si>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</si>
  <si>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</si>
  <si>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</si>
  <si>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</si>
  <si>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</si>
  <si>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</si>
  <si>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</si>
  <si>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</si>
  <si>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</si>
  <si>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</si>
  <si>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</si>
  <si>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</si>
  <si>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</si>
  <si>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</si>
  <si>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</si>
  <si>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M.Harland</t>
  </si>
  <si>
    <t>Z.Czege</t>
  </si>
  <si>
    <t>G. Ward</t>
  </si>
  <si>
    <t>T. Winterburn</t>
  </si>
  <si>
    <t>S. Wright</t>
  </si>
  <si>
    <t>J. McSharry</t>
  </si>
  <si>
    <t>.</t>
  </si>
  <si>
    <t>paintshop maintenance</t>
  </si>
  <si>
    <t>fsc</t>
  </si>
  <si>
    <t>extraction</t>
  </si>
  <si>
    <t>production meeting</t>
  </si>
  <si>
    <t xml:space="preserve">supervision /quality control </t>
  </si>
  <si>
    <t xml:space="preserve">week ending </t>
  </si>
  <si>
    <t>Week Ending</t>
  </si>
  <si>
    <t>tidy workshop</t>
  </si>
  <si>
    <t>machine maintenance</t>
  </si>
  <si>
    <t>tidy works</t>
  </si>
  <si>
    <t>shredder</t>
  </si>
  <si>
    <t>fork lift</t>
  </si>
  <si>
    <t>training on machines</t>
  </si>
  <si>
    <t>M. Jones</t>
  </si>
  <si>
    <t>M Jones</t>
  </si>
  <si>
    <t>S.Chimes</t>
  </si>
  <si>
    <t>S Chimes</t>
  </si>
  <si>
    <t>K. Leek</t>
  </si>
  <si>
    <t>K Leek</t>
  </si>
  <si>
    <t>units</t>
  </si>
  <si>
    <t>tea / tidy works</t>
  </si>
  <si>
    <t>wall panels</t>
  </si>
  <si>
    <t>tidy mill / shredder</t>
  </si>
  <si>
    <t>doors &amp; frames</t>
  </si>
  <si>
    <t>samples</t>
  </si>
  <si>
    <t>college</t>
  </si>
  <si>
    <t>porch</t>
  </si>
  <si>
    <t xml:space="preserve">doors </t>
  </si>
  <si>
    <t>25.12.22</t>
  </si>
  <si>
    <t>moulding</t>
  </si>
  <si>
    <t>door 7045 cl 6</t>
  </si>
  <si>
    <t>doors</t>
  </si>
  <si>
    <t xml:space="preserve">door panel </t>
  </si>
  <si>
    <t>clean toilets</t>
  </si>
  <si>
    <t>tidy worksop</t>
  </si>
  <si>
    <t>freeze moulds</t>
  </si>
  <si>
    <t>WHIT05</t>
  </si>
  <si>
    <t>FOLD01</t>
  </si>
  <si>
    <t>CAMP01</t>
  </si>
  <si>
    <t>OFFI01</t>
  </si>
  <si>
    <t>CAPI01</t>
  </si>
  <si>
    <t>HODD01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</si>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</sst>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5" fillId="0" borderId="2" xfId="0" applyFont="1" applyBorder="1"/>
    <xf numFmtId="0" fontId="22" fillId="0" borderId="4" xfId="0" applyFont="1" applyBorder="1"/>
    <xf numFmtId="0" fontId="6" fillId="0" borderId="7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8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zoomScale="89" zoomScaleNormal="89" workbookViewId="0">
      <selection activeCell="D28" sqref="D2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64</v>
      </c>
      <c r="C2" s="6" t="str">
        <f>Chimes!C2</f>
        <v>25.12.22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74</v>
      </c>
      <c r="B6" s="100">
        <f>SUM(Chimes!C32)</f>
        <v>40</v>
      </c>
      <c r="C6" s="100">
        <f>SUM(Chimes!C33)</f>
        <v>0</v>
      </c>
      <c r="D6" s="100">
        <f>SUM(Chimes!C34)</f>
        <v>0</v>
      </c>
      <c r="E6" s="100">
        <f>SUM(Chimes!C35)</f>
        <v>0</v>
      </c>
      <c r="F6" s="100">
        <f>SUM(Chimes!C36)</f>
        <v>0</v>
      </c>
      <c r="G6" s="101">
        <f>B6+C6+D6+E6+F6</f>
        <v>40</v>
      </c>
      <c r="H6" s="102">
        <f>SUM(Chimes!C38)</f>
        <v>0</v>
      </c>
      <c r="I6" s="102">
        <f>SUM(Chimes!C39)</f>
        <v>0</v>
      </c>
      <c r="K6" s="103">
        <f>SUM(Chimes!I33)</f>
        <v>7</v>
      </c>
    </row>
    <row r="7" spans="1:11" x14ac:dyDescent="0.25">
      <c r="A7" s="99" t="s">
        <v>43</v>
      </c>
      <c r="B7" s="100">
        <f>SUM(Czege!C27)</f>
        <v>32</v>
      </c>
      <c r="C7" s="100">
        <f>SUM(Czege!C28)</f>
        <v>0</v>
      </c>
      <c r="D7" s="100">
        <f>SUM(Czege!C29)</f>
        <v>0</v>
      </c>
      <c r="E7" s="100">
        <f>SUM(Czege!C30)</f>
        <v>8</v>
      </c>
      <c r="F7" s="100">
        <f>SUM(Czege!C31)</f>
        <v>0</v>
      </c>
      <c r="G7" s="101">
        <f>B7+C7+D7+E7+F7</f>
        <v>40</v>
      </c>
      <c r="H7" s="104">
        <f>SUM(Czege!C33)</f>
        <v>0</v>
      </c>
      <c r="I7" s="104">
        <f>SUM(Czege!C34)</f>
        <v>0</v>
      </c>
      <c r="K7" s="103">
        <f>SUM(Czege!I28)</f>
        <v>4</v>
      </c>
    </row>
    <row r="8" spans="1:11" ht="17.25" customHeight="1" x14ac:dyDescent="0.25">
      <c r="A8" s="99" t="s">
        <v>7</v>
      </c>
      <c r="B8" s="100">
        <f>SUM(Doran!C31)</f>
        <v>24</v>
      </c>
      <c r="C8" s="100">
        <f>SUM(Doran!C32)</f>
        <v>0</v>
      </c>
      <c r="D8" s="100">
        <f>SUM(Doran!C33)</f>
        <v>0</v>
      </c>
      <c r="E8" s="100">
        <f>SUM(Doran!C34)</f>
        <v>0</v>
      </c>
      <c r="F8" s="100">
        <f>SUM(Doran!C35)</f>
        <v>0</v>
      </c>
      <c r="G8" s="101">
        <f t="shared" ref="G8:G17" si="0">B8+C8+D8+E8+F8</f>
        <v>24</v>
      </c>
      <c r="H8" s="104">
        <f>SUM(Doran!C37)</f>
        <v>0</v>
      </c>
      <c r="I8" s="104">
        <f>SUM(Doran!C38)</f>
        <v>0</v>
      </c>
      <c r="K8" s="103">
        <f>SUM(Doran!I32)</f>
        <v>7</v>
      </c>
    </row>
    <row r="9" spans="1:11" x14ac:dyDescent="0.25">
      <c r="A9" s="99" t="s">
        <v>50</v>
      </c>
      <c r="B9" s="100">
        <f>SUM(Hammond!C31)</f>
        <v>40</v>
      </c>
      <c r="C9" s="100">
        <f>SUM(Hammond!C32)</f>
        <v>0</v>
      </c>
      <c r="D9" s="100">
        <f>SUM(Hammond!C33)</f>
        <v>0</v>
      </c>
      <c r="E9" s="100">
        <f>SUM(Hammond!C34)</f>
        <v>0</v>
      </c>
      <c r="F9" s="100">
        <f>SUM(Hammond!C35)</f>
        <v>0</v>
      </c>
      <c r="G9" s="101">
        <f t="shared" ref="G9:G14" si="1">B9+C9+D9+E9+F9</f>
        <v>40</v>
      </c>
      <c r="H9" s="104">
        <f>SUM(Hammond!C37)</f>
        <v>0</v>
      </c>
      <c r="I9" s="104">
        <f>SUM(Hammond!C38)</f>
        <v>0</v>
      </c>
      <c r="K9" s="103">
        <f>SUM(Hammond!I32)</f>
        <v>5</v>
      </c>
    </row>
    <row r="10" spans="1:11" x14ac:dyDescent="0.25">
      <c r="A10" s="99" t="s">
        <v>8</v>
      </c>
      <c r="B10" s="100">
        <f>SUM(Harland!C27)</f>
        <v>32</v>
      </c>
      <c r="C10" s="100">
        <f>SUM(Harland!C28)</f>
        <v>0</v>
      </c>
      <c r="D10" s="100">
        <f>SUM(Harland!C29)</f>
        <v>0</v>
      </c>
      <c r="E10" s="100">
        <f>SUM(Harland!C30)</f>
        <v>0</v>
      </c>
      <c r="F10" s="100">
        <f>SUM(Harland!C31)</f>
        <v>0</v>
      </c>
      <c r="G10" s="101">
        <f t="shared" si="1"/>
        <v>32</v>
      </c>
      <c r="H10" s="104">
        <f>SUM(Harland!C33)</f>
        <v>0</v>
      </c>
      <c r="I10" s="104">
        <f>SUM(Harland!C34)</f>
        <v>0</v>
      </c>
      <c r="K10" s="103">
        <f>SUM(Harland!I28)</f>
        <v>0</v>
      </c>
    </row>
    <row r="11" spans="1:11" x14ac:dyDescent="0.25">
      <c r="A11" s="92" t="s">
        <v>72</v>
      </c>
      <c r="B11" s="100">
        <f>SUM(Jones!C28)</f>
        <v>40</v>
      </c>
      <c r="C11" s="100">
        <f>SUM(Jones!C29)</f>
        <v>0</v>
      </c>
      <c r="D11" s="100">
        <f>SUM(Jones!C30)</f>
        <v>0</v>
      </c>
      <c r="E11" s="100">
        <f>SUM(Jones!C31)</f>
        <v>0</v>
      </c>
      <c r="F11" s="100">
        <f>SUM(Jones!C32)</f>
        <v>0</v>
      </c>
      <c r="G11" s="101">
        <f>B11+C11+D11+E11+F11</f>
        <v>40</v>
      </c>
      <c r="H11" s="104">
        <f>SUM(Jones!C34)</f>
        <v>0</v>
      </c>
      <c r="I11" s="104">
        <f>SUM(Jones!C35)</f>
        <v>0</v>
      </c>
      <c r="K11" s="103">
        <f>SUM(Jones!I29)</f>
        <v>40</v>
      </c>
    </row>
    <row r="12" spans="1:11" x14ac:dyDescent="0.25">
      <c r="A12" s="113" t="s">
        <v>76</v>
      </c>
      <c r="B12" s="100">
        <f>SUM(Leek!C28)</f>
        <v>40</v>
      </c>
      <c r="C12" s="100">
        <f>SUM(Leek!C29)</f>
        <v>0</v>
      </c>
      <c r="D12" s="100">
        <f>SUM(Leek!C30)</f>
        <v>0</v>
      </c>
      <c r="E12" s="100">
        <f>SUM(Leek!C31)</f>
        <v>0</v>
      </c>
      <c r="F12" s="100">
        <f>SUM(Leek!C32)</f>
        <v>0</v>
      </c>
      <c r="G12" s="101">
        <f>B12+C12+D12+E12+F12</f>
        <v>40</v>
      </c>
      <c r="H12" s="104">
        <f>SUM(Leek!C34)</f>
        <v>0</v>
      </c>
      <c r="I12" s="104">
        <f>SUM(Leek!C35)</f>
        <v>0</v>
      </c>
      <c r="K12" s="103">
        <f>SUM(Leek!I29)</f>
        <v>29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4.5</v>
      </c>
    </row>
    <row r="14" spans="1:11" ht="17.25" customHeight="1" x14ac:dyDescent="0.25">
      <c r="A14" s="99" t="s">
        <v>10</v>
      </c>
      <c r="B14" s="100">
        <f>SUM(Taylor!C28)</f>
        <v>44</v>
      </c>
      <c r="C14" s="100">
        <f>SUM(Taylor!C29)</f>
        <v>0</v>
      </c>
      <c r="D14" s="100">
        <f>SUM(Taylor!C30)</f>
        <v>0</v>
      </c>
      <c r="E14" s="100">
        <f>SUM(Taylor!C31)</f>
        <v>0</v>
      </c>
      <c r="F14" s="100">
        <f>SUM(Taylor!C32)</f>
        <v>0</v>
      </c>
      <c r="G14" s="101">
        <f t="shared" si="1"/>
        <v>44</v>
      </c>
      <c r="H14" s="104">
        <f>SUM(Taylor!C34)</f>
        <v>0</v>
      </c>
      <c r="I14" s="104">
        <f>SUM(Taylor!C35)</f>
        <v>0</v>
      </c>
      <c r="K14" s="103">
        <f>SUM(Taylor!I29)</f>
        <v>4</v>
      </c>
    </row>
    <row r="15" spans="1:11" x14ac:dyDescent="0.25">
      <c r="A15" s="99" t="s">
        <v>45</v>
      </c>
      <c r="B15" s="100">
        <f>SUM(Ward!C30)</f>
        <v>0</v>
      </c>
      <c r="C15" s="100">
        <f>SUM(Ward!C31)</f>
        <v>0</v>
      </c>
      <c r="D15" s="100">
        <f>SUM(Ward!C32)</f>
        <v>0</v>
      </c>
      <c r="E15" s="100">
        <f>SUM(Ward!C33)</f>
        <v>40</v>
      </c>
      <c r="F15" s="100">
        <f>SUM(Ward!C34)</f>
        <v>0</v>
      </c>
      <c r="G15" s="101">
        <f t="shared" si="0"/>
        <v>40</v>
      </c>
      <c r="H15" s="104">
        <f>SUM(Ward!C36)</f>
        <v>0</v>
      </c>
      <c r="I15" s="104">
        <f>SUM(Ward!C37)</f>
        <v>0</v>
      </c>
      <c r="K15" s="103">
        <f>SUM(Ward!I31)</f>
        <v>0</v>
      </c>
    </row>
    <row r="16" spans="1:11" x14ac:dyDescent="0.25">
      <c r="A16" s="99" t="s">
        <v>47</v>
      </c>
      <c r="B16" s="100">
        <f>SUM(N.Winterburn!C29)</f>
        <v>40</v>
      </c>
      <c r="C16" s="100">
        <f>SUM(N.Winterburn!C30)</f>
        <v>0</v>
      </c>
      <c r="D16" s="100">
        <f>SUM(N.Winterburn!C31)</f>
        <v>0</v>
      </c>
      <c r="E16" s="100">
        <f>SUM(N.Winterburn!C32)</f>
        <v>0</v>
      </c>
      <c r="F16" s="100">
        <f>SUM(N.Winterburn!C33)</f>
        <v>0</v>
      </c>
      <c r="G16" s="101">
        <f t="shared" si="0"/>
        <v>40</v>
      </c>
      <c r="H16" s="104">
        <f>SUM(N.Winterburn!C35)</f>
        <v>0</v>
      </c>
      <c r="I16" s="104">
        <f>SUM(N.Winterburn!C36)</f>
        <v>0</v>
      </c>
      <c r="K16" s="103">
        <f>SUM(N.Winterburn!I30)</f>
        <v>12</v>
      </c>
    </row>
    <row r="17" spans="1:11" x14ac:dyDescent="0.25">
      <c r="A17" s="99" t="s">
        <v>11</v>
      </c>
      <c r="B17" s="100">
        <f>SUM(T.Winterburn!C28)</f>
        <v>32</v>
      </c>
      <c r="C17" s="100">
        <f>SUM(T.Winterburn!C29)</f>
        <v>0</v>
      </c>
      <c r="D17" s="100">
        <f>SUM(T.Winterburn!C30)</f>
        <v>0</v>
      </c>
      <c r="E17" s="100">
        <f>SUM(T.Winterburn!C31)</f>
        <v>8</v>
      </c>
      <c r="F17" s="100">
        <f>SUM(T.Winterburn!C32)</f>
        <v>0</v>
      </c>
      <c r="G17" s="101">
        <f t="shared" si="0"/>
        <v>40</v>
      </c>
      <c r="H17" s="104">
        <f>SUM(T.Winterburn!C34)</f>
        <v>0</v>
      </c>
      <c r="I17" s="104">
        <f>SUM(T.Winterburn!C35)</f>
        <v>0</v>
      </c>
      <c r="K17" s="103">
        <f>SUM(T.Winterburn!I29)</f>
        <v>15</v>
      </c>
    </row>
    <row r="18" spans="1:11" x14ac:dyDescent="0.25">
      <c r="A18" s="99" t="s">
        <v>12</v>
      </c>
      <c r="B18" s="100">
        <f>SUM(Wright!C36)</f>
        <v>16</v>
      </c>
      <c r="C18" s="100">
        <f>SUM(Wright!C37)</f>
        <v>1</v>
      </c>
      <c r="D18" s="100">
        <f>SUM(Wright!C38)</f>
        <v>0</v>
      </c>
      <c r="E18" s="100">
        <f>SUM(Wright!C39)</f>
        <v>24</v>
      </c>
      <c r="F18" s="100">
        <f>SUM(Wright!C40)</f>
        <v>0</v>
      </c>
      <c r="G18" s="101">
        <f>B18+C18+D18+E18+F18</f>
        <v>41</v>
      </c>
      <c r="H18" s="104">
        <f>SUM(Wright!C42)</f>
        <v>0</v>
      </c>
      <c r="I18" s="104">
        <f>SUM(Wright!C43)</f>
        <v>0</v>
      </c>
      <c r="K18" s="103">
        <f>SUM(Wright!I37)</f>
        <v>13</v>
      </c>
    </row>
    <row r="19" spans="1:11" ht="17.25" customHeight="1" x14ac:dyDescent="0.25">
      <c r="A19" s="105" t="s">
        <v>22</v>
      </c>
      <c r="B19" s="106">
        <f t="shared" ref="B19:I19" si="2">SUM(B6:B18)</f>
        <v>420</v>
      </c>
      <c r="C19" s="106">
        <f t="shared" si="2"/>
        <v>1</v>
      </c>
      <c r="D19" s="106">
        <f t="shared" si="2"/>
        <v>0</v>
      </c>
      <c r="E19" s="106">
        <f t="shared" si="2"/>
        <v>80</v>
      </c>
      <c r="F19" s="106">
        <f t="shared" si="2"/>
        <v>0</v>
      </c>
      <c r="G19" s="106">
        <f t="shared" si="2"/>
        <v>501</v>
      </c>
      <c r="H19" s="107">
        <f t="shared" si="2"/>
        <v>0</v>
      </c>
      <c r="I19" s="107">
        <f t="shared" si="2"/>
        <v>0</v>
      </c>
      <c r="J19" s="94"/>
      <c r="K19" s="106">
        <f>SUM(K6:K18)</f>
        <v>140.5</v>
      </c>
    </row>
    <row r="20" spans="1:11" s="94" customFormat="1" x14ac:dyDescent="0.25">
      <c r="A20" s="92"/>
      <c r="B20" s="92"/>
      <c r="C20" s="92"/>
      <c r="D20" s="92"/>
      <c r="E20" s="92"/>
      <c r="F20" s="92"/>
      <c r="J20" s="92"/>
      <c r="K20" s="92"/>
    </row>
    <row r="22" spans="1:11" x14ac:dyDescent="0.25">
      <c r="A22" s="92" t="s">
        <v>28</v>
      </c>
      <c r="C22" s="108">
        <f>B19+C19+D19</f>
        <v>421</v>
      </c>
    </row>
    <row r="23" spans="1:11" x14ac:dyDescent="0.25">
      <c r="A23" s="92" t="s">
        <v>29</v>
      </c>
      <c r="C23" s="108">
        <f>K19</f>
        <v>140.5</v>
      </c>
    </row>
    <row r="24" spans="1:11" x14ac:dyDescent="0.25">
      <c r="A24" s="92" t="s">
        <v>33</v>
      </c>
      <c r="C24" s="109">
        <f>C23/C22</f>
        <v>0.333729216152019</v>
      </c>
    </row>
    <row r="25" spans="1:11" x14ac:dyDescent="0.25">
      <c r="C25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63</v>
      </c>
      <c r="B2" s="110"/>
      <c r="C2" s="110" t="str">
        <f>Chimes!C2</f>
        <v>25.12.22</v>
      </c>
      <c r="D2" s="32"/>
      <c r="E2" s="139" t="s">
        <v>13</v>
      </c>
      <c r="F2" s="139"/>
      <c r="G2" s="139" t="s">
        <v>14</v>
      </c>
      <c r="H2" s="139"/>
      <c r="I2" s="139" t="s">
        <v>15</v>
      </c>
      <c r="J2" s="139"/>
      <c r="K2" s="139" t="s">
        <v>16</v>
      </c>
      <c r="L2" s="139"/>
      <c r="M2" s="139" t="s">
        <v>17</v>
      </c>
      <c r="N2" s="139"/>
      <c r="O2" s="139" t="s">
        <v>18</v>
      </c>
      <c r="P2" s="139"/>
      <c r="Q2" s="139" t="s">
        <v>19</v>
      </c>
      <c r="R2" s="13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7045</v>
      </c>
      <c r="B4" s="6" t="s">
        <v>94</v>
      </c>
      <c r="C4" s="6">
        <v>6</v>
      </c>
      <c r="D4" s="22" t="s">
        <v>81</v>
      </c>
      <c r="E4" s="136">
        <v>8</v>
      </c>
      <c r="F4" s="137"/>
      <c r="G4" s="136"/>
      <c r="H4" s="137"/>
      <c r="I4" s="136"/>
      <c r="J4" s="137"/>
      <c r="K4" s="136"/>
      <c r="L4" s="137"/>
      <c r="M4" s="136"/>
      <c r="N4" s="137"/>
      <c r="O4" s="138"/>
      <c r="P4" s="138"/>
      <c r="Q4" s="136"/>
      <c r="R4" s="137"/>
      <c r="S4" s="38">
        <f>E4+G4+I4+K4+M4+O4+Q4</f>
        <v>8</v>
      </c>
      <c r="T4" s="38">
        <f>SUM(S4-U4-V4)</f>
        <v>8</v>
      </c>
      <c r="U4" s="40"/>
      <c r="V4" s="40"/>
    </row>
    <row r="5" spans="1:22" x14ac:dyDescent="0.25">
      <c r="A5" s="6">
        <v>7045</v>
      </c>
      <c r="B5" s="6" t="s">
        <v>94</v>
      </c>
      <c r="C5" s="6">
        <v>5</v>
      </c>
      <c r="D5" s="22" t="s">
        <v>81</v>
      </c>
      <c r="E5" s="119"/>
      <c r="F5" s="120"/>
      <c r="G5" s="119">
        <v>8</v>
      </c>
      <c r="H5" s="120"/>
      <c r="I5" s="119">
        <v>8</v>
      </c>
      <c r="J5" s="120"/>
      <c r="K5" s="119">
        <v>8</v>
      </c>
      <c r="L5" s="120"/>
      <c r="M5" s="119">
        <v>8</v>
      </c>
      <c r="N5" s="120"/>
      <c r="O5" s="138"/>
      <c r="P5" s="138"/>
      <c r="Q5" s="136"/>
      <c r="R5" s="137"/>
      <c r="S5" s="38">
        <f t="shared" ref="S5:S22" si="0">E5+G5+I5+K5+M5+O5+Q5</f>
        <v>32</v>
      </c>
      <c r="T5" s="38">
        <f t="shared" ref="T5:T20" si="1">SUM(S5-U5-V5)</f>
        <v>32</v>
      </c>
      <c r="U5" s="40"/>
      <c r="V5" s="4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38"/>
      <c r="P6" s="138"/>
      <c r="Q6" s="136"/>
      <c r="R6" s="137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6"/>
      <c r="F7" s="137"/>
      <c r="G7" s="136"/>
      <c r="H7" s="137"/>
      <c r="I7" s="136"/>
      <c r="J7" s="137"/>
      <c r="K7" s="136"/>
      <c r="L7" s="137"/>
      <c r="M7" s="136"/>
      <c r="N7" s="137"/>
      <c r="O7" s="138"/>
      <c r="P7" s="138"/>
      <c r="Q7" s="136"/>
      <c r="R7" s="137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6"/>
      <c r="F8" s="137"/>
      <c r="G8" s="136"/>
      <c r="H8" s="137"/>
      <c r="I8" s="136"/>
      <c r="J8" s="137"/>
      <c r="K8" s="136"/>
      <c r="L8" s="137"/>
      <c r="M8" s="136"/>
      <c r="N8" s="137"/>
      <c r="O8" s="138"/>
      <c r="P8" s="138"/>
      <c r="Q8" s="136"/>
      <c r="R8" s="137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6"/>
      <c r="F9" s="137"/>
      <c r="G9" s="136"/>
      <c r="H9" s="137"/>
      <c r="I9" s="136"/>
      <c r="J9" s="137"/>
      <c r="K9" s="136"/>
      <c r="L9" s="137"/>
      <c r="M9" s="136"/>
      <c r="N9" s="137"/>
      <c r="O9" s="138"/>
      <c r="P9" s="138"/>
      <c r="Q9" s="136"/>
      <c r="R9" s="137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6"/>
      <c r="F10" s="137"/>
      <c r="G10" s="136"/>
      <c r="H10" s="137"/>
      <c r="I10" s="136"/>
      <c r="J10" s="137"/>
      <c r="K10" s="136"/>
      <c r="L10" s="137"/>
      <c r="M10" s="136"/>
      <c r="N10" s="137"/>
      <c r="O10" s="136"/>
      <c r="P10" s="137"/>
      <c r="Q10" s="136"/>
      <c r="R10" s="137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6"/>
      <c r="F11" s="137"/>
      <c r="G11" s="136"/>
      <c r="H11" s="137"/>
      <c r="I11" s="136"/>
      <c r="J11" s="137"/>
      <c r="K11" s="136"/>
      <c r="L11" s="137"/>
      <c r="M11" s="136"/>
      <c r="N11" s="137"/>
      <c r="O11" s="136"/>
      <c r="P11" s="137"/>
      <c r="Q11" s="136"/>
      <c r="R11" s="137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36"/>
      <c r="P12" s="137"/>
      <c r="Q12" s="136"/>
      <c r="R12" s="137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36"/>
      <c r="P13" s="137"/>
      <c r="Q13" s="136"/>
      <c r="R13" s="137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36"/>
      <c r="P14" s="137"/>
      <c r="Q14" s="136"/>
      <c r="R14" s="137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1"/>
      <c r="F15" s="120"/>
      <c r="G15" s="131"/>
      <c r="H15" s="120"/>
      <c r="I15" s="131"/>
      <c r="J15" s="120"/>
      <c r="K15" s="131"/>
      <c r="L15" s="120"/>
      <c r="M15" s="131"/>
      <c r="N15" s="120"/>
      <c r="O15" s="136"/>
      <c r="P15" s="137"/>
      <c r="Q15" s="136"/>
      <c r="R15" s="137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6"/>
      <c r="P16" s="137"/>
      <c r="Q16" s="136"/>
      <c r="R16" s="137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6"/>
      <c r="P17" s="137"/>
      <c r="Q17" s="136"/>
      <c r="R17" s="137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36"/>
      <c r="F18" s="137"/>
      <c r="G18" s="136"/>
      <c r="H18" s="137"/>
      <c r="I18" s="136"/>
      <c r="J18" s="137"/>
      <c r="K18" s="136"/>
      <c r="L18" s="137"/>
      <c r="M18" s="136"/>
      <c r="N18" s="137"/>
      <c r="O18" s="138"/>
      <c r="P18" s="138"/>
      <c r="Q18" s="136"/>
      <c r="R18" s="137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97</v>
      </c>
      <c r="C19" s="6"/>
      <c r="D19" s="22" t="s">
        <v>65</v>
      </c>
      <c r="E19" s="136"/>
      <c r="F19" s="137"/>
      <c r="G19" s="136"/>
      <c r="H19" s="137"/>
      <c r="I19" s="136"/>
      <c r="J19" s="137"/>
      <c r="K19" s="136"/>
      <c r="L19" s="137"/>
      <c r="M19" s="136">
        <v>4</v>
      </c>
      <c r="N19" s="137"/>
      <c r="O19" s="138"/>
      <c r="P19" s="138"/>
      <c r="Q19" s="136"/>
      <c r="R19" s="137"/>
      <c r="S19" s="38">
        <f t="shared" si="0"/>
        <v>4</v>
      </c>
      <c r="T19" s="38">
        <f t="shared" si="1"/>
        <v>4</v>
      </c>
      <c r="U19" s="40"/>
      <c r="V19" s="40"/>
    </row>
    <row r="20" spans="1:22" x14ac:dyDescent="0.25">
      <c r="A20" s="6"/>
      <c r="B20" s="6"/>
      <c r="C20" s="6"/>
      <c r="D20" s="22"/>
      <c r="E20" s="136"/>
      <c r="F20" s="137"/>
      <c r="G20" s="136"/>
      <c r="H20" s="137"/>
      <c r="I20" s="136"/>
      <c r="J20" s="137"/>
      <c r="K20" s="136"/>
      <c r="L20" s="137"/>
      <c r="M20" s="136"/>
      <c r="N20" s="137"/>
      <c r="O20" s="138"/>
      <c r="P20" s="138"/>
      <c r="Q20" s="136"/>
      <c r="R20" s="137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6"/>
      <c r="F21" s="137"/>
      <c r="G21" s="136"/>
      <c r="H21" s="137"/>
      <c r="I21" s="136"/>
      <c r="J21" s="137"/>
      <c r="K21" s="136"/>
      <c r="L21" s="137"/>
      <c r="M21" s="136"/>
      <c r="N21" s="137"/>
      <c r="O21" s="138"/>
      <c r="P21" s="138"/>
      <c r="Q21" s="136"/>
      <c r="R21" s="137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38"/>
      <c r="F22" s="138"/>
      <c r="G22" s="138"/>
      <c r="H22" s="138"/>
      <c r="I22" s="138"/>
      <c r="J22" s="138"/>
      <c r="K22" s="138"/>
      <c r="L22" s="138"/>
      <c r="M22" s="136"/>
      <c r="N22" s="137"/>
      <c r="O22" s="138"/>
      <c r="P22" s="138"/>
      <c r="Q22" s="136"/>
      <c r="R22" s="137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12</v>
      </c>
      <c r="N23" s="141"/>
      <c r="O23" s="140">
        <f>SUM(O4:O22)</f>
        <v>0</v>
      </c>
      <c r="P23" s="141"/>
      <c r="Q23" s="140">
        <f>SUM(Q4:Q22)</f>
        <v>0</v>
      </c>
      <c r="R23" s="141"/>
      <c r="S23" s="38">
        <f>E23+G23+I23+K23+M23+O23+Q23</f>
        <v>44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4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4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44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53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25.12.22</v>
      </c>
      <c r="D2" s="6"/>
      <c r="E2" s="144" t="s">
        <v>13</v>
      </c>
      <c r="F2" s="14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4" t="s">
        <v>17</v>
      </c>
      <c r="N2" s="144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7101</v>
      </c>
      <c r="B4" s="6" t="s">
        <v>99</v>
      </c>
      <c r="C4" s="6">
        <v>1</v>
      </c>
      <c r="D4" s="22" t="s">
        <v>77</v>
      </c>
      <c r="E4" s="142"/>
      <c r="F4" s="143"/>
      <c r="G4" s="142"/>
      <c r="H4" s="143"/>
      <c r="I4" s="142"/>
      <c r="J4" s="143"/>
      <c r="K4" s="142"/>
      <c r="L4" s="143"/>
      <c r="M4" s="142"/>
      <c r="N4" s="143"/>
      <c r="O4" s="131"/>
      <c r="P4" s="132"/>
      <c r="Q4" s="131"/>
      <c r="R4" s="132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7045</v>
      </c>
      <c r="B5" s="6" t="s">
        <v>94</v>
      </c>
      <c r="C5" s="6">
        <v>6</v>
      </c>
      <c r="D5" s="22" t="s">
        <v>85</v>
      </c>
      <c r="E5" s="142"/>
      <c r="F5" s="143"/>
      <c r="G5" s="142"/>
      <c r="H5" s="143"/>
      <c r="I5" s="142"/>
      <c r="J5" s="143"/>
      <c r="K5" s="142"/>
      <c r="L5" s="143"/>
      <c r="M5" s="142"/>
      <c r="N5" s="143"/>
      <c r="O5" s="131"/>
      <c r="P5" s="132"/>
      <c r="Q5" s="131"/>
      <c r="R5" s="132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>
        <v>7045</v>
      </c>
      <c r="B6" s="6" t="s">
        <v>94</v>
      </c>
      <c r="C6" s="6">
        <v>5</v>
      </c>
      <c r="D6" s="22" t="s">
        <v>85</v>
      </c>
      <c r="E6" s="142"/>
      <c r="F6" s="143"/>
      <c r="G6" s="142"/>
      <c r="H6" s="143"/>
      <c r="I6" s="142"/>
      <c r="J6" s="143"/>
      <c r="K6" s="142"/>
      <c r="L6" s="143"/>
      <c r="M6" s="142"/>
      <c r="N6" s="143"/>
      <c r="O6" s="131"/>
      <c r="P6" s="132"/>
      <c r="Q6" s="131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>
        <v>7085</v>
      </c>
      <c r="B7" s="6" t="s">
        <v>94</v>
      </c>
      <c r="C7" s="6">
        <v>1</v>
      </c>
      <c r="D7" s="22" t="s">
        <v>84</v>
      </c>
      <c r="E7" s="142"/>
      <c r="F7" s="143"/>
      <c r="G7" s="142"/>
      <c r="H7" s="143"/>
      <c r="I7" s="142"/>
      <c r="J7" s="143"/>
      <c r="K7" s="142"/>
      <c r="L7" s="143"/>
      <c r="M7" s="142"/>
      <c r="N7" s="143"/>
      <c r="O7" s="131"/>
      <c r="P7" s="132"/>
      <c r="Q7" s="131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2"/>
      <c r="F8" s="143"/>
      <c r="G8" s="142"/>
      <c r="H8" s="143"/>
      <c r="I8" s="142"/>
      <c r="J8" s="143"/>
      <c r="K8" s="142"/>
      <c r="L8" s="143"/>
      <c r="M8" s="142"/>
      <c r="N8" s="143"/>
      <c r="O8" s="131"/>
      <c r="P8" s="132"/>
      <c r="Q8" s="131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2"/>
      <c r="F9" s="143"/>
      <c r="G9" s="142"/>
      <c r="H9" s="143"/>
      <c r="I9" s="142"/>
      <c r="J9" s="143"/>
      <c r="K9" s="142"/>
      <c r="L9" s="143"/>
      <c r="M9" s="142"/>
      <c r="N9" s="143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2"/>
      <c r="F10" s="143"/>
      <c r="G10" s="142"/>
      <c r="H10" s="143"/>
      <c r="I10" s="142"/>
      <c r="J10" s="143"/>
      <c r="K10" s="142"/>
      <c r="L10" s="143"/>
      <c r="M10" s="142"/>
      <c r="N10" s="143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2"/>
      <c r="F11" s="143"/>
      <c r="G11" s="142"/>
      <c r="H11" s="143"/>
      <c r="I11" s="142"/>
      <c r="J11" s="143"/>
      <c r="K11" s="142"/>
      <c r="L11" s="143"/>
      <c r="M11" s="142"/>
      <c r="N11" s="143"/>
      <c r="O11" s="131"/>
      <c r="P11" s="132"/>
      <c r="Q11" s="131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2"/>
      <c r="F12" s="143"/>
      <c r="G12" s="142"/>
      <c r="H12" s="143"/>
      <c r="I12" s="142"/>
      <c r="J12" s="143"/>
      <c r="K12" s="142"/>
      <c r="L12" s="143"/>
      <c r="M12" s="142"/>
      <c r="N12" s="143"/>
      <c r="O12" s="131"/>
      <c r="P12" s="132"/>
      <c r="Q12" s="131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2"/>
      <c r="F13" s="143"/>
      <c r="G13" s="142"/>
      <c r="H13" s="143"/>
      <c r="I13" s="142"/>
      <c r="J13" s="143"/>
      <c r="K13" s="142"/>
      <c r="L13" s="143"/>
      <c r="M13" s="142"/>
      <c r="N13" s="143"/>
      <c r="O13" s="131"/>
      <c r="P13" s="132"/>
      <c r="Q13" s="131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2"/>
      <c r="F14" s="143"/>
      <c r="G14" s="142"/>
      <c r="H14" s="143"/>
      <c r="I14" s="142"/>
      <c r="J14" s="143"/>
      <c r="K14" s="142"/>
      <c r="L14" s="143"/>
      <c r="M14" s="142"/>
      <c r="N14" s="143"/>
      <c r="O14" s="131"/>
      <c r="P14" s="132"/>
      <c r="Q14" s="131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2"/>
      <c r="F15" s="143"/>
      <c r="G15" s="142"/>
      <c r="H15" s="143"/>
      <c r="I15" s="142"/>
      <c r="J15" s="143"/>
      <c r="K15" s="142"/>
      <c r="L15" s="143"/>
      <c r="M15" s="142"/>
      <c r="N15" s="143"/>
      <c r="O15" s="131"/>
      <c r="P15" s="132"/>
      <c r="Q15" s="131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6"/>
      <c r="N16" s="127"/>
      <c r="O16" s="131"/>
      <c r="P16" s="132"/>
      <c r="Q16" s="131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6"/>
      <c r="N17" s="127"/>
      <c r="O17" s="131"/>
      <c r="P17" s="132"/>
      <c r="Q17" s="131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2"/>
      <c r="F18" s="143"/>
      <c r="G18" s="142"/>
      <c r="H18" s="143"/>
      <c r="I18" s="142"/>
      <c r="J18" s="143"/>
      <c r="K18" s="142"/>
      <c r="L18" s="143"/>
      <c r="M18" s="142"/>
      <c r="N18" s="143"/>
      <c r="O18" s="131"/>
      <c r="P18" s="132"/>
      <c r="Q18" s="131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42"/>
      <c r="F19" s="143"/>
      <c r="G19" s="142"/>
      <c r="H19" s="143"/>
      <c r="I19" s="142"/>
      <c r="J19" s="143"/>
      <c r="K19" s="142"/>
      <c r="L19" s="143"/>
      <c r="M19" s="142"/>
      <c r="N19" s="143"/>
      <c r="O19" s="131"/>
      <c r="P19" s="132"/>
      <c r="Q19" s="131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31"/>
      <c r="P20" s="132"/>
      <c r="Q20" s="131"/>
      <c r="R20" s="13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97</v>
      </c>
      <c r="C21" s="6"/>
      <c r="D21" s="22" t="s">
        <v>67</v>
      </c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31"/>
      <c r="P21" s="132"/>
      <c r="Q21" s="131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5"/>
      <c r="F22" s="143"/>
      <c r="G22" s="145"/>
      <c r="H22" s="143"/>
      <c r="I22" s="145"/>
      <c r="J22" s="143"/>
      <c r="K22" s="145"/>
      <c r="L22" s="143"/>
      <c r="M22" s="145"/>
      <c r="N22" s="143"/>
      <c r="O22" s="131"/>
      <c r="P22" s="132"/>
      <c r="Q22" s="131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2">
        <v>8</v>
      </c>
      <c r="F23" s="143"/>
      <c r="G23" s="142">
        <v>8</v>
      </c>
      <c r="H23" s="143"/>
      <c r="I23" s="142">
        <v>8</v>
      </c>
      <c r="J23" s="143"/>
      <c r="K23" s="142">
        <v>8</v>
      </c>
      <c r="L23" s="143"/>
      <c r="M23" s="142">
        <v>8</v>
      </c>
      <c r="N23" s="143"/>
      <c r="O23" s="131"/>
      <c r="P23" s="132"/>
      <c r="Q23" s="131"/>
      <c r="R23" s="132"/>
      <c r="S23" s="12">
        <f t="shared" si="2"/>
        <v>40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4">
        <f>SUM(E4:E24)</f>
        <v>8</v>
      </c>
      <c r="F25" s="135"/>
      <c r="G25" s="134">
        <f>SUM(G4:G24)</f>
        <v>8</v>
      </c>
      <c r="H25" s="135"/>
      <c r="I25" s="134">
        <f>SUM(I4:I24)</f>
        <v>8</v>
      </c>
      <c r="J25" s="135"/>
      <c r="K25" s="134">
        <f>SUM(K4:K24)</f>
        <v>8</v>
      </c>
      <c r="L25" s="135"/>
      <c r="M25" s="134">
        <f>SUM(M4:M24)</f>
        <v>8</v>
      </c>
      <c r="N25" s="135"/>
      <c r="O25" s="134">
        <f>SUM(O4:O24)</f>
        <v>0</v>
      </c>
      <c r="P25" s="135"/>
      <c r="Q25" s="134">
        <f>SUM(Q4:Q24)</f>
        <v>0</v>
      </c>
      <c r="R25" s="135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40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63</v>
      </c>
      <c r="B2" s="110"/>
      <c r="C2" s="110" t="str">
        <f>Chimes!C2</f>
        <v>25.12.22</v>
      </c>
      <c r="D2" s="6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100</v>
      </c>
      <c r="C4" s="6">
        <v>32</v>
      </c>
      <c r="D4" s="22" t="s">
        <v>79</v>
      </c>
      <c r="E4" s="131">
        <v>7</v>
      </c>
      <c r="F4" s="132"/>
      <c r="G4" s="131">
        <v>3.5</v>
      </c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10.5</v>
      </c>
      <c r="T4" s="12">
        <f>SUM(S4-U4-V4)</f>
        <v>10.5</v>
      </c>
      <c r="U4" s="14"/>
      <c r="V4" s="14"/>
    </row>
    <row r="5" spans="1:22" ht="15.75" customHeight="1" x14ac:dyDescent="0.25">
      <c r="A5" s="6">
        <v>7054</v>
      </c>
      <c r="B5" s="6" t="s">
        <v>96</v>
      </c>
      <c r="C5" s="6">
        <v>14</v>
      </c>
      <c r="D5" s="22" t="s">
        <v>82</v>
      </c>
      <c r="E5" s="131"/>
      <c r="F5" s="132"/>
      <c r="G5" s="131">
        <v>3.5</v>
      </c>
      <c r="H5" s="132"/>
      <c r="I5" s="131">
        <v>7</v>
      </c>
      <c r="J5" s="132"/>
      <c r="K5" s="131"/>
      <c r="L5" s="132"/>
      <c r="M5" s="131"/>
      <c r="N5" s="132"/>
      <c r="O5" s="131"/>
      <c r="P5" s="132"/>
      <c r="Q5" s="131"/>
      <c r="R5" s="132"/>
      <c r="S5" s="12">
        <f>E5+G5+I5+K5+M5+O5+Q5</f>
        <v>10.5</v>
      </c>
      <c r="T5" s="12">
        <f>SUM(S5-U5-V5)</f>
        <v>10.5</v>
      </c>
      <c r="U5" s="14"/>
      <c r="V5" s="14"/>
    </row>
    <row r="6" spans="1:22" x14ac:dyDescent="0.25">
      <c r="A6" s="6">
        <v>6822</v>
      </c>
      <c r="B6" s="6" t="s">
        <v>100</v>
      </c>
      <c r="C6" s="6"/>
      <c r="D6" s="22" t="s">
        <v>89</v>
      </c>
      <c r="E6" s="131"/>
      <c r="F6" s="132"/>
      <c r="G6" s="131"/>
      <c r="H6" s="132"/>
      <c r="I6" s="131"/>
      <c r="J6" s="132"/>
      <c r="K6" s="131">
        <v>7</v>
      </c>
      <c r="L6" s="132"/>
      <c r="M6" s="131"/>
      <c r="N6" s="132"/>
      <c r="O6" s="131"/>
      <c r="P6" s="132"/>
      <c r="Q6" s="131"/>
      <c r="R6" s="132"/>
      <c r="S6" s="12">
        <f t="shared" ref="S6:S24" si="0">E6+G6+I6+K6+M6+O6+Q6</f>
        <v>7</v>
      </c>
      <c r="T6" s="12">
        <f t="shared" ref="T6:T21" si="1">SUM(S6-U6-V6)</f>
        <v>7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>
        <v>3600</v>
      </c>
      <c r="B16" s="6" t="s">
        <v>97</v>
      </c>
      <c r="C16" s="6"/>
      <c r="D16" s="22" t="s">
        <v>65</v>
      </c>
      <c r="E16" s="131"/>
      <c r="F16" s="132"/>
      <c r="G16" s="131"/>
      <c r="H16" s="132"/>
      <c r="I16" s="131"/>
      <c r="J16" s="132"/>
      <c r="K16" s="131"/>
      <c r="L16" s="132"/>
      <c r="M16" s="131">
        <v>6</v>
      </c>
      <c r="N16" s="132"/>
      <c r="O16" s="131"/>
      <c r="P16" s="132"/>
      <c r="Q16" s="131"/>
      <c r="R16" s="132"/>
      <c r="S16" s="12">
        <f>E16+G16+I16+K16+M16+O16+Q16</f>
        <v>6</v>
      </c>
      <c r="T16" s="12">
        <f>SUM(S16-U16-V16)</f>
        <v>6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 t="s">
        <v>82</v>
      </c>
      <c r="E18" s="119"/>
      <c r="F18" s="120"/>
      <c r="G18" s="119"/>
      <c r="H18" s="120"/>
      <c r="I18" s="131"/>
      <c r="J18" s="132"/>
      <c r="K18" s="119"/>
      <c r="L18" s="120"/>
      <c r="M18" s="131"/>
      <c r="N18" s="132"/>
      <c r="O18" s="131"/>
      <c r="P18" s="132"/>
      <c r="Q18" s="131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31"/>
      <c r="P19" s="132"/>
      <c r="Q19" s="131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97</v>
      </c>
      <c r="C20" s="6"/>
      <c r="D20" s="10" t="s">
        <v>58</v>
      </c>
      <c r="E20" s="131">
        <v>1</v>
      </c>
      <c r="F20" s="132"/>
      <c r="G20" s="131">
        <v>1</v>
      </c>
      <c r="H20" s="132"/>
      <c r="I20" s="131">
        <v>1</v>
      </c>
      <c r="J20" s="132"/>
      <c r="K20" s="131">
        <v>1</v>
      </c>
      <c r="L20" s="132"/>
      <c r="M20" s="131">
        <v>2</v>
      </c>
      <c r="N20" s="132"/>
      <c r="O20" s="131"/>
      <c r="P20" s="132"/>
      <c r="Q20" s="131"/>
      <c r="R20" s="132"/>
      <c r="S20" s="12">
        <f t="shared" si="0"/>
        <v>6</v>
      </c>
      <c r="T20" s="12">
        <f t="shared" si="1"/>
        <v>6</v>
      </c>
      <c r="U20" s="14"/>
      <c r="V20" s="14"/>
    </row>
    <row r="21" spans="1:22" s="4" customFormat="1" x14ac:dyDescent="0.25">
      <c r="A21" s="6"/>
      <c r="B21" s="6"/>
      <c r="C21" s="6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4">
        <f>SUM(E4:E23)</f>
        <v>8</v>
      </c>
      <c r="F24" s="135"/>
      <c r="G24" s="134">
        <f>SUM(G4:G23)</f>
        <v>8</v>
      </c>
      <c r="H24" s="135"/>
      <c r="I24" s="134">
        <f>SUM(I4:I23)</f>
        <v>8</v>
      </c>
      <c r="J24" s="135"/>
      <c r="K24" s="134">
        <f>SUM(K4:K23)</f>
        <v>8</v>
      </c>
      <c r="L24" s="135"/>
      <c r="M24" s="134">
        <f>SUM(M4:M23)</f>
        <v>8</v>
      </c>
      <c r="N24" s="135"/>
      <c r="O24" s="134">
        <f>SUM(O4:O23)</f>
        <v>0</v>
      </c>
      <c r="P24" s="135"/>
      <c r="Q24" s="134">
        <f>SUM(Q4:Q23)</f>
        <v>0</v>
      </c>
      <c r="R24" s="13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54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25.12.22</v>
      </c>
      <c r="D2" s="6"/>
      <c r="E2" s="144" t="s">
        <v>13</v>
      </c>
      <c r="F2" s="144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ht="17.25" customHeight="1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100</v>
      </c>
      <c r="C4" s="6">
        <v>32</v>
      </c>
      <c r="D4" s="22" t="s">
        <v>79</v>
      </c>
      <c r="E4" s="142"/>
      <c r="F4" s="143"/>
      <c r="G4" s="131"/>
      <c r="H4" s="132"/>
      <c r="I4" s="131"/>
      <c r="J4" s="132"/>
      <c r="K4" s="131">
        <v>4</v>
      </c>
      <c r="L4" s="132"/>
      <c r="M4" s="131"/>
      <c r="N4" s="132"/>
      <c r="O4" s="122"/>
      <c r="P4" s="122"/>
      <c r="Q4" s="122"/>
      <c r="R4" s="122"/>
      <c r="S4" s="12">
        <f t="shared" ref="S4:S11" si="0">E4+G4+I4+K4+M4+O4+Q4</f>
        <v>4</v>
      </c>
      <c r="T4" s="12">
        <f t="shared" ref="T4:T11" si="1">SUM(S4-U4-V4)</f>
        <v>4</v>
      </c>
      <c r="U4" s="14"/>
      <c r="V4" s="14"/>
    </row>
    <row r="5" spans="1:22" x14ac:dyDescent="0.25">
      <c r="A5" s="6">
        <v>7054</v>
      </c>
      <c r="B5" s="6" t="s">
        <v>96</v>
      </c>
      <c r="C5" s="6">
        <v>14</v>
      </c>
      <c r="D5" s="22" t="s">
        <v>82</v>
      </c>
      <c r="E5" s="142"/>
      <c r="F5" s="143"/>
      <c r="G5" s="131">
        <v>7</v>
      </c>
      <c r="H5" s="132"/>
      <c r="I5" s="131">
        <v>3</v>
      </c>
      <c r="J5" s="132"/>
      <c r="K5" s="131">
        <v>3</v>
      </c>
      <c r="L5" s="132"/>
      <c r="M5" s="131"/>
      <c r="N5" s="132"/>
      <c r="O5" s="122"/>
      <c r="P5" s="122"/>
      <c r="Q5" s="122"/>
      <c r="R5" s="122"/>
      <c r="S5" s="12">
        <f t="shared" si="0"/>
        <v>13</v>
      </c>
      <c r="T5" s="12">
        <f t="shared" si="1"/>
        <v>13</v>
      </c>
      <c r="U5" s="14"/>
      <c r="V5" s="14"/>
    </row>
    <row r="6" spans="1:22" x14ac:dyDescent="0.25">
      <c r="A6" s="6"/>
      <c r="B6" s="6"/>
      <c r="C6" s="6"/>
      <c r="D6" s="22"/>
      <c r="E6" s="142"/>
      <c r="F6" s="143"/>
      <c r="G6" s="131"/>
      <c r="H6" s="132"/>
      <c r="I6" s="131"/>
      <c r="J6" s="132"/>
      <c r="K6" s="131"/>
      <c r="L6" s="132"/>
      <c r="M6" s="131"/>
      <c r="N6" s="132"/>
      <c r="O6" s="122"/>
      <c r="P6" s="122"/>
      <c r="Q6" s="122"/>
      <c r="R6" s="12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2"/>
      <c r="F7" s="143"/>
      <c r="G7" s="131"/>
      <c r="H7" s="132"/>
      <c r="I7" s="131"/>
      <c r="J7" s="132"/>
      <c r="K7" s="131"/>
      <c r="L7" s="132"/>
      <c r="M7" s="131"/>
      <c r="N7" s="132"/>
      <c r="O7" s="122"/>
      <c r="P7" s="122"/>
      <c r="Q7" s="122"/>
      <c r="R7" s="12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2"/>
      <c r="F8" s="143"/>
      <c r="G8" s="131"/>
      <c r="H8" s="132"/>
      <c r="I8" s="131"/>
      <c r="J8" s="132"/>
      <c r="K8" s="131"/>
      <c r="L8" s="132"/>
      <c r="M8" s="131"/>
      <c r="N8" s="132"/>
      <c r="O8" s="122"/>
      <c r="P8" s="122"/>
      <c r="Q8" s="122"/>
      <c r="R8" s="12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2"/>
      <c r="F9" s="143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2"/>
      <c r="F10" s="143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2"/>
      <c r="F11" s="143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2"/>
      <c r="F12" s="143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2"/>
      <c r="F13" s="143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42"/>
      <c r="F14" s="143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>
        <v>3600</v>
      </c>
      <c r="B15" s="6" t="s">
        <v>97</v>
      </c>
      <c r="C15" s="6"/>
      <c r="D15" s="22" t="s">
        <v>92</v>
      </c>
      <c r="E15" s="142"/>
      <c r="F15" s="143"/>
      <c r="G15" s="131"/>
      <c r="H15" s="132"/>
      <c r="I15" s="131"/>
      <c r="J15" s="132"/>
      <c r="K15" s="131"/>
      <c r="L15" s="132"/>
      <c r="M15" s="131">
        <v>6</v>
      </c>
      <c r="N15" s="132"/>
      <c r="O15" s="131"/>
      <c r="P15" s="132"/>
      <c r="Q15" s="131"/>
      <c r="R15" s="132"/>
      <c r="S15" s="12">
        <f t="shared" ref="S15" si="3">E15+G15+I15+K15+M15+O15+Q15</f>
        <v>6</v>
      </c>
      <c r="T15" s="12">
        <f t="shared" ref="T15" si="4">SUM(S15-U15-V15)</f>
        <v>6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2"/>
      <c r="F16" s="143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2"/>
      <c r="F17" s="143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>
        <v>3600</v>
      </c>
      <c r="B18" s="25" t="s">
        <v>97</v>
      </c>
      <c r="C18" s="6"/>
      <c r="D18" s="22" t="s">
        <v>91</v>
      </c>
      <c r="E18" s="126"/>
      <c r="F18" s="127"/>
      <c r="G18" s="119"/>
      <c r="H18" s="120"/>
      <c r="I18" s="119">
        <v>4</v>
      </c>
      <c r="J18" s="120"/>
      <c r="K18" s="119"/>
      <c r="L18" s="120"/>
      <c r="M18" s="119"/>
      <c r="N18" s="120"/>
      <c r="O18" s="131"/>
      <c r="P18" s="132"/>
      <c r="Q18" s="131"/>
      <c r="R18" s="132"/>
      <c r="S18" s="12">
        <f t="shared" si="2"/>
        <v>4</v>
      </c>
      <c r="T18" s="12">
        <f t="shared" ref="T18:T20" si="7">SUM(S18-U18-V18)</f>
        <v>4</v>
      </c>
      <c r="U18" s="14"/>
      <c r="V18" s="14"/>
    </row>
    <row r="19" spans="1:22" x14ac:dyDescent="0.25">
      <c r="A19" s="6">
        <v>3600</v>
      </c>
      <c r="B19" s="6" t="s">
        <v>97</v>
      </c>
      <c r="C19" s="6"/>
      <c r="D19" s="10" t="s">
        <v>58</v>
      </c>
      <c r="E19" s="126"/>
      <c r="F19" s="127"/>
      <c r="G19" s="119">
        <v>1</v>
      </c>
      <c r="H19" s="120"/>
      <c r="I19" s="119">
        <v>1</v>
      </c>
      <c r="J19" s="120"/>
      <c r="K19" s="119">
        <v>1</v>
      </c>
      <c r="L19" s="120"/>
      <c r="M19" s="119">
        <v>2</v>
      </c>
      <c r="N19" s="120"/>
      <c r="O19" s="131"/>
      <c r="P19" s="132"/>
      <c r="Q19" s="131"/>
      <c r="R19" s="132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42"/>
      <c r="F20" s="143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2">
        <v>8</v>
      </c>
      <c r="F21" s="143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B28" sqref="B2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63</v>
      </c>
      <c r="B2" s="110"/>
      <c r="C2" s="110" t="str">
        <f>Chimes!C2</f>
        <v>25.12.22</v>
      </c>
      <c r="D2" s="110"/>
      <c r="E2" s="150" t="s">
        <v>13</v>
      </c>
      <c r="F2" s="150"/>
      <c r="G2" s="151" t="s">
        <v>14</v>
      </c>
      <c r="H2" s="151"/>
      <c r="I2" s="151" t="s">
        <v>15</v>
      </c>
      <c r="J2" s="151"/>
      <c r="K2" s="150" t="s">
        <v>16</v>
      </c>
      <c r="L2" s="150"/>
      <c r="M2" s="144" t="s">
        <v>17</v>
      </c>
      <c r="N2" s="150"/>
      <c r="O2" s="151" t="s">
        <v>18</v>
      </c>
      <c r="P2" s="151"/>
      <c r="Q2" s="151" t="s">
        <v>19</v>
      </c>
      <c r="R2" s="15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6"/>
      <c r="G3" s="56">
        <v>8</v>
      </c>
      <c r="H3" s="27">
        <v>16.3</v>
      </c>
      <c r="I3" s="56">
        <v>8</v>
      </c>
      <c r="J3" s="27">
        <v>16.3</v>
      </c>
      <c r="K3" s="115"/>
      <c r="L3" s="116"/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7045</v>
      </c>
      <c r="B4" s="6" t="s">
        <v>94</v>
      </c>
      <c r="C4" s="6">
        <v>6</v>
      </c>
      <c r="D4" s="22" t="s">
        <v>81</v>
      </c>
      <c r="E4" s="142"/>
      <c r="F4" s="143"/>
      <c r="G4" s="131">
        <v>0.5</v>
      </c>
      <c r="H4" s="132"/>
      <c r="I4" s="131">
        <v>0.5</v>
      </c>
      <c r="J4" s="132"/>
      <c r="K4" s="142"/>
      <c r="L4" s="143"/>
      <c r="M4" s="142"/>
      <c r="N4" s="143"/>
      <c r="O4" s="146"/>
      <c r="P4" s="147"/>
      <c r="Q4" s="146"/>
      <c r="R4" s="147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6">
        <v>7045</v>
      </c>
      <c r="B5" s="6" t="s">
        <v>94</v>
      </c>
      <c r="C5" s="6">
        <v>8</v>
      </c>
      <c r="D5" s="22" t="s">
        <v>81</v>
      </c>
      <c r="E5" s="142"/>
      <c r="F5" s="143"/>
      <c r="G5" s="131">
        <v>0.5</v>
      </c>
      <c r="H5" s="132"/>
      <c r="I5" s="131">
        <v>0.5</v>
      </c>
      <c r="J5" s="132"/>
      <c r="K5" s="142"/>
      <c r="L5" s="143"/>
      <c r="M5" s="142"/>
      <c r="N5" s="143"/>
      <c r="O5" s="146"/>
      <c r="P5" s="147"/>
      <c r="Q5" s="146"/>
      <c r="R5" s="147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7045</v>
      </c>
      <c r="B6" s="6" t="s">
        <v>94</v>
      </c>
      <c r="C6" s="6">
        <v>4</v>
      </c>
      <c r="D6" s="22" t="s">
        <v>81</v>
      </c>
      <c r="E6" s="142"/>
      <c r="F6" s="143"/>
      <c r="G6" s="131">
        <v>0.5</v>
      </c>
      <c r="H6" s="132"/>
      <c r="I6" s="131">
        <v>0.5</v>
      </c>
      <c r="J6" s="132"/>
      <c r="K6" s="142"/>
      <c r="L6" s="143"/>
      <c r="M6" s="142"/>
      <c r="N6" s="143"/>
      <c r="O6" s="146"/>
      <c r="P6" s="147"/>
      <c r="Q6" s="146"/>
      <c r="R6" s="147"/>
      <c r="S6" s="79">
        <f t="shared" ref="S6:S8" si="2">E6+G6+I6+K6+M6+O6+Q6</f>
        <v>1</v>
      </c>
      <c r="T6" s="79">
        <f t="shared" ref="T6:T8" si="3">SUM(S6-U6-V6)</f>
        <v>1</v>
      </c>
      <c r="U6" s="83"/>
      <c r="V6" s="83"/>
    </row>
    <row r="7" spans="1:22" x14ac:dyDescent="0.25">
      <c r="A7" s="6">
        <v>7045</v>
      </c>
      <c r="B7" s="6" t="s">
        <v>94</v>
      </c>
      <c r="C7" s="6">
        <v>5</v>
      </c>
      <c r="D7" s="22" t="s">
        <v>81</v>
      </c>
      <c r="E7" s="142"/>
      <c r="F7" s="143"/>
      <c r="G7" s="131">
        <v>0.5</v>
      </c>
      <c r="H7" s="132"/>
      <c r="I7" s="131">
        <v>0.5</v>
      </c>
      <c r="J7" s="132"/>
      <c r="K7" s="142"/>
      <c r="L7" s="143"/>
      <c r="M7" s="142"/>
      <c r="N7" s="143"/>
      <c r="O7" s="146"/>
      <c r="P7" s="147"/>
      <c r="Q7" s="146"/>
      <c r="R7" s="147"/>
      <c r="S7" s="79">
        <f t="shared" si="2"/>
        <v>1</v>
      </c>
      <c r="T7" s="79">
        <f t="shared" si="3"/>
        <v>1</v>
      </c>
      <c r="U7" s="83"/>
      <c r="V7" s="83"/>
    </row>
    <row r="8" spans="1:22" x14ac:dyDescent="0.25">
      <c r="A8" s="6"/>
      <c r="B8" s="6"/>
      <c r="C8" s="6"/>
      <c r="D8" s="22"/>
      <c r="E8" s="142"/>
      <c r="F8" s="143"/>
      <c r="G8" s="131"/>
      <c r="H8" s="132"/>
      <c r="I8" s="131"/>
      <c r="J8" s="132"/>
      <c r="K8" s="142"/>
      <c r="L8" s="143"/>
      <c r="M8" s="142"/>
      <c r="N8" s="143"/>
      <c r="O8" s="146"/>
      <c r="P8" s="147"/>
      <c r="Q8" s="146"/>
      <c r="R8" s="147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42"/>
      <c r="F9" s="143"/>
      <c r="G9" s="131"/>
      <c r="H9" s="132"/>
      <c r="I9" s="131"/>
      <c r="J9" s="132"/>
      <c r="K9" s="142"/>
      <c r="L9" s="143"/>
      <c r="M9" s="142"/>
      <c r="N9" s="143"/>
      <c r="O9" s="146"/>
      <c r="P9" s="147"/>
      <c r="Q9" s="146"/>
      <c r="R9" s="147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42"/>
      <c r="F10" s="143"/>
      <c r="G10" s="131"/>
      <c r="H10" s="132"/>
      <c r="I10" s="131"/>
      <c r="J10" s="132"/>
      <c r="K10" s="142"/>
      <c r="L10" s="143"/>
      <c r="M10" s="142"/>
      <c r="N10" s="143"/>
      <c r="O10" s="146"/>
      <c r="P10" s="147"/>
      <c r="Q10" s="146"/>
      <c r="R10" s="14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42"/>
      <c r="F11" s="143"/>
      <c r="G11" s="131"/>
      <c r="H11" s="132"/>
      <c r="I11" s="131"/>
      <c r="J11" s="132"/>
      <c r="K11" s="142"/>
      <c r="L11" s="143"/>
      <c r="M11" s="142"/>
      <c r="N11" s="143"/>
      <c r="O11" s="146"/>
      <c r="P11" s="147"/>
      <c r="Q11" s="146"/>
      <c r="R11" s="14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42"/>
      <c r="F12" s="143"/>
      <c r="G12" s="131"/>
      <c r="H12" s="132"/>
      <c r="I12" s="131"/>
      <c r="J12" s="132"/>
      <c r="K12" s="142"/>
      <c r="L12" s="143"/>
      <c r="M12" s="142"/>
      <c r="N12" s="143"/>
      <c r="O12" s="146"/>
      <c r="P12" s="147"/>
      <c r="Q12" s="146"/>
      <c r="R12" s="14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42"/>
      <c r="F13" s="143"/>
      <c r="G13" s="131"/>
      <c r="H13" s="132"/>
      <c r="I13" s="131"/>
      <c r="J13" s="132"/>
      <c r="K13" s="142"/>
      <c r="L13" s="143"/>
      <c r="M13" s="142"/>
      <c r="N13" s="143"/>
      <c r="O13" s="146"/>
      <c r="P13" s="147"/>
      <c r="Q13" s="146"/>
      <c r="R13" s="14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42"/>
      <c r="F14" s="143"/>
      <c r="G14" s="131"/>
      <c r="H14" s="132"/>
      <c r="I14" s="131"/>
      <c r="J14" s="132"/>
      <c r="K14" s="142"/>
      <c r="L14" s="143"/>
      <c r="M14" s="142"/>
      <c r="N14" s="143"/>
      <c r="O14" s="146"/>
      <c r="P14" s="147"/>
      <c r="Q14" s="146"/>
      <c r="R14" s="14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42"/>
      <c r="F15" s="143"/>
      <c r="G15" s="131"/>
      <c r="H15" s="132"/>
      <c r="I15" s="131"/>
      <c r="J15" s="132"/>
      <c r="K15" s="142"/>
      <c r="L15" s="143"/>
      <c r="M15" s="142"/>
      <c r="N15" s="143"/>
      <c r="O15" s="146"/>
      <c r="P15" s="147"/>
      <c r="Q15" s="146"/>
      <c r="R15" s="14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2"/>
      <c r="F16" s="143"/>
      <c r="G16" s="131"/>
      <c r="H16" s="132"/>
      <c r="I16" s="131"/>
      <c r="J16" s="132"/>
      <c r="K16" s="142"/>
      <c r="L16" s="143"/>
      <c r="M16" s="142"/>
      <c r="N16" s="143"/>
      <c r="O16" s="146"/>
      <c r="P16" s="147"/>
      <c r="Q16" s="146"/>
      <c r="R16" s="147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2"/>
      <c r="E17" s="142"/>
      <c r="F17" s="143"/>
      <c r="G17" s="131"/>
      <c r="H17" s="132"/>
      <c r="I17" s="131"/>
      <c r="J17" s="132"/>
      <c r="K17" s="142"/>
      <c r="L17" s="143"/>
      <c r="M17" s="142"/>
      <c r="N17" s="143"/>
      <c r="O17" s="146"/>
      <c r="P17" s="147"/>
      <c r="Q17" s="146"/>
      <c r="R17" s="147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42"/>
      <c r="F18" s="143"/>
      <c r="G18" s="131"/>
      <c r="H18" s="132"/>
      <c r="I18" s="131"/>
      <c r="J18" s="132"/>
      <c r="K18" s="142"/>
      <c r="L18" s="143"/>
      <c r="M18" s="142"/>
      <c r="N18" s="143"/>
      <c r="O18" s="146"/>
      <c r="P18" s="147"/>
      <c r="Q18" s="146"/>
      <c r="R18" s="14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42"/>
      <c r="F19" s="143"/>
      <c r="G19" s="131"/>
      <c r="H19" s="132"/>
      <c r="I19" s="131"/>
      <c r="J19" s="132"/>
      <c r="K19" s="142"/>
      <c r="L19" s="143"/>
      <c r="M19" s="142"/>
      <c r="N19" s="143"/>
      <c r="O19" s="146"/>
      <c r="P19" s="147"/>
      <c r="Q19" s="146"/>
      <c r="R19" s="147"/>
      <c r="S19" s="79">
        <f>E19+G19+I19+K19+M19+O19+Q19</f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22"/>
      <c r="E20" s="142"/>
      <c r="F20" s="143"/>
      <c r="G20" s="131"/>
      <c r="H20" s="132"/>
      <c r="I20" s="131"/>
      <c r="J20" s="132"/>
      <c r="K20" s="142"/>
      <c r="L20" s="143"/>
      <c r="M20" s="142"/>
      <c r="N20" s="143"/>
      <c r="O20" s="146"/>
      <c r="P20" s="147"/>
      <c r="Q20" s="146"/>
      <c r="R20" s="147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97</v>
      </c>
      <c r="C21" s="6"/>
      <c r="D21" s="22" t="s">
        <v>65</v>
      </c>
      <c r="E21" s="142"/>
      <c r="F21" s="143"/>
      <c r="G21" s="131">
        <v>1</v>
      </c>
      <c r="H21" s="132"/>
      <c r="I21" s="131"/>
      <c r="J21" s="132"/>
      <c r="K21" s="142"/>
      <c r="L21" s="143"/>
      <c r="M21" s="142"/>
      <c r="N21" s="143"/>
      <c r="O21" s="146"/>
      <c r="P21" s="147"/>
      <c r="Q21" s="146"/>
      <c r="R21" s="147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25">
      <c r="A22" s="6">
        <v>3600</v>
      </c>
      <c r="B22" s="6" t="s">
        <v>97</v>
      </c>
      <c r="C22" s="6"/>
      <c r="D22" s="22" t="s">
        <v>68</v>
      </c>
      <c r="E22" s="142"/>
      <c r="F22" s="143"/>
      <c r="G22" s="131"/>
      <c r="H22" s="132"/>
      <c r="I22" s="131"/>
      <c r="J22" s="132"/>
      <c r="K22" s="142"/>
      <c r="L22" s="143"/>
      <c r="M22" s="142"/>
      <c r="N22" s="143"/>
      <c r="O22" s="146"/>
      <c r="P22" s="147"/>
      <c r="Q22" s="146"/>
      <c r="R22" s="147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97</v>
      </c>
      <c r="C23" s="6"/>
      <c r="D23" s="22" t="s">
        <v>69</v>
      </c>
      <c r="E23" s="142"/>
      <c r="F23" s="143"/>
      <c r="G23" s="131"/>
      <c r="H23" s="132"/>
      <c r="I23" s="131"/>
      <c r="J23" s="132"/>
      <c r="K23" s="142"/>
      <c r="L23" s="143"/>
      <c r="M23" s="142"/>
      <c r="N23" s="143"/>
      <c r="O23" s="146"/>
      <c r="P23" s="147"/>
      <c r="Q23" s="146"/>
      <c r="R23" s="147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97</v>
      </c>
      <c r="C24" s="6"/>
      <c r="D24" s="22" t="s">
        <v>59</v>
      </c>
      <c r="E24" s="142"/>
      <c r="F24" s="143"/>
      <c r="G24" s="131">
        <v>0.5</v>
      </c>
      <c r="H24" s="132"/>
      <c r="I24" s="131"/>
      <c r="J24" s="132"/>
      <c r="K24" s="142"/>
      <c r="L24" s="143"/>
      <c r="M24" s="142"/>
      <c r="N24" s="143"/>
      <c r="O24" s="146"/>
      <c r="P24" s="147"/>
      <c r="Q24" s="146"/>
      <c r="R24" s="147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97</v>
      </c>
      <c r="C25" s="81"/>
      <c r="D25" s="22" t="s">
        <v>62</v>
      </c>
      <c r="E25" s="142"/>
      <c r="F25" s="143"/>
      <c r="G25" s="131">
        <v>4.75</v>
      </c>
      <c r="H25" s="132"/>
      <c r="I25" s="131">
        <v>6.25</v>
      </c>
      <c r="J25" s="132"/>
      <c r="K25" s="142"/>
      <c r="L25" s="143"/>
      <c r="M25" s="142"/>
      <c r="N25" s="143"/>
      <c r="O25" s="146"/>
      <c r="P25" s="147"/>
      <c r="Q25" s="146"/>
      <c r="R25" s="147"/>
      <c r="S25" s="79">
        <f>E25+G25+I25+K25+M25+O25+Q25</f>
        <v>11</v>
      </c>
      <c r="T25" s="79">
        <f t="shared" si="1"/>
        <v>10</v>
      </c>
      <c r="U25" s="83">
        <v>1</v>
      </c>
      <c r="V25" s="83"/>
    </row>
    <row r="26" spans="1:22" ht="15.75" customHeight="1" x14ac:dyDescent="0.25">
      <c r="A26" s="81">
        <v>3600</v>
      </c>
      <c r="B26" s="25" t="s">
        <v>97</v>
      </c>
      <c r="C26" s="81"/>
      <c r="D26" s="3" t="s">
        <v>61</v>
      </c>
      <c r="E26" s="142"/>
      <c r="F26" s="143"/>
      <c r="G26" s="131"/>
      <c r="H26" s="132"/>
      <c r="I26" s="131"/>
      <c r="J26" s="132"/>
      <c r="K26" s="142"/>
      <c r="L26" s="143"/>
      <c r="M26" s="142"/>
      <c r="N26" s="143"/>
      <c r="O26" s="146"/>
      <c r="P26" s="147"/>
      <c r="Q26" s="146"/>
      <c r="R26" s="147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97</v>
      </c>
      <c r="C27" s="81"/>
      <c r="D27" s="82" t="s">
        <v>60</v>
      </c>
      <c r="E27" s="142"/>
      <c r="F27" s="143"/>
      <c r="G27" s="131">
        <v>0.25</v>
      </c>
      <c r="H27" s="132"/>
      <c r="I27" s="131">
        <v>0.25</v>
      </c>
      <c r="J27" s="132"/>
      <c r="K27" s="142"/>
      <c r="L27" s="143"/>
      <c r="M27" s="142"/>
      <c r="N27" s="143"/>
      <c r="O27" s="146"/>
      <c r="P27" s="147"/>
      <c r="Q27" s="146"/>
      <c r="R27" s="147"/>
      <c r="S27" s="79">
        <f t="shared" si="0"/>
        <v>0.5</v>
      </c>
      <c r="T27" s="79">
        <f t="shared" si="1"/>
        <v>0.5</v>
      </c>
      <c r="U27" s="83"/>
      <c r="V27" s="83"/>
    </row>
    <row r="28" spans="1:22" x14ac:dyDescent="0.25">
      <c r="A28" s="6"/>
      <c r="B28" s="6"/>
      <c r="C28" s="6"/>
      <c r="D28" s="10"/>
      <c r="E28" s="142"/>
      <c r="F28" s="143"/>
      <c r="G28" s="131"/>
      <c r="H28" s="132"/>
      <c r="I28" s="131"/>
      <c r="J28" s="132"/>
      <c r="K28" s="142"/>
      <c r="L28" s="143"/>
      <c r="M28" s="142"/>
      <c r="N28" s="143"/>
      <c r="O28" s="146"/>
      <c r="P28" s="147"/>
      <c r="Q28" s="146"/>
      <c r="R28" s="14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2">
        <v>8</v>
      </c>
      <c r="F29" s="143"/>
      <c r="G29" s="131"/>
      <c r="H29" s="132"/>
      <c r="I29" s="131"/>
      <c r="J29" s="132"/>
      <c r="K29" s="142">
        <v>8</v>
      </c>
      <c r="L29" s="143"/>
      <c r="M29" s="142">
        <v>8</v>
      </c>
      <c r="N29" s="143"/>
      <c r="O29" s="146"/>
      <c r="P29" s="147"/>
      <c r="Q29" s="146"/>
      <c r="R29" s="147"/>
      <c r="S29" s="79">
        <f>E29+G29+I29+K29+M29+O29+Q29</f>
        <v>24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1"/>
      <c r="F30" s="132"/>
      <c r="G30" s="131"/>
      <c r="H30" s="132"/>
      <c r="I30" s="131"/>
      <c r="J30" s="132"/>
      <c r="K30" s="131"/>
      <c r="L30" s="132"/>
      <c r="M30" s="131"/>
      <c r="N30" s="132"/>
      <c r="O30" s="146"/>
      <c r="P30" s="147"/>
      <c r="Q30" s="146"/>
      <c r="R30" s="147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48">
        <f>SUM(E4:E30)</f>
        <v>8</v>
      </c>
      <c r="F31" s="149"/>
      <c r="G31" s="148">
        <f>SUM(G4:G30)</f>
        <v>8.5</v>
      </c>
      <c r="H31" s="149"/>
      <c r="I31" s="148">
        <f>SUM(I4:I30)</f>
        <v>8.5</v>
      </c>
      <c r="J31" s="149"/>
      <c r="K31" s="148">
        <f>SUM(K4:K30)</f>
        <v>8</v>
      </c>
      <c r="L31" s="149"/>
      <c r="M31" s="148">
        <f t="shared" ref="M31" si="9">SUM(M4:M30)</f>
        <v>8</v>
      </c>
      <c r="N31" s="149"/>
      <c r="O31" s="148">
        <f>SUM(O4:O30)</f>
        <v>0</v>
      </c>
      <c r="P31" s="149"/>
      <c r="Q31" s="148">
        <f>SUM(Q4:Q30)</f>
        <v>0</v>
      </c>
      <c r="R31" s="149"/>
      <c r="S31" s="79">
        <f>SUM(S4:S30)</f>
        <v>41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16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16</v>
      </c>
      <c r="I36" s="69">
        <v>3600</v>
      </c>
    </row>
    <row r="37" spans="1:22" x14ac:dyDescent="0.25">
      <c r="A37" s="71" t="s">
        <v>24</v>
      </c>
      <c r="C37" s="86">
        <f>U33</f>
        <v>1</v>
      </c>
      <c r="D37" s="86"/>
      <c r="I37" s="87">
        <v>13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24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41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87" zoomScaleNormal="87" workbookViewId="0">
      <selection activeCell="C11" sqref="C1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73</v>
      </c>
      <c r="B1" s="49"/>
      <c r="C1" s="49"/>
    </row>
    <row r="2" spans="1:22" s="54" customFormat="1" x14ac:dyDescent="0.25">
      <c r="A2" s="5" t="s">
        <v>63</v>
      </c>
      <c r="B2" s="110"/>
      <c r="C2" s="6" t="s">
        <v>86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94</v>
      </c>
      <c r="C4" s="6">
        <v>6</v>
      </c>
      <c r="D4" s="22" t="s">
        <v>81</v>
      </c>
      <c r="E4" s="121">
        <v>3</v>
      </c>
      <c r="F4" s="121"/>
      <c r="G4" s="121"/>
      <c r="H4" s="121"/>
      <c r="I4" s="121"/>
      <c r="J4" s="121"/>
      <c r="K4" s="121"/>
      <c r="L4" s="121"/>
      <c r="M4" s="121"/>
      <c r="N4" s="121"/>
      <c r="O4" s="119"/>
      <c r="P4" s="120"/>
      <c r="Q4" s="119"/>
      <c r="R4" s="120"/>
      <c r="S4" s="58">
        <f t="shared" ref="S4:S25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25">
      <c r="A5" s="6">
        <v>7045</v>
      </c>
      <c r="B5" s="6" t="s">
        <v>94</v>
      </c>
      <c r="C5" s="6">
        <v>5</v>
      </c>
      <c r="D5" s="22" t="s">
        <v>81</v>
      </c>
      <c r="E5" s="122">
        <v>3.5</v>
      </c>
      <c r="F5" s="121"/>
      <c r="G5" s="122">
        <v>4</v>
      </c>
      <c r="H5" s="121"/>
      <c r="I5" s="122"/>
      <c r="J5" s="121"/>
      <c r="K5" s="122"/>
      <c r="L5" s="121"/>
      <c r="M5" s="122"/>
      <c r="N5" s="121"/>
      <c r="O5" s="119"/>
      <c r="P5" s="120"/>
      <c r="Q5" s="119"/>
      <c r="R5" s="120"/>
      <c r="S5" s="58">
        <f t="shared" si="0"/>
        <v>7.5</v>
      </c>
      <c r="T5" s="58">
        <f t="shared" si="1"/>
        <v>7.5</v>
      </c>
      <c r="U5" s="60"/>
      <c r="V5" s="60"/>
    </row>
    <row r="6" spans="1:22" x14ac:dyDescent="0.25">
      <c r="A6" s="6">
        <v>7045</v>
      </c>
      <c r="B6" s="6" t="s">
        <v>94</v>
      </c>
      <c r="C6" s="6">
        <v>4</v>
      </c>
      <c r="D6" s="22" t="s">
        <v>81</v>
      </c>
      <c r="E6" s="121">
        <v>1.5</v>
      </c>
      <c r="F6" s="121"/>
      <c r="G6" s="121">
        <v>4</v>
      </c>
      <c r="H6" s="121"/>
      <c r="I6" s="121"/>
      <c r="J6" s="121"/>
      <c r="K6" s="121">
        <v>0.5</v>
      </c>
      <c r="L6" s="121"/>
      <c r="M6" s="121"/>
      <c r="N6" s="121"/>
      <c r="O6" s="119"/>
      <c r="P6" s="120"/>
      <c r="Q6" s="119"/>
      <c r="R6" s="120"/>
      <c r="S6" s="58">
        <f t="shared" si="0"/>
        <v>6</v>
      </c>
      <c r="T6" s="58">
        <f t="shared" si="1"/>
        <v>6</v>
      </c>
      <c r="U6" s="60"/>
      <c r="V6" s="60"/>
    </row>
    <row r="7" spans="1:22" x14ac:dyDescent="0.25">
      <c r="A7" s="6">
        <v>7085</v>
      </c>
      <c r="B7" s="6" t="s">
        <v>95</v>
      </c>
      <c r="C7" s="6">
        <v>1</v>
      </c>
      <c r="D7" s="22" t="s">
        <v>90</v>
      </c>
      <c r="E7" s="119"/>
      <c r="F7" s="120"/>
      <c r="G7" s="119"/>
      <c r="H7" s="120"/>
      <c r="I7" s="119">
        <v>1</v>
      </c>
      <c r="J7" s="120"/>
      <c r="K7" s="119">
        <v>0.5</v>
      </c>
      <c r="L7" s="120"/>
      <c r="M7" s="119"/>
      <c r="N7" s="120"/>
      <c r="O7" s="119"/>
      <c r="P7" s="120"/>
      <c r="Q7" s="119"/>
      <c r="R7" s="120"/>
      <c r="S7" s="58">
        <f>E7+G7+I7+K7+M7+O7+Q7</f>
        <v>1.5</v>
      </c>
      <c r="T7" s="58">
        <f t="shared" si="1"/>
        <v>1.5</v>
      </c>
      <c r="U7" s="60"/>
      <c r="V7" s="60"/>
    </row>
    <row r="8" spans="1:22" x14ac:dyDescent="0.25">
      <c r="A8" s="6">
        <v>7054</v>
      </c>
      <c r="B8" s="6" t="s">
        <v>96</v>
      </c>
      <c r="C8" s="6">
        <v>15</v>
      </c>
      <c r="D8" s="22" t="s">
        <v>82</v>
      </c>
      <c r="E8" s="119"/>
      <c r="F8" s="120"/>
      <c r="G8" s="119"/>
      <c r="H8" s="120"/>
      <c r="I8" s="119">
        <v>0.5</v>
      </c>
      <c r="J8" s="120"/>
      <c r="K8" s="119"/>
      <c r="L8" s="120"/>
      <c r="M8" s="119">
        <v>1</v>
      </c>
      <c r="N8" s="120"/>
      <c r="O8" s="119"/>
      <c r="P8" s="120"/>
      <c r="Q8" s="119"/>
      <c r="R8" s="120"/>
      <c r="S8" s="58">
        <f>E8+G8+I8+K8+M8+O8+Q8</f>
        <v>1.5</v>
      </c>
      <c r="T8" s="58">
        <f t="shared" si="1"/>
        <v>1.5</v>
      </c>
      <c r="U8" s="60"/>
      <c r="V8" s="60"/>
    </row>
    <row r="9" spans="1:22" x14ac:dyDescent="0.25">
      <c r="A9" s="6">
        <v>7054</v>
      </c>
      <c r="B9" s="6" t="s">
        <v>96</v>
      </c>
      <c r="C9" s="6">
        <v>8</v>
      </c>
      <c r="D9" s="22" t="s">
        <v>89</v>
      </c>
      <c r="E9" s="119"/>
      <c r="F9" s="120"/>
      <c r="G9" s="119"/>
      <c r="H9" s="120"/>
      <c r="I9" s="119">
        <v>1</v>
      </c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6">
        <v>7054</v>
      </c>
      <c r="B10" s="6" t="s">
        <v>96</v>
      </c>
      <c r="C10" s="6">
        <v>1</v>
      </c>
      <c r="D10" s="22" t="s">
        <v>82</v>
      </c>
      <c r="E10" s="119"/>
      <c r="F10" s="120"/>
      <c r="G10" s="119"/>
      <c r="H10" s="120"/>
      <c r="I10" s="119">
        <v>4.5</v>
      </c>
      <c r="J10" s="120"/>
      <c r="K10" s="119"/>
      <c r="L10" s="120"/>
      <c r="M10" s="119">
        <v>2</v>
      </c>
      <c r="N10" s="120"/>
      <c r="O10" s="119"/>
      <c r="P10" s="120"/>
      <c r="Q10" s="119"/>
      <c r="R10" s="120"/>
      <c r="S10" s="58">
        <f t="shared" si="0"/>
        <v>6.5</v>
      </c>
      <c r="T10" s="58">
        <f t="shared" si="1"/>
        <v>6.5</v>
      </c>
      <c r="U10" s="60"/>
      <c r="V10" s="60"/>
    </row>
    <row r="11" spans="1:22" x14ac:dyDescent="0.25">
      <c r="A11" s="6">
        <v>7045</v>
      </c>
      <c r="B11" s="6" t="s">
        <v>94</v>
      </c>
      <c r="C11" s="6">
        <v>9</v>
      </c>
      <c r="D11" s="22"/>
      <c r="E11" s="119"/>
      <c r="F11" s="120"/>
      <c r="G11" s="119"/>
      <c r="H11" s="120"/>
      <c r="I11" s="119"/>
      <c r="J11" s="120"/>
      <c r="K11" s="119">
        <v>6</v>
      </c>
      <c r="L11" s="120"/>
      <c r="M11" s="119"/>
      <c r="N11" s="120"/>
      <c r="O11" s="119"/>
      <c r="P11" s="120"/>
      <c r="Q11" s="119"/>
      <c r="R11" s="120"/>
      <c r="S11" s="58">
        <f t="shared" si="0"/>
        <v>6</v>
      </c>
      <c r="T11" s="58">
        <f t="shared" si="1"/>
        <v>6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97</v>
      </c>
      <c r="C22" s="6"/>
      <c r="D22" s="22" t="s">
        <v>67</v>
      </c>
      <c r="E22" s="119"/>
      <c r="F22" s="120"/>
      <c r="G22" s="119"/>
      <c r="H22" s="120"/>
      <c r="I22" s="119"/>
      <c r="J22" s="120"/>
      <c r="K22" s="119"/>
      <c r="L22" s="120"/>
      <c r="M22" s="119">
        <v>5</v>
      </c>
      <c r="N22" s="120"/>
      <c r="O22" s="119"/>
      <c r="P22" s="120"/>
      <c r="Q22" s="119"/>
      <c r="R22" s="120"/>
      <c r="S22" s="58">
        <f t="shared" si="0"/>
        <v>5</v>
      </c>
      <c r="T22" s="58">
        <f t="shared" ref="T22" si="10">SUM(S22-U22-V22)</f>
        <v>5</v>
      </c>
      <c r="U22" s="60"/>
      <c r="V22" s="60"/>
    </row>
    <row r="23" spans="1:22" ht="15" customHeight="1" x14ac:dyDescent="0.25">
      <c r="A23" s="6">
        <v>3600</v>
      </c>
      <c r="B23" s="25" t="s">
        <v>97</v>
      </c>
      <c r="C23" s="6"/>
      <c r="D23" s="22" t="s">
        <v>66</v>
      </c>
      <c r="E23" s="122"/>
      <c r="F23" s="122"/>
      <c r="G23" s="122"/>
      <c r="H23" s="122"/>
      <c r="I23" s="122">
        <v>1</v>
      </c>
      <c r="J23" s="122"/>
      <c r="K23" s="122">
        <v>1</v>
      </c>
      <c r="L23" s="122"/>
      <c r="M23" s="122"/>
      <c r="N23" s="122"/>
      <c r="O23" s="119"/>
      <c r="P23" s="120"/>
      <c r="Q23" s="119"/>
      <c r="R23" s="120"/>
      <c r="S23" s="58">
        <f t="shared" si="0"/>
        <v>2</v>
      </c>
      <c r="T23" s="58">
        <f>SUM(S23-U23-V23)</f>
        <v>2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3">
        <f>SUM(E4:E26)</f>
        <v>8</v>
      </c>
      <c r="F27" s="124"/>
      <c r="G27" s="123">
        <f>SUM(G4:G26)</f>
        <v>8</v>
      </c>
      <c r="H27" s="124"/>
      <c r="I27" s="123">
        <f>SUM(I4:I26)</f>
        <v>8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7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25.12.22</v>
      </c>
      <c r="D2" s="110"/>
      <c r="E2" s="128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9" t="s">
        <v>17</v>
      </c>
      <c r="N2" s="129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94</v>
      </c>
      <c r="C4" s="6">
        <v>6</v>
      </c>
      <c r="D4" s="22" t="s">
        <v>81</v>
      </c>
      <c r="E4" s="119">
        <v>8</v>
      </c>
      <c r="F4" s="120"/>
      <c r="G4" s="119">
        <v>1</v>
      </c>
      <c r="H4" s="120"/>
      <c r="I4" s="119"/>
      <c r="J4" s="120"/>
      <c r="K4" s="119"/>
      <c r="L4" s="120"/>
      <c r="M4" s="126"/>
      <c r="N4" s="127"/>
      <c r="O4" s="119"/>
      <c r="P4" s="120"/>
      <c r="Q4" s="119"/>
      <c r="R4" s="120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6">
        <v>7045</v>
      </c>
      <c r="B5" s="6" t="s">
        <v>94</v>
      </c>
      <c r="C5" s="6">
        <v>8</v>
      </c>
      <c r="D5" s="22" t="s">
        <v>81</v>
      </c>
      <c r="E5" s="119"/>
      <c r="F5" s="120"/>
      <c r="G5" s="119">
        <v>7</v>
      </c>
      <c r="H5" s="120"/>
      <c r="I5" s="119">
        <v>4</v>
      </c>
      <c r="J5" s="120"/>
      <c r="K5" s="119"/>
      <c r="L5" s="120"/>
      <c r="M5" s="126"/>
      <c r="N5" s="127"/>
      <c r="O5" s="119"/>
      <c r="P5" s="120"/>
      <c r="Q5" s="119"/>
      <c r="R5" s="120"/>
      <c r="S5" s="58">
        <f t="shared" ref="S5:S22" si="1">E5+G5+I5+K5+M5+O5+Q5</f>
        <v>11</v>
      </c>
      <c r="T5" s="58">
        <f t="shared" si="0"/>
        <v>11</v>
      </c>
      <c r="U5" s="60"/>
      <c r="V5" s="60"/>
    </row>
    <row r="6" spans="1:22" x14ac:dyDescent="0.25">
      <c r="A6" s="6">
        <v>7045</v>
      </c>
      <c r="B6" s="6" t="s">
        <v>94</v>
      </c>
      <c r="C6" s="6">
        <v>4</v>
      </c>
      <c r="D6" s="22" t="s">
        <v>81</v>
      </c>
      <c r="E6" s="119"/>
      <c r="F6" s="120"/>
      <c r="G6" s="119"/>
      <c r="H6" s="120"/>
      <c r="I6" s="119">
        <v>2</v>
      </c>
      <c r="J6" s="120"/>
      <c r="K6" s="119">
        <v>6</v>
      </c>
      <c r="L6" s="120"/>
      <c r="M6" s="126"/>
      <c r="N6" s="127"/>
      <c r="O6" s="119"/>
      <c r="P6" s="120"/>
      <c r="Q6" s="119"/>
      <c r="R6" s="120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26"/>
      <c r="N7" s="127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26"/>
      <c r="N8" s="127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26"/>
      <c r="N9" s="127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26"/>
      <c r="N10" s="127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26"/>
      <c r="N11" s="127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26"/>
      <c r="N12" s="127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26"/>
      <c r="N13" s="127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26"/>
      <c r="N14" s="127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26"/>
      <c r="N15" s="127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26"/>
      <c r="N16" s="127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26"/>
      <c r="N17" s="127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97</v>
      </c>
      <c r="C18" s="6"/>
      <c r="D18" s="22" t="s">
        <v>65</v>
      </c>
      <c r="E18" s="119"/>
      <c r="F18" s="120"/>
      <c r="G18" s="119"/>
      <c r="H18" s="120"/>
      <c r="I18" s="119">
        <v>2</v>
      </c>
      <c r="J18" s="120"/>
      <c r="K18" s="119">
        <v>2</v>
      </c>
      <c r="L18" s="120"/>
      <c r="M18" s="126"/>
      <c r="N18" s="127"/>
      <c r="O18" s="119"/>
      <c r="P18" s="120"/>
      <c r="Q18" s="119"/>
      <c r="R18" s="120"/>
      <c r="S18" s="58">
        <f>E18+G18+I18+K18+M18+O18+Q18</f>
        <v>4</v>
      </c>
      <c r="T18" s="58">
        <f>SUM(S18-U18-V18)</f>
        <v>4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26"/>
      <c r="N19" s="127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26">
        <v>8</v>
      </c>
      <c r="N20" s="127"/>
      <c r="O20" s="119"/>
      <c r="P20" s="120"/>
      <c r="Q20" s="119"/>
      <c r="R20" s="120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4"/>
    </row>
    <row r="2" spans="1:22" s="9" customFormat="1" x14ac:dyDescent="0.25">
      <c r="A2" s="5" t="s">
        <v>63</v>
      </c>
      <c r="B2" s="110"/>
      <c r="C2" s="2" t="str">
        <f>Chimes!C2</f>
        <v>25.12.22</v>
      </c>
      <c r="D2" s="6"/>
      <c r="E2" s="128" t="s">
        <v>13</v>
      </c>
      <c r="F2" s="128"/>
      <c r="G2" s="133" t="s">
        <v>14</v>
      </c>
      <c r="H2" s="133"/>
      <c r="I2" s="133" t="s">
        <v>15</v>
      </c>
      <c r="J2" s="133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7">
        <v>8</v>
      </c>
      <c r="H3" s="118">
        <v>16.3</v>
      </c>
      <c r="I3" s="117">
        <v>8</v>
      </c>
      <c r="J3" s="118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7045</v>
      </c>
      <c r="B4" s="6" t="s">
        <v>94</v>
      </c>
      <c r="C4" s="6">
        <v>6</v>
      </c>
      <c r="D4" s="22" t="s">
        <v>81</v>
      </c>
      <c r="E4" s="122">
        <v>3</v>
      </c>
      <c r="F4" s="122"/>
      <c r="G4" s="130"/>
      <c r="H4" s="130"/>
      <c r="I4" s="130"/>
      <c r="J4" s="130"/>
      <c r="K4" s="122">
        <v>2</v>
      </c>
      <c r="L4" s="122"/>
      <c r="M4" s="122"/>
      <c r="N4" s="122"/>
      <c r="O4" s="131"/>
      <c r="P4" s="132"/>
      <c r="Q4" s="131"/>
      <c r="R4" s="132"/>
      <c r="S4" s="12">
        <f>E4+G4+I4+K4+M4+O4+Q4</f>
        <v>5</v>
      </c>
      <c r="T4" s="12">
        <f t="shared" ref="T4:T18" si="0">SUM(S4-U4-V4)</f>
        <v>5</v>
      </c>
      <c r="U4" s="14"/>
      <c r="V4" s="14"/>
    </row>
    <row r="5" spans="1:22" x14ac:dyDescent="0.25">
      <c r="A5" s="6">
        <v>7045</v>
      </c>
      <c r="B5" s="6" t="s">
        <v>94</v>
      </c>
      <c r="C5" s="6">
        <v>5</v>
      </c>
      <c r="D5" s="22" t="s">
        <v>81</v>
      </c>
      <c r="E5" s="122">
        <v>3.5</v>
      </c>
      <c r="F5" s="122"/>
      <c r="G5" s="130"/>
      <c r="H5" s="130"/>
      <c r="I5" s="130"/>
      <c r="J5" s="130"/>
      <c r="K5" s="122">
        <v>3</v>
      </c>
      <c r="L5" s="122"/>
      <c r="M5" s="122"/>
      <c r="N5" s="122"/>
      <c r="O5" s="131"/>
      <c r="P5" s="132"/>
      <c r="Q5" s="131"/>
      <c r="R5" s="132"/>
      <c r="S5" s="12">
        <f t="shared" ref="S5:S26" si="1">E5+G5+I5+K5+M5+O5+Q5</f>
        <v>6.5</v>
      </c>
      <c r="T5" s="12">
        <f t="shared" si="0"/>
        <v>6.5</v>
      </c>
      <c r="U5" s="14"/>
      <c r="V5" s="14"/>
    </row>
    <row r="6" spans="1:22" x14ac:dyDescent="0.25">
      <c r="A6" s="6">
        <v>7045</v>
      </c>
      <c r="B6" s="6" t="s">
        <v>94</v>
      </c>
      <c r="C6" s="6">
        <v>4</v>
      </c>
      <c r="D6" s="22" t="s">
        <v>81</v>
      </c>
      <c r="E6" s="122">
        <v>1.5</v>
      </c>
      <c r="F6" s="122"/>
      <c r="G6" s="130"/>
      <c r="H6" s="130"/>
      <c r="I6" s="130"/>
      <c r="J6" s="130"/>
      <c r="K6" s="122"/>
      <c r="L6" s="122"/>
      <c r="M6" s="122"/>
      <c r="N6" s="122"/>
      <c r="O6" s="131"/>
      <c r="P6" s="132"/>
      <c r="Q6" s="131"/>
      <c r="R6" s="132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7045</v>
      </c>
      <c r="B7" s="6" t="s">
        <v>94</v>
      </c>
      <c r="C7" s="6">
        <v>9</v>
      </c>
      <c r="D7" s="22" t="s">
        <v>93</v>
      </c>
      <c r="E7" s="122"/>
      <c r="F7" s="122"/>
      <c r="G7" s="130"/>
      <c r="H7" s="130"/>
      <c r="I7" s="130"/>
      <c r="J7" s="130"/>
      <c r="K7" s="122">
        <v>3</v>
      </c>
      <c r="L7" s="122"/>
      <c r="M7" s="122">
        <v>1</v>
      </c>
      <c r="N7" s="122"/>
      <c r="O7" s="131"/>
      <c r="P7" s="132"/>
      <c r="Q7" s="131"/>
      <c r="R7" s="132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/>
      <c r="B8" s="6"/>
      <c r="C8" s="6"/>
      <c r="D8" s="22"/>
      <c r="E8" s="122"/>
      <c r="F8" s="122"/>
      <c r="G8" s="130"/>
      <c r="H8" s="130"/>
      <c r="I8" s="130"/>
      <c r="J8" s="130"/>
      <c r="K8" s="122"/>
      <c r="L8" s="122"/>
      <c r="M8" s="122"/>
      <c r="N8" s="12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2"/>
      <c r="F9" s="122"/>
      <c r="G9" s="130"/>
      <c r="H9" s="130"/>
      <c r="I9" s="130"/>
      <c r="J9" s="130"/>
      <c r="K9" s="122"/>
      <c r="L9" s="122"/>
      <c r="M9" s="122"/>
      <c r="N9" s="12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2"/>
      <c r="F10" s="122"/>
      <c r="G10" s="130"/>
      <c r="H10" s="130"/>
      <c r="I10" s="130"/>
      <c r="J10" s="130"/>
      <c r="K10" s="122"/>
      <c r="L10" s="122"/>
      <c r="M10" s="122"/>
      <c r="N10" s="12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2"/>
      <c r="F11" s="122"/>
      <c r="G11" s="130"/>
      <c r="H11" s="130"/>
      <c r="I11" s="130"/>
      <c r="J11" s="130"/>
      <c r="K11" s="122"/>
      <c r="L11" s="122"/>
      <c r="M11" s="122"/>
      <c r="N11" s="12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2"/>
      <c r="F12" s="122"/>
      <c r="G12" s="130"/>
      <c r="H12" s="130"/>
      <c r="I12" s="130"/>
      <c r="J12" s="130"/>
      <c r="K12" s="122"/>
      <c r="L12" s="122"/>
      <c r="M12" s="122"/>
      <c r="N12" s="12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2"/>
      <c r="F13" s="122"/>
      <c r="G13" s="130"/>
      <c r="H13" s="130"/>
      <c r="I13" s="130"/>
      <c r="J13" s="130"/>
      <c r="K13" s="122"/>
      <c r="L13" s="122"/>
      <c r="M13" s="122"/>
      <c r="N13" s="122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2"/>
      <c r="F14" s="122"/>
      <c r="G14" s="130"/>
      <c r="H14" s="130"/>
      <c r="I14" s="130"/>
      <c r="J14" s="130"/>
      <c r="K14" s="122"/>
      <c r="L14" s="122"/>
      <c r="M14" s="122"/>
      <c r="N14" s="12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2"/>
      <c r="F15" s="122"/>
      <c r="G15" s="130"/>
      <c r="H15" s="130"/>
      <c r="I15" s="130"/>
      <c r="J15" s="130"/>
      <c r="K15" s="122"/>
      <c r="L15" s="122"/>
      <c r="M15" s="122"/>
      <c r="N15" s="12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2"/>
      <c r="F16" s="122"/>
      <c r="G16" s="130"/>
      <c r="H16" s="130"/>
      <c r="I16" s="130"/>
      <c r="J16" s="130"/>
      <c r="K16" s="122"/>
      <c r="L16" s="122"/>
      <c r="M16" s="122"/>
      <c r="N16" s="12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2"/>
      <c r="F17" s="122"/>
      <c r="G17" s="130"/>
      <c r="H17" s="130"/>
      <c r="I17" s="130"/>
      <c r="J17" s="130"/>
      <c r="K17" s="122"/>
      <c r="L17" s="122"/>
      <c r="M17" s="122"/>
      <c r="N17" s="122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2"/>
      <c r="F18" s="122"/>
      <c r="G18" s="130"/>
      <c r="H18" s="130"/>
      <c r="I18" s="130"/>
      <c r="J18" s="130"/>
      <c r="K18" s="122"/>
      <c r="L18" s="122"/>
      <c r="M18" s="122"/>
      <c r="N18" s="122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3601</v>
      </c>
      <c r="B19" s="6" t="s">
        <v>98</v>
      </c>
      <c r="C19" s="6"/>
      <c r="D19" s="22" t="s">
        <v>70</v>
      </c>
      <c r="E19" s="122"/>
      <c r="F19" s="122"/>
      <c r="G19" s="130"/>
      <c r="H19" s="130"/>
      <c r="I19" s="130"/>
      <c r="J19" s="130"/>
      <c r="K19" s="122"/>
      <c r="L19" s="122"/>
      <c r="M19" s="122"/>
      <c r="N19" s="122"/>
      <c r="O19" s="131"/>
      <c r="P19" s="132"/>
      <c r="Q19" s="131"/>
      <c r="R19" s="13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31"/>
      <c r="P20" s="132"/>
      <c r="Q20" s="131"/>
      <c r="R20" s="13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>
        <v>3600</v>
      </c>
      <c r="B21" s="25" t="s">
        <v>97</v>
      </c>
      <c r="C21" s="6"/>
      <c r="D21" s="22" t="s">
        <v>65</v>
      </c>
      <c r="E21" s="122"/>
      <c r="F21" s="122"/>
      <c r="G21" s="122"/>
      <c r="H21" s="122"/>
      <c r="I21" s="122"/>
      <c r="J21" s="122"/>
      <c r="K21" s="122"/>
      <c r="L21" s="122"/>
      <c r="M21" s="122">
        <v>4</v>
      </c>
      <c r="N21" s="122"/>
      <c r="O21" s="131"/>
      <c r="P21" s="132"/>
      <c r="Q21" s="131"/>
      <c r="R21" s="132"/>
      <c r="S21" s="12">
        <f t="shared" si="2"/>
        <v>4</v>
      </c>
      <c r="T21" s="12">
        <f t="shared" si="3"/>
        <v>4</v>
      </c>
      <c r="U21" s="14"/>
      <c r="V21" s="14"/>
    </row>
    <row r="22" spans="1:22" ht="15.75" customHeight="1" x14ac:dyDescent="0.25">
      <c r="A22" s="6">
        <v>3600</v>
      </c>
      <c r="B22" s="25" t="s">
        <v>97</v>
      </c>
      <c r="C22" s="6"/>
      <c r="D22" s="22" t="s">
        <v>66</v>
      </c>
      <c r="E22" s="122"/>
      <c r="F22" s="122"/>
      <c r="G22" s="122"/>
      <c r="H22" s="122"/>
      <c r="I22" s="122"/>
      <c r="J22" s="122"/>
      <c r="K22" s="122"/>
      <c r="L22" s="122"/>
      <c r="M22" s="122">
        <v>3</v>
      </c>
      <c r="N22" s="122"/>
      <c r="O22" s="131"/>
      <c r="P22" s="132"/>
      <c r="Q22" s="131"/>
      <c r="R22" s="132"/>
      <c r="S22" s="12">
        <f>E22+G22+I22+K22+M22+O22+Q22</f>
        <v>3</v>
      </c>
      <c r="T22" s="12">
        <f>SUM(S22-U22-V22)</f>
        <v>3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31"/>
      <c r="P23" s="132"/>
      <c r="Q23" s="131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1"/>
      <c r="F25" s="132"/>
      <c r="G25" s="131"/>
      <c r="H25" s="132"/>
      <c r="I25" s="131"/>
      <c r="J25" s="132"/>
      <c r="K25" s="131"/>
      <c r="L25" s="132"/>
      <c r="M25" s="131"/>
      <c r="N25" s="132"/>
      <c r="O25" s="131"/>
      <c r="P25" s="132"/>
      <c r="Q25" s="131"/>
      <c r="R25" s="132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4">
        <f>SUM(E4:E25)</f>
        <v>8</v>
      </c>
      <c r="F26" s="135"/>
      <c r="G26" s="134">
        <f>SUM(G4:G25)</f>
        <v>0</v>
      </c>
      <c r="H26" s="135"/>
      <c r="I26" s="134">
        <f>SUM(I4:I25)</f>
        <v>0</v>
      </c>
      <c r="J26" s="135"/>
      <c r="K26" s="134">
        <f>SUM(K4:K25)</f>
        <v>8</v>
      </c>
      <c r="L26" s="135"/>
      <c r="M26" s="134">
        <f>SUM(M4:M25)</f>
        <v>8</v>
      </c>
      <c r="N26" s="135"/>
      <c r="O26" s="134">
        <f>SUM(O4:O25)</f>
        <v>0</v>
      </c>
      <c r="P26" s="135"/>
      <c r="Q26" s="134">
        <f>SUM(Q4:Q25)</f>
        <v>0</v>
      </c>
      <c r="R26" s="135"/>
      <c r="S26" s="12">
        <f t="shared" si="1"/>
        <v>24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-8</v>
      </c>
      <c r="I28" s="14"/>
      <c r="J28" s="14">
        <f>SUM(I26)-J27</f>
        <v>-8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7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25.12.22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94</v>
      </c>
      <c r="C4" s="6">
        <v>6</v>
      </c>
      <c r="D4" s="22" t="s">
        <v>81</v>
      </c>
      <c r="E4" s="121">
        <v>8</v>
      </c>
      <c r="F4" s="121"/>
      <c r="G4" s="121">
        <v>1</v>
      </c>
      <c r="H4" s="121"/>
      <c r="I4" s="121"/>
      <c r="J4" s="121"/>
      <c r="K4" s="121"/>
      <c r="L4" s="121"/>
      <c r="M4" s="121"/>
      <c r="N4" s="121"/>
      <c r="O4" s="119"/>
      <c r="P4" s="120"/>
      <c r="Q4" s="119"/>
      <c r="R4" s="120"/>
      <c r="S4" s="58">
        <f>E4+G4+I4+K4+M4+O4+Q4</f>
        <v>9</v>
      </c>
      <c r="T4" s="58">
        <f t="shared" ref="T4:T14" si="0">SUM(S4-U4-V4)</f>
        <v>9</v>
      </c>
      <c r="U4" s="60"/>
      <c r="V4" s="60"/>
    </row>
    <row r="5" spans="1:22" x14ac:dyDescent="0.25">
      <c r="A5" s="6">
        <v>7045</v>
      </c>
      <c r="B5" s="6" t="s">
        <v>94</v>
      </c>
      <c r="C5" s="6">
        <v>8</v>
      </c>
      <c r="D5" s="22" t="s">
        <v>81</v>
      </c>
      <c r="E5" s="121"/>
      <c r="F5" s="121"/>
      <c r="G5" s="121">
        <v>6</v>
      </c>
      <c r="H5" s="121"/>
      <c r="I5" s="121">
        <v>2</v>
      </c>
      <c r="J5" s="121"/>
      <c r="K5" s="121"/>
      <c r="L5" s="121"/>
      <c r="M5" s="121"/>
      <c r="N5" s="121"/>
      <c r="O5" s="119"/>
      <c r="P5" s="120"/>
      <c r="Q5" s="119"/>
      <c r="R5" s="120"/>
      <c r="S5" s="58">
        <f t="shared" ref="S5:S26" si="1">E5+G5+I5+K5+M5+O5+Q5</f>
        <v>8</v>
      </c>
      <c r="T5" s="58">
        <f t="shared" si="0"/>
        <v>8</v>
      </c>
      <c r="U5" s="60"/>
      <c r="V5" s="60"/>
    </row>
    <row r="6" spans="1:22" x14ac:dyDescent="0.25">
      <c r="A6" s="6">
        <v>7045</v>
      </c>
      <c r="B6" s="6" t="s">
        <v>94</v>
      </c>
      <c r="C6" s="6">
        <v>4</v>
      </c>
      <c r="D6" s="22" t="s">
        <v>81</v>
      </c>
      <c r="E6" s="121"/>
      <c r="F6" s="121"/>
      <c r="G6" s="121">
        <v>0.5</v>
      </c>
      <c r="H6" s="121"/>
      <c r="I6" s="121">
        <v>5</v>
      </c>
      <c r="J6" s="121"/>
      <c r="K6" s="121">
        <v>8</v>
      </c>
      <c r="L6" s="121"/>
      <c r="M6" s="121">
        <v>4</v>
      </c>
      <c r="N6" s="121"/>
      <c r="O6" s="119"/>
      <c r="P6" s="120"/>
      <c r="Q6" s="119"/>
      <c r="R6" s="120"/>
      <c r="S6" s="58">
        <f t="shared" si="1"/>
        <v>17.5</v>
      </c>
      <c r="T6" s="58">
        <f t="shared" si="0"/>
        <v>17.5</v>
      </c>
      <c r="U6" s="60"/>
      <c r="V6" s="60"/>
    </row>
    <row r="7" spans="1:22" x14ac:dyDescent="0.25">
      <c r="A7" s="6">
        <v>7045</v>
      </c>
      <c r="B7" s="6" t="s">
        <v>94</v>
      </c>
      <c r="C7" s="6">
        <v>5</v>
      </c>
      <c r="D7" s="22" t="s">
        <v>81</v>
      </c>
      <c r="E7" s="121"/>
      <c r="F7" s="121"/>
      <c r="G7" s="121">
        <v>0.5</v>
      </c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2"/>
      <c r="F18" s="122"/>
      <c r="G18" s="122"/>
      <c r="H18" s="122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97</v>
      </c>
      <c r="C22" s="6"/>
      <c r="D22" s="22" t="s">
        <v>65</v>
      </c>
      <c r="E22" s="119"/>
      <c r="F22" s="120"/>
      <c r="G22" s="119"/>
      <c r="H22" s="120"/>
      <c r="I22" s="119">
        <v>1</v>
      </c>
      <c r="J22" s="120"/>
      <c r="K22" s="119"/>
      <c r="L22" s="120"/>
      <c r="M22" s="119">
        <v>4</v>
      </c>
      <c r="N22" s="120"/>
      <c r="O22" s="119"/>
      <c r="P22" s="120"/>
      <c r="Q22" s="119"/>
      <c r="R22" s="120"/>
      <c r="S22" s="58">
        <f>E22+G22+I22+K22+M22+O22+Q22</f>
        <v>5</v>
      </c>
      <c r="T22" s="58">
        <f>SUM(S22-U22-V22)</f>
        <v>5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57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51</v>
      </c>
      <c r="B1" s="49"/>
      <c r="C1" s="49"/>
    </row>
    <row r="2" spans="1:22" s="54" customFormat="1" x14ac:dyDescent="0.25">
      <c r="A2" s="5" t="s">
        <v>63</v>
      </c>
      <c r="B2" s="110"/>
      <c r="C2" s="110" t="str">
        <f>Chimes!C2</f>
        <v>25.12.22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7045</v>
      </c>
      <c r="B4" s="6" t="s">
        <v>94</v>
      </c>
      <c r="C4" s="6">
        <v>4</v>
      </c>
      <c r="D4" s="22" t="s">
        <v>85</v>
      </c>
      <c r="E4" s="121"/>
      <c r="F4" s="121"/>
      <c r="G4" s="121">
        <v>8</v>
      </c>
      <c r="H4" s="121"/>
      <c r="I4" s="119">
        <v>6</v>
      </c>
      <c r="J4" s="120"/>
      <c r="K4" s="119"/>
      <c r="L4" s="120"/>
      <c r="M4" s="121"/>
      <c r="N4" s="121"/>
      <c r="O4" s="119"/>
      <c r="P4" s="120"/>
      <c r="Q4" s="119"/>
      <c r="R4" s="120"/>
      <c r="S4" s="58">
        <f>E4+G4+I4+K4+M4+O4+Q4</f>
        <v>14</v>
      </c>
      <c r="T4" s="58">
        <f t="shared" ref="T4:T12" si="0">SUM(S4-U4-V4)</f>
        <v>14</v>
      </c>
      <c r="U4" s="60"/>
      <c r="V4" s="60"/>
    </row>
    <row r="5" spans="1:22" x14ac:dyDescent="0.25">
      <c r="A5" s="6">
        <v>7045</v>
      </c>
      <c r="B5" s="6" t="s">
        <v>94</v>
      </c>
      <c r="C5" s="6">
        <v>5</v>
      </c>
      <c r="D5" s="22" t="s">
        <v>85</v>
      </c>
      <c r="E5" s="121">
        <v>4</v>
      </c>
      <c r="F5" s="121"/>
      <c r="G5" s="121"/>
      <c r="H5" s="121"/>
      <c r="I5" s="119"/>
      <c r="J5" s="120"/>
      <c r="K5" s="119">
        <v>8</v>
      </c>
      <c r="L5" s="120"/>
      <c r="M5" s="121"/>
      <c r="N5" s="121"/>
      <c r="O5" s="119"/>
      <c r="P5" s="120"/>
      <c r="Q5" s="119"/>
      <c r="R5" s="120"/>
      <c r="S5" s="58">
        <f t="shared" ref="S5:S22" si="1">E5+G5+I5+K5+M5+O5+Q5</f>
        <v>12</v>
      </c>
      <c r="T5" s="58">
        <f t="shared" si="0"/>
        <v>12</v>
      </c>
      <c r="U5" s="60"/>
      <c r="V5" s="60"/>
    </row>
    <row r="6" spans="1:22" x14ac:dyDescent="0.25">
      <c r="A6" s="6">
        <v>7045</v>
      </c>
      <c r="B6" s="6" t="s">
        <v>94</v>
      </c>
      <c r="C6" s="6">
        <v>6</v>
      </c>
      <c r="D6" s="22" t="s">
        <v>85</v>
      </c>
      <c r="E6" s="121">
        <v>4</v>
      </c>
      <c r="F6" s="121"/>
      <c r="G6" s="121"/>
      <c r="H6" s="121"/>
      <c r="I6" s="121">
        <v>2</v>
      </c>
      <c r="J6" s="121"/>
      <c r="K6" s="121"/>
      <c r="L6" s="121"/>
      <c r="M6" s="121"/>
      <c r="N6" s="121"/>
      <c r="O6" s="119"/>
      <c r="P6" s="120"/>
      <c r="Q6" s="119"/>
      <c r="R6" s="120"/>
      <c r="S6" s="58">
        <f t="shared" si="1"/>
        <v>6</v>
      </c>
      <c r="T6" s="58">
        <f t="shared" si="0"/>
        <v>6</v>
      </c>
      <c r="U6" s="60"/>
      <c r="V6" s="60"/>
    </row>
    <row r="7" spans="1:22" x14ac:dyDescent="0.25">
      <c r="A7" s="6"/>
      <c r="B7" s="6"/>
      <c r="C7" s="6"/>
      <c r="D7" s="22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1"/>
      <c r="G8" s="119"/>
      <c r="H8" s="120"/>
      <c r="I8" s="121"/>
      <c r="J8" s="121"/>
      <c r="K8" s="121"/>
      <c r="L8" s="121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1"/>
      <c r="G9" s="119"/>
      <c r="H9" s="120"/>
      <c r="I9" s="121"/>
      <c r="J9" s="121"/>
      <c r="K9" s="121"/>
      <c r="L9" s="121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1"/>
      <c r="J16" s="121"/>
      <c r="K16" s="121"/>
      <c r="L16" s="121"/>
      <c r="M16" s="121"/>
      <c r="N16" s="121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97</v>
      </c>
      <c r="C18" s="6"/>
      <c r="D18" s="22" t="s">
        <v>67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0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57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16" sqref="B1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25.12.22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97</v>
      </c>
      <c r="C4" s="6"/>
      <c r="D4" s="22" t="s">
        <v>78</v>
      </c>
      <c r="E4" s="131">
        <v>2</v>
      </c>
      <c r="F4" s="132"/>
      <c r="G4" s="131">
        <v>8</v>
      </c>
      <c r="H4" s="132"/>
      <c r="I4" s="131">
        <v>8</v>
      </c>
      <c r="J4" s="132"/>
      <c r="K4" s="131">
        <v>4</v>
      </c>
      <c r="L4" s="132"/>
      <c r="M4" s="131">
        <v>8</v>
      </c>
      <c r="N4" s="132"/>
      <c r="O4" s="131"/>
      <c r="P4" s="132"/>
      <c r="Q4" s="131"/>
      <c r="R4" s="132"/>
      <c r="S4" s="12">
        <f>E4+G4+I4+K4+M4+O4+Q4</f>
        <v>30</v>
      </c>
      <c r="T4" s="12">
        <f t="shared" ref="T4:T20" si="0">SUM(S4-U4-V4)</f>
        <v>30</v>
      </c>
      <c r="U4" s="14"/>
      <c r="V4" s="14"/>
    </row>
    <row r="5" spans="1:22" x14ac:dyDescent="0.25">
      <c r="A5" s="6">
        <v>3600</v>
      </c>
      <c r="B5" s="6" t="s">
        <v>97</v>
      </c>
      <c r="C5" s="6"/>
      <c r="D5" s="22" t="s">
        <v>88</v>
      </c>
      <c r="E5" s="131">
        <v>6</v>
      </c>
      <c r="F5" s="132"/>
      <c r="G5" s="131"/>
      <c r="H5" s="132"/>
      <c r="I5" s="131"/>
      <c r="J5" s="132"/>
      <c r="K5" s="131">
        <v>4</v>
      </c>
      <c r="L5" s="132"/>
      <c r="M5" s="131"/>
      <c r="N5" s="132"/>
      <c r="O5" s="131"/>
      <c r="P5" s="132"/>
      <c r="Q5" s="131"/>
      <c r="R5" s="132"/>
      <c r="S5" s="12">
        <f t="shared" ref="S5:S23" si="1">E5+G5+I5+K5+M5+O5+Q5</f>
        <v>10</v>
      </c>
      <c r="T5" s="12">
        <f t="shared" si="0"/>
        <v>10</v>
      </c>
      <c r="U5" s="14"/>
      <c r="V5" s="14"/>
    </row>
    <row r="6" spans="1:22" x14ac:dyDescent="0.25">
      <c r="A6" s="6">
        <v>3600</v>
      </c>
      <c r="B6" s="6" t="s">
        <v>97</v>
      </c>
      <c r="C6" s="6"/>
      <c r="D6" s="22"/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 t="s">
        <v>83</v>
      </c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40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19" sqref="B1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75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25.12.22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94</v>
      </c>
      <c r="C4" s="6">
        <v>9</v>
      </c>
      <c r="D4" s="22" t="s">
        <v>87</v>
      </c>
      <c r="E4" s="131">
        <v>1</v>
      </c>
      <c r="F4" s="132"/>
      <c r="G4" s="131"/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25">
      <c r="A5" s="6">
        <v>7054</v>
      </c>
      <c r="B5" s="6" t="s">
        <v>96</v>
      </c>
      <c r="C5" s="6">
        <v>3</v>
      </c>
      <c r="D5" s="22" t="s">
        <v>81</v>
      </c>
      <c r="E5" s="131"/>
      <c r="F5" s="132"/>
      <c r="G5" s="131">
        <v>0.25</v>
      </c>
      <c r="H5" s="132"/>
      <c r="I5" s="131"/>
      <c r="J5" s="132"/>
      <c r="K5" s="131">
        <v>3</v>
      </c>
      <c r="L5" s="132"/>
      <c r="M5" s="131"/>
      <c r="N5" s="132"/>
      <c r="O5" s="131"/>
      <c r="P5" s="132"/>
      <c r="Q5" s="131"/>
      <c r="R5" s="132"/>
      <c r="S5" s="12">
        <f t="shared" ref="S5:S23" si="1">E5+G5+I5+K5+M5+O5+Q5</f>
        <v>3.25</v>
      </c>
      <c r="T5" s="12">
        <f t="shared" si="0"/>
        <v>3.25</v>
      </c>
      <c r="U5" s="14"/>
      <c r="V5" s="14"/>
    </row>
    <row r="6" spans="1:22" x14ac:dyDescent="0.25">
      <c r="A6" s="6">
        <v>7054</v>
      </c>
      <c r="B6" s="6" t="s">
        <v>96</v>
      </c>
      <c r="C6" s="6">
        <v>4</v>
      </c>
      <c r="D6" s="22" t="s">
        <v>81</v>
      </c>
      <c r="E6" s="131"/>
      <c r="F6" s="132"/>
      <c r="G6" s="131">
        <v>0.25</v>
      </c>
      <c r="H6" s="132"/>
      <c r="I6" s="131"/>
      <c r="J6" s="132"/>
      <c r="K6" s="131">
        <v>1</v>
      </c>
      <c r="L6" s="132"/>
      <c r="M6" s="131"/>
      <c r="N6" s="132"/>
      <c r="O6" s="131"/>
      <c r="P6" s="132"/>
      <c r="Q6" s="131"/>
      <c r="R6" s="132"/>
      <c r="S6" s="12">
        <f t="shared" si="1"/>
        <v>1.25</v>
      </c>
      <c r="T6" s="12">
        <f t="shared" si="0"/>
        <v>1.25</v>
      </c>
      <c r="U6" s="14"/>
      <c r="V6" s="14"/>
    </row>
    <row r="7" spans="1:22" x14ac:dyDescent="0.25">
      <c r="A7" s="6">
        <v>7054</v>
      </c>
      <c r="B7" s="6" t="s">
        <v>96</v>
      </c>
      <c r="C7" s="6">
        <v>5</v>
      </c>
      <c r="D7" s="22" t="s">
        <v>81</v>
      </c>
      <c r="E7" s="131"/>
      <c r="F7" s="132"/>
      <c r="G7" s="131">
        <v>0.25</v>
      </c>
      <c r="H7" s="132"/>
      <c r="I7" s="131"/>
      <c r="J7" s="132"/>
      <c r="K7" s="131">
        <v>1</v>
      </c>
      <c r="L7" s="132"/>
      <c r="M7" s="131"/>
      <c r="N7" s="132"/>
      <c r="O7" s="131"/>
      <c r="P7" s="132"/>
      <c r="Q7" s="131"/>
      <c r="R7" s="132"/>
      <c r="S7" s="12">
        <f t="shared" si="1"/>
        <v>1.25</v>
      </c>
      <c r="T7" s="12">
        <f t="shared" si="0"/>
        <v>1.25</v>
      </c>
      <c r="U7" s="14"/>
      <c r="V7" s="14"/>
    </row>
    <row r="8" spans="1:22" x14ac:dyDescent="0.25">
      <c r="A8" s="6">
        <v>7054</v>
      </c>
      <c r="B8" s="6" t="s">
        <v>96</v>
      </c>
      <c r="C8" s="6">
        <v>6</v>
      </c>
      <c r="D8" s="22" t="s">
        <v>81</v>
      </c>
      <c r="E8" s="131"/>
      <c r="F8" s="132"/>
      <c r="G8" s="131">
        <v>0.25</v>
      </c>
      <c r="H8" s="132"/>
      <c r="I8" s="131">
        <v>3</v>
      </c>
      <c r="J8" s="132"/>
      <c r="K8" s="131">
        <v>1</v>
      </c>
      <c r="L8" s="132"/>
      <c r="M8" s="131"/>
      <c r="N8" s="132"/>
      <c r="O8" s="131"/>
      <c r="P8" s="132"/>
      <c r="Q8" s="131"/>
      <c r="R8" s="132"/>
      <c r="S8" s="12">
        <f t="shared" si="1"/>
        <v>4.25</v>
      </c>
      <c r="T8" s="12">
        <f t="shared" si="0"/>
        <v>4.25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97</v>
      </c>
      <c r="C19" s="6"/>
      <c r="D19" s="10" t="s">
        <v>80</v>
      </c>
      <c r="E19" s="131">
        <v>7</v>
      </c>
      <c r="F19" s="132"/>
      <c r="G19" s="131">
        <v>7</v>
      </c>
      <c r="H19" s="132"/>
      <c r="I19" s="131">
        <v>5</v>
      </c>
      <c r="J19" s="132"/>
      <c r="K19" s="131">
        <v>2</v>
      </c>
      <c r="L19" s="132"/>
      <c r="M19" s="131">
        <v>8</v>
      </c>
      <c r="N19" s="132"/>
      <c r="O19" s="131"/>
      <c r="P19" s="132"/>
      <c r="Q19" s="131"/>
      <c r="R19" s="132"/>
      <c r="S19" s="12">
        <f t="shared" si="1"/>
        <v>29</v>
      </c>
      <c r="T19" s="12">
        <f t="shared" si="0"/>
        <v>29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4">
        <f>SUM(E4:E22)</f>
        <v>8</v>
      </c>
      <c r="F23" s="135"/>
      <c r="G23" s="134">
        <f>SUM(G4:G22)</f>
        <v>8</v>
      </c>
      <c r="H23" s="135"/>
      <c r="I23" s="134">
        <f>SUM(I4:I22)</f>
        <v>8</v>
      </c>
      <c r="J23" s="135"/>
      <c r="K23" s="134">
        <f>SUM(K4:K22)</f>
        <v>8</v>
      </c>
      <c r="L23" s="135"/>
      <c r="M23" s="134">
        <f>SUM(M4:M22)</f>
        <v>8</v>
      </c>
      <c r="N23" s="135"/>
      <c r="O23" s="134">
        <f>SUM(O4:O22)</f>
        <v>0</v>
      </c>
      <c r="P23" s="135"/>
      <c r="Q23" s="134">
        <f>SUM(Q4:Q22)</f>
        <v>0</v>
      </c>
      <c r="R23" s="135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29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63</v>
      </c>
      <c r="B2" s="110"/>
      <c r="C2" s="110" t="str">
        <f>Chimes!C2</f>
        <v>25.12.22</v>
      </c>
      <c r="D2" s="110"/>
      <c r="E2" s="128" t="s">
        <v>13</v>
      </c>
      <c r="F2" s="128"/>
      <c r="G2" s="128" t="s">
        <v>14</v>
      </c>
      <c r="H2" s="128"/>
      <c r="I2" s="128" t="s">
        <v>15</v>
      </c>
      <c r="J2" s="128"/>
      <c r="K2" s="128" t="s">
        <v>16</v>
      </c>
      <c r="L2" s="128"/>
      <c r="M2" s="128" t="s">
        <v>17</v>
      </c>
      <c r="N2" s="128"/>
      <c r="O2" s="128" t="s">
        <v>18</v>
      </c>
      <c r="P2" s="128"/>
      <c r="Q2" s="128" t="s">
        <v>19</v>
      </c>
      <c r="R2" s="12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7045</v>
      </c>
      <c r="B4" s="6" t="s">
        <v>94</v>
      </c>
      <c r="C4" s="6">
        <v>6</v>
      </c>
      <c r="D4" s="22" t="s">
        <v>81</v>
      </c>
      <c r="E4" s="131">
        <v>8</v>
      </c>
      <c r="F4" s="132"/>
      <c r="G4" s="131"/>
      <c r="H4" s="132"/>
      <c r="I4" s="131">
        <v>8</v>
      </c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16</v>
      </c>
      <c r="T4" s="12">
        <f t="shared" ref="T4:T19" si="0">SUM(S4-U4-V4)</f>
        <v>16</v>
      </c>
      <c r="U4" s="14"/>
      <c r="V4" s="14"/>
    </row>
    <row r="5" spans="1:22" x14ac:dyDescent="0.25">
      <c r="A5" s="6">
        <v>7045</v>
      </c>
      <c r="B5" s="6" t="s">
        <v>94</v>
      </c>
      <c r="C5" s="6">
        <v>5</v>
      </c>
      <c r="D5" s="22" t="s">
        <v>81</v>
      </c>
      <c r="E5" s="131"/>
      <c r="F5" s="132"/>
      <c r="G5" s="131">
        <v>7.5</v>
      </c>
      <c r="H5" s="132"/>
      <c r="I5" s="131"/>
      <c r="J5" s="132"/>
      <c r="K5" s="131">
        <v>8</v>
      </c>
      <c r="L5" s="132"/>
      <c r="M5" s="131">
        <v>4</v>
      </c>
      <c r="N5" s="132"/>
      <c r="O5" s="131"/>
      <c r="P5" s="132"/>
      <c r="Q5" s="131"/>
      <c r="R5" s="132"/>
      <c r="S5" s="12">
        <f t="shared" ref="S5:S22" si="1">E5+G5+I5+K5+M5+O5+Q5</f>
        <v>19.5</v>
      </c>
      <c r="T5" s="12">
        <f t="shared" si="0"/>
        <v>19.5</v>
      </c>
      <c r="U5" s="14"/>
      <c r="V5" s="14"/>
    </row>
    <row r="6" spans="1:22" x14ac:dyDescent="0.25">
      <c r="A6" s="6"/>
      <c r="B6" s="6"/>
      <c r="C6" s="6"/>
      <c r="D6" s="22"/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97</v>
      </c>
      <c r="C16" s="6"/>
      <c r="D16" s="22" t="s">
        <v>65</v>
      </c>
      <c r="E16" s="119"/>
      <c r="F16" s="120"/>
      <c r="G16" s="119">
        <v>0.5</v>
      </c>
      <c r="H16" s="120"/>
      <c r="I16" s="119"/>
      <c r="J16" s="120"/>
      <c r="K16" s="119"/>
      <c r="L16" s="120"/>
      <c r="M16" s="119">
        <v>4</v>
      </c>
      <c r="N16" s="120"/>
      <c r="O16" s="131"/>
      <c r="P16" s="132"/>
      <c r="Q16" s="131"/>
      <c r="R16" s="132"/>
      <c r="S16" s="12">
        <f t="shared" si="1"/>
        <v>4.5</v>
      </c>
      <c r="T16" s="12">
        <f t="shared" si="0"/>
        <v>4.5</v>
      </c>
      <c r="U16" s="14"/>
      <c r="V16" s="14"/>
    </row>
    <row r="17" spans="1:22" x14ac:dyDescent="0.25">
      <c r="A17" s="6">
        <v>3600</v>
      </c>
      <c r="B17" s="6" t="s">
        <v>97</v>
      </c>
      <c r="C17" s="6"/>
      <c r="D17" s="22" t="s">
        <v>68</v>
      </c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6" t="s">
        <v>97</v>
      </c>
      <c r="C18" s="6"/>
      <c r="D18" s="22" t="s">
        <v>69</v>
      </c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4">
        <f>SUM(E4:E21)</f>
        <v>8</v>
      </c>
      <c r="F22" s="135"/>
      <c r="G22" s="134">
        <f>SUM(G4:G21)</f>
        <v>8</v>
      </c>
      <c r="H22" s="135"/>
      <c r="I22" s="134">
        <f>SUM(I4:I21)</f>
        <v>8</v>
      </c>
      <c r="J22" s="135"/>
      <c r="K22" s="134">
        <f>SUM(K4:K21)</f>
        <v>8</v>
      </c>
      <c r="L22" s="135"/>
      <c r="M22" s="134">
        <f>SUM(M4:M21)</f>
        <v>8</v>
      </c>
      <c r="N22" s="135"/>
      <c r="O22" s="134">
        <f>SUM(O4:O21)</f>
        <v>0</v>
      </c>
      <c r="P22" s="135"/>
      <c r="Q22" s="134">
        <f>SUM(Q4:Q21)</f>
        <v>0</v>
      </c>
      <c r="R22" s="13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2019-12-20T15:08:09Z</cp:lastPrinted>
  <dcterms:created xsi:type="dcterms:W3CDTF">2010-01-14T13:00:57Z</dcterms:created>
  <dcterms:modified xsi:type="dcterms:W3CDTF">2023-01-03T14:11:27Z</dcterms:modified>
</cp:coreProperties>
</file>