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8DEE7EAE-0E7A-4A3D-B4E3-AE204CC40395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Leek!$A$1:$V$43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7" l="1"/>
  <c r="T18" i="57" s="1"/>
  <c r="S17" i="57"/>
  <c r="T17" i="57" s="1"/>
  <c r="C2" i="1"/>
  <c r="K12" i="1"/>
  <c r="I12" i="1"/>
  <c r="H12" i="1"/>
  <c r="V27" i="57"/>
  <c r="C32" i="57" s="1"/>
  <c r="D12" i="1" s="1"/>
  <c r="U27" i="57"/>
  <c r="C31" i="57" s="1"/>
  <c r="C12" i="1" s="1"/>
  <c r="R27" i="57"/>
  <c r="S26" i="57"/>
  <c r="Q25" i="57"/>
  <c r="O25" i="57"/>
  <c r="P27" i="57" s="1"/>
  <c r="M25" i="57"/>
  <c r="N27" i="57" s="1"/>
  <c r="K25" i="57"/>
  <c r="L27" i="57" s="1"/>
  <c r="I25" i="57"/>
  <c r="J27" i="57" s="1"/>
  <c r="G25" i="57"/>
  <c r="H27" i="57" s="1"/>
  <c r="E25" i="57"/>
  <c r="S24" i="57"/>
  <c r="C34" i="57" s="1"/>
  <c r="F12" i="1" s="1"/>
  <c r="S23" i="57"/>
  <c r="C33" i="57" s="1"/>
  <c r="E12" i="1" s="1"/>
  <c r="S22" i="57"/>
  <c r="T22" i="57" s="1"/>
  <c r="S21" i="57"/>
  <c r="T21" i="57" s="1"/>
  <c r="S20" i="57"/>
  <c r="T20" i="57" s="1"/>
  <c r="S19" i="57"/>
  <c r="T19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E11" i="1"/>
  <c r="D11" i="1"/>
  <c r="C11" i="1"/>
  <c r="S19" i="44"/>
  <c r="T19" i="44" s="1"/>
  <c r="K11" i="1"/>
  <c r="I11" i="1"/>
  <c r="H11" i="1"/>
  <c r="G31" i="5"/>
  <c r="S25" i="57" l="1"/>
  <c r="F27" i="57"/>
  <c r="S27" i="57" s="1"/>
  <c r="T26" i="57"/>
  <c r="C30" i="57" s="1"/>
  <c r="C2" i="5"/>
  <c r="C2" i="18"/>
  <c r="C2" i="30"/>
  <c r="C2" i="24"/>
  <c r="C2" i="16"/>
  <c r="C2" i="55"/>
  <c r="C35" i="57" l="1"/>
  <c r="G35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<sst xmlns="http://schemas.openxmlformats.org/spreadsheetml/2006/main" count="705" uniqueCount="107">
  <si>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</si>
  <si>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</si>
  <si>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</si>
  <si>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</si>
  <si>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</si>
  <si>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</si>
  <si>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</si>
  <si>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</si>
  <si>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</si>
  <si>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</si>
  <si>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</si>
  <si>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</si>
  <si>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</si>
  <si>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</si>
  <si>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</si>
  <si>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</si>
  <si>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</si>
  <si>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</si>
  <si>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</si>
  <si>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</si>
  <si>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</si>
  <si>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</si>
  <si>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</si>
  <si>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</si>
  <si>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</si>
  <si>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</si>
  <si>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</si>
  <si>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</si>
  <si>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</si>
  <si>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</si>
  <si>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</si>
  <si>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</si>
  <si>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</si>
  <si>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</si>
  <si>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</si>
  <si>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</si>
  <si>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</si>
  <si>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</si>
  <si>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</si>
  <si>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</si>
  <si>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</si>
  <si>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</si>
  <si>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</si>
  <si>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</si>
  <si>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</si>
  <si>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</si>
  <si>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</si>
  <si>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</si>
  <si>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</si>
  <si>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</si>
  <si>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</si>
  <si>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</si>
  <si>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</si>
  <si>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</si>
  <si>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</si>
  <si>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</si>
  <si>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</si>
  <si>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</si>
  <si>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</si>
  <si>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</si>
  <si>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</si>
  <si>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</si>
  <si>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</si>
  <si>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</si>
  <si>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</si>
  <si>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</si>
  <si>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</si>
  <si>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</si>
  <si>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</si>
  <si>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</si>
  <si>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</si>
  <si>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</si>
  <si>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</si>
  <si>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</si>
  <si>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</si>
  <si>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</si>
  <si>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</si>
  <si>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</si>
  <si>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tidy mill / shredder</t>
  </si>
  <si>
    <t>doors &amp; frames</t>
  </si>
  <si>
    <t>college</t>
  </si>
  <si>
    <t>sharpening</t>
  </si>
  <si>
    <t>check tools</t>
  </si>
  <si>
    <t>wall panels</t>
  </si>
  <si>
    <t>firewood</t>
  </si>
  <si>
    <t xml:space="preserve">relight fire </t>
  </si>
  <si>
    <t>paint canteen</t>
  </si>
  <si>
    <t>frames</t>
  </si>
  <si>
    <t>ash sample</t>
  </si>
  <si>
    <t>first aid</t>
  </si>
  <si>
    <t>29.01.23</t>
  </si>
  <si>
    <t>doors</t>
  </si>
  <si>
    <t>seat bases</t>
  </si>
  <si>
    <t>hospital appointment</t>
  </si>
  <si>
    <t>fix table to floor in mill</t>
  </si>
  <si>
    <t>headboards</t>
  </si>
  <si>
    <t>samples</t>
  </si>
  <si>
    <t>alter frame for mr</t>
  </si>
  <si>
    <t>office cladding</t>
  </si>
  <si>
    <t>sample</t>
  </si>
  <si>
    <t>CAMP01</t>
  </si>
  <si>
    <t>OFFI01</t>
  </si>
  <si>
    <t>MOOR02</t>
  </si>
  <si>
    <t>HOXT01</t>
  </si>
  <si>
    <t>CAPI01</t>
  </si>
  <si>
    <t>REPT01</t>
  </si>
  <si>
    <t>MBHS01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</si>
</sst>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F30" sqref="F3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29.01.23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0.5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1.5</v>
      </c>
    </row>
    <row r="8" spans="1:11" ht="17.25" customHeight="1" x14ac:dyDescent="0.25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32</v>
      </c>
      <c r="C9" s="100">
        <f>SUM(Hammond!C32)</f>
        <v>0</v>
      </c>
      <c r="D9" s="100">
        <f>SUM(Hammond!C33)</f>
        <v>0</v>
      </c>
      <c r="E9" s="100">
        <f>SUM(Hammond!C34)</f>
        <v>8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1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2.5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19</v>
      </c>
    </row>
    <row r="12" spans="1:11" x14ac:dyDescent="0.25">
      <c r="A12" s="113" t="s">
        <v>76</v>
      </c>
      <c r="B12" s="100">
        <f>SUM(Leek!C30)</f>
        <v>32</v>
      </c>
      <c r="C12" s="100">
        <f>SUM(Leek!C31)</f>
        <v>0</v>
      </c>
      <c r="D12" s="100">
        <f>SUM(Leek!C32)</f>
        <v>0</v>
      </c>
      <c r="E12" s="100">
        <f>SUM(Leek!C33)</f>
        <v>8</v>
      </c>
      <c r="F12" s="100">
        <f>SUM(Leek!C34)</f>
        <v>0</v>
      </c>
      <c r="G12" s="101">
        <f>B12+C12+D12+E12+F12</f>
        <v>40</v>
      </c>
      <c r="H12" s="104">
        <f>SUM(Leek!C36)</f>
        <v>0</v>
      </c>
      <c r="I12" s="104">
        <f>SUM(Leek!C37)</f>
        <v>0</v>
      </c>
      <c r="K12" s="103">
        <f>SUM(Leek!I31)</f>
        <v>12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9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5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4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4.5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4</v>
      </c>
    </row>
    <row r="18" spans="1:11" x14ac:dyDescent="0.25">
      <c r="A18" s="99" t="s">
        <v>12</v>
      </c>
      <c r="B18" s="100">
        <f>SUM(Wright!C36)</f>
        <v>41</v>
      </c>
      <c r="C18" s="100">
        <f>SUM(Wright!C37)</f>
        <v>0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41</v>
      </c>
      <c r="H18" s="104">
        <f>SUM(Wright!C42)</f>
        <v>0</v>
      </c>
      <c r="I18" s="104">
        <f>SUM(Wright!C43)</f>
        <v>0</v>
      </c>
      <c r="K18" s="103">
        <f>SUM(Wright!I37)</f>
        <v>29.5</v>
      </c>
    </row>
    <row r="19" spans="1:11" ht="17.25" customHeight="1" x14ac:dyDescent="0.25">
      <c r="A19" s="105" t="s">
        <v>22</v>
      </c>
      <c r="B19" s="106">
        <f t="shared" ref="B19:I19" si="2">SUM(B6:B18)</f>
        <v>497</v>
      </c>
      <c r="C19" s="106">
        <f t="shared" si="2"/>
        <v>0</v>
      </c>
      <c r="D19" s="106">
        <f t="shared" si="2"/>
        <v>0</v>
      </c>
      <c r="E19" s="106">
        <f t="shared" si="2"/>
        <v>16</v>
      </c>
      <c r="F19" s="106">
        <f t="shared" si="2"/>
        <v>0</v>
      </c>
      <c r="G19" s="106">
        <f t="shared" si="2"/>
        <v>513</v>
      </c>
      <c r="H19" s="107">
        <f t="shared" si="2"/>
        <v>0</v>
      </c>
      <c r="I19" s="107">
        <f t="shared" si="2"/>
        <v>0</v>
      </c>
      <c r="J19" s="94"/>
      <c r="K19" s="106">
        <f>SUM(K6:K18)</f>
        <v>92.5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497</v>
      </c>
    </row>
    <row r="23" spans="1:11" x14ac:dyDescent="0.25">
      <c r="A23" s="92" t="s">
        <v>29</v>
      </c>
      <c r="C23" s="108">
        <f>K19</f>
        <v>92.5</v>
      </c>
    </row>
    <row r="24" spans="1:11" x14ac:dyDescent="0.25">
      <c r="A24" s="92" t="s">
        <v>33</v>
      </c>
      <c r="C24" s="109">
        <f>C23/C22</f>
        <v>0.18611670020120724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29.01.23</v>
      </c>
      <c r="D2" s="32"/>
      <c r="E2" s="124" t="s">
        <v>13</v>
      </c>
      <c r="F2" s="12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100</v>
      </c>
      <c r="C4" s="6">
        <v>5</v>
      </c>
      <c r="D4" s="22" t="s">
        <v>87</v>
      </c>
      <c r="E4" s="127">
        <v>2.5</v>
      </c>
      <c r="F4" s="128"/>
      <c r="G4" s="139"/>
      <c r="H4" s="140"/>
      <c r="I4" s="139"/>
      <c r="J4" s="140"/>
      <c r="K4" s="139"/>
      <c r="L4" s="140"/>
      <c r="M4" s="139"/>
      <c r="N4" s="140"/>
      <c r="O4" s="141"/>
      <c r="P4" s="141"/>
      <c r="Q4" s="139"/>
      <c r="R4" s="140"/>
      <c r="S4" s="38">
        <f>E4+G4+I4+K4+M4+O4+Q4</f>
        <v>2.5</v>
      </c>
      <c r="T4" s="38">
        <f>SUM(S4-U4-V4)</f>
        <v>2.5</v>
      </c>
      <c r="U4" s="40"/>
      <c r="V4" s="40"/>
    </row>
    <row r="5" spans="1:22" x14ac:dyDescent="0.25">
      <c r="A5" s="6">
        <v>6822</v>
      </c>
      <c r="B5" s="6" t="s">
        <v>102</v>
      </c>
      <c r="C5" s="6">
        <v>61</v>
      </c>
      <c r="D5" s="22" t="s">
        <v>83</v>
      </c>
      <c r="E5" s="127">
        <v>5.5</v>
      </c>
      <c r="F5" s="128"/>
      <c r="G5" s="117">
        <v>8</v>
      </c>
      <c r="H5" s="118"/>
      <c r="I5" s="117">
        <v>8</v>
      </c>
      <c r="J5" s="118"/>
      <c r="K5" s="117">
        <v>5.5</v>
      </c>
      <c r="L5" s="118"/>
      <c r="M5" s="117"/>
      <c r="N5" s="118"/>
      <c r="O5" s="141"/>
      <c r="P5" s="141"/>
      <c r="Q5" s="139"/>
      <c r="R5" s="140"/>
      <c r="S5" s="38">
        <f t="shared" ref="S5:S22" si="0">E5+G5+I5+K5+M5+O5+Q5</f>
        <v>27</v>
      </c>
      <c r="T5" s="38">
        <f t="shared" ref="T5:T20" si="1">SUM(S5-U5-V5)</f>
        <v>27</v>
      </c>
      <c r="U5" s="40"/>
      <c r="V5" s="40"/>
    </row>
    <row r="6" spans="1:22" x14ac:dyDescent="0.25">
      <c r="A6" s="6">
        <v>7054</v>
      </c>
      <c r="B6" s="6" t="s">
        <v>100</v>
      </c>
      <c r="C6" s="6">
        <v>1</v>
      </c>
      <c r="D6" s="22" t="s">
        <v>99</v>
      </c>
      <c r="E6" s="127"/>
      <c r="F6" s="128"/>
      <c r="G6" s="117"/>
      <c r="H6" s="118"/>
      <c r="I6" s="117"/>
      <c r="J6" s="118"/>
      <c r="K6" s="117">
        <v>2.5</v>
      </c>
      <c r="L6" s="118"/>
      <c r="M6" s="117">
        <v>3</v>
      </c>
      <c r="N6" s="118"/>
      <c r="O6" s="141"/>
      <c r="P6" s="141"/>
      <c r="Q6" s="139"/>
      <c r="R6" s="140"/>
      <c r="S6" s="38">
        <f t="shared" si="0"/>
        <v>5.5</v>
      </c>
      <c r="T6" s="38">
        <f t="shared" si="1"/>
        <v>5.5</v>
      </c>
      <c r="U6" s="40"/>
      <c r="V6" s="40"/>
    </row>
    <row r="7" spans="1:22" x14ac:dyDescent="0.25">
      <c r="A7" s="6"/>
      <c r="B7" s="6"/>
      <c r="C7" s="6"/>
      <c r="D7" s="22"/>
      <c r="E7" s="127"/>
      <c r="F7" s="128"/>
      <c r="G7" s="139"/>
      <c r="H7" s="140"/>
      <c r="I7" s="139"/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7"/>
      <c r="F8" s="128"/>
      <c r="G8" s="139"/>
      <c r="H8" s="140"/>
      <c r="I8" s="139"/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7"/>
      <c r="F9" s="128"/>
      <c r="G9" s="139"/>
      <c r="H9" s="140"/>
      <c r="I9" s="139"/>
      <c r="J9" s="140"/>
      <c r="K9" s="139"/>
      <c r="L9" s="140"/>
      <c r="M9" s="139"/>
      <c r="N9" s="140"/>
      <c r="O9" s="141"/>
      <c r="P9" s="141"/>
      <c r="Q9" s="139"/>
      <c r="R9" s="1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7"/>
      <c r="F10" s="128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7"/>
      <c r="F11" s="128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7"/>
      <c r="F12" s="128"/>
      <c r="G12" s="117"/>
      <c r="H12" s="118"/>
      <c r="I12" s="117"/>
      <c r="J12" s="118"/>
      <c r="K12" s="117"/>
      <c r="L12" s="118"/>
      <c r="M12" s="117"/>
      <c r="N12" s="118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17"/>
      <c r="H13" s="118"/>
      <c r="I13" s="117"/>
      <c r="J13" s="118"/>
      <c r="K13" s="117"/>
      <c r="L13" s="118"/>
      <c r="M13" s="117"/>
      <c r="N13" s="118"/>
      <c r="O13" s="139"/>
      <c r="P13" s="140"/>
      <c r="Q13" s="139"/>
      <c r="R13" s="1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17"/>
      <c r="H14" s="118"/>
      <c r="I14" s="117"/>
      <c r="J14" s="118"/>
      <c r="K14" s="117"/>
      <c r="L14" s="118"/>
      <c r="M14" s="117"/>
      <c r="N14" s="118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7"/>
      <c r="F15" s="128"/>
      <c r="G15" s="127"/>
      <c r="H15" s="118"/>
      <c r="I15" s="127"/>
      <c r="J15" s="118"/>
      <c r="K15" s="127"/>
      <c r="L15" s="118"/>
      <c r="M15" s="127"/>
      <c r="N15" s="118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17"/>
      <c r="H16" s="118"/>
      <c r="I16" s="117"/>
      <c r="J16" s="118"/>
      <c r="K16" s="117"/>
      <c r="L16" s="118"/>
      <c r="M16" s="117"/>
      <c r="N16" s="118"/>
      <c r="O16" s="139"/>
      <c r="P16" s="140"/>
      <c r="Q16" s="139"/>
      <c r="R16" s="1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7"/>
      <c r="F17" s="128"/>
      <c r="G17" s="117"/>
      <c r="H17" s="118"/>
      <c r="I17" s="117"/>
      <c r="J17" s="118"/>
      <c r="K17" s="117"/>
      <c r="L17" s="118"/>
      <c r="M17" s="117"/>
      <c r="N17" s="118"/>
      <c r="O17" s="139"/>
      <c r="P17" s="140"/>
      <c r="Q17" s="139"/>
      <c r="R17" s="1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7"/>
      <c r="F18" s="128"/>
      <c r="G18" s="139"/>
      <c r="H18" s="140"/>
      <c r="I18" s="139"/>
      <c r="J18" s="140"/>
      <c r="K18" s="139"/>
      <c r="L18" s="140"/>
      <c r="M18" s="139"/>
      <c r="N18" s="140"/>
      <c r="O18" s="141"/>
      <c r="P18" s="141"/>
      <c r="Q18" s="139"/>
      <c r="R18" s="1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101</v>
      </c>
      <c r="C19" s="6"/>
      <c r="D19" s="22" t="s">
        <v>65</v>
      </c>
      <c r="E19" s="127"/>
      <c r="F19" s="128"/>
      <c r="G19" s="139"/>
      <c r="H19" s="140"/>
      <c r="I19" s="139"/>
      <c r="J19" s="140"/>
      <c r="K19" s="139"/>
      <c r="L19" s="140"/>
      <c r="M19" s="139">
        <v>5</v>
      </c>
      <c r="N19" s="140"/>
      <c r="O19" s="141"/>
      <c r="P19" s="141"/>
      <c r="Q19" s="139"/>
      <c r="R19" s="140"/>
      <c r="S19" s="38">
        <f t="shared" si="0"/>
        <v>5</v>
      </c>
      <c r="T19" s="38">
        <f t="shared" si="1"/>
        <v>5</v>
      </c>
      <c r="U19" s="40"/>
      <c r="V19" s="40"/>
    </row>
    <row r="20" spans="1:22" x14ac:dyDescent="0.25">
      <c r="A20" s="6"/>
      <c r="B20" s="6"/>
      <c r="C20" s="6"/>
      <c r="D20" s="22"/>
      <c r="E20" s="127"/>
      <c r="F20" s="128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7"/>
      <c r="F21" s="128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9"/>
      <c r="F22" s="119"/>
      <c r="G22" s="141"/>
      <c r="H22" s="141"/>
      <c r="I22" s="141"/>
      <c r="J22" s="141"/>
      <c r="K22" s="141"/>
      <c r="L22" s="141"/>
      <c r="M22" s="139"/>
      <c r="N22" s="140"/>
      <c r="O22" s="141"/>
      <c r="P22" s="141"/>
      <c r="Q22" s="139"/>
      <c r="R22" s="14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100</v>
      </c>
      <c r="C4" s="6">
        <v>10</v>
      </c>
      <c r="D4" s="22" t="s">
        <v>79</v>
      </c>
      <c r="E4" s="127">
        <v>8</v>
      </c>
      <c r="F4" s="128"/>
      <c r="G4" s="127">
        <v>8</v>
      </c>
      <c r="H4" s="128"/>
      <c r="I4" s="127">
        <v>8</v>
      </c>
      <c r="J4" s="128"/>
      <c r="K4" s="127">
        <v>8</v>
      </c>
      <c r="L4" s="128"/>
      <c r="M4" s="127">
        <v>4</v>
      </c>
      <c r="N4" s="128"/>
      <c r="O4" s="127"/>
      <c r="P4" s="128"/>
      <c r="Q4" s="127"/>
      <c r="R4" s="128"/>
      <c r="S4" s="12">
        <f t="shared" ref="S4:S10" si="0">E4+G4+I4+K4+M4+O4+Q4</f>
        <v>36</v>
      </c>
      <c r="T4" s="12">
        <f t="shared" ref="T4:T22" si="1">SUM(S4-U4-V4)</f>
        <v>36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101</v>
      </c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>
        <v>4</v>
      </c>
      <c r="N21" s="128"/>
      <c r="O21" s="127"/>
      <c r="P21" s="128"/>
      <c r="Q21" s="127"/>
      <c r="R21" s="128"/>
      <c r="S21" s="12">
        <f t="shared" si="2"/>
        <v>4</v>
      </c>
      <c r="T21" s="12">
        <f t="shared" si="1"/>
        <v>4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28"/>
      <c r="G22" s="145"/>
      <c r="H22" s="128"/>
      <c r="I22" s="145"/>
      <c r="J22" s="128"/>
      <c r="K22" s="145"/>
      <c r="L22" s="128"/>
      <c r="M22" s="145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4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106</v>
      </c>
      <c r="C4" s="6">
        <v>1</v>
      </c>
      <c r="D4" s="22" t="s">
        <v>88</v>
      </c>
      <c r="E4" s="127">
        <v>3.5</v>
      </c>
      <c r="F4" s="128"/>
      <c r="G4" s="127">
        <v>4</v>
      </c>
      <c r="H4" s="128"/>
      <c r="I4" s="127">
        <v>3.5</v>
      </c>
      <c r="J4" s="128"/>
      <c r="K4" s="127">
        <v>3.5</v>
      </c>
      <c r="L4" s="128"/>
      <c r="M4" s="127">
        <v>3</v>
      </c>
      <c r="N4" s="128"/>
      <c r="O4" s="127"/>
      <c r="P4" s="128"/>
      <c r="Q4" s="127"/>
      <c r="R4" s="128"/>
      <c r="S4" s="12">
        <f>E4+G4+I4+K4+M4+O4+Q4</f>
        <v>17.5</v>
      </c>
      <c r="T4" s="12">
        <f>SUM(S4-U4-V4)</f>
        <v>17.5</v>
      </c>
      <c r="U4" s="14"/>
      <c r="V4" s="14"/>
    </row>
    <row r="5" spans="1:22" ht="15.75" customHeight="1" x14ac:dyDescent="0.25">
      <c r="A5" s="6">
        <v>6822</v>
      </c>
      <c r="B5" s="6" t="s">
        <v>102</v>
      </c>
      <c r="C5" s="6">
        <v>60</v>
      </c>
      <c r="D5" s="22" t="s">
        <v>83</v>
      </c>
      <c r="E5" s="127">
        <v>3.5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3.5</v>
      </c>
      <c r="T5" s="12">
        <f>SUM(S5-U5-V5)</f>
        <v>3.5</v>
      </c>
      <c r="U5" s="14"/>
      <c r="V5" s="14"/>
    </row>
    <row r="6" spans="1:22" x14ac:dyDescent="0.25">
      <c r="A6" s="6">
        <v>7054</v>
      </c>
      <c r="B6" s="6" t="s">
        <v>100</v>
      </c>
      <c r="C6" s="6">
        <v>3</v>
      </c>
      <c r="D6" s="22" t="s">
        <v>87</v>
      </c>
      <c r="E6" s="127"/>
      <c r="F6" s="128"/>
      <c r="G6" s="127">
        <v>0.5</v>
      </c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7054</v>
      </c>
      <c r="B7" s="6" t="s">
        <v>100</v>
      </c>
      <c r="C7" s="6">
        <v>4</v>
      </c>
      <c r="D7" s="22" t="s">
        <v>87</v>
      </c>
      <c r="E7" s="127"/>
      <c r="F7" s="128"/>
      <c r="G7" s="127">
        <v>0.75</v>
      </c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0.75</v>
      </c>
      <c r="T7" s="12">
        <f t="shared" si="1"/>
        <v>0.75</v>
      </c>
      <c r="U7" s="14"/>
      <c r="V7" s="14"/>
    </row>
    <row r="8" spans="1:22" x14ac:dyDescent="0.25">
      <c r="A8" s="6">
        <v>7054</v>
      </c>
      <c r="B8" s="6" t="s">
        <v>100</v>
      </c>
      <c r="C8" s="6">
        <v>5</v>
      </c>
      <c r="D8" s="22" t="s">
        <v>87</v>
      </c>
      <c r="E8" s="127"/>
      <c r="F8" s="128"/>
      <c r="G8" s="127">
        <v>1.75</v>
      </c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1.75</v>
      </c>
      <c r="T8" s="12">
        <f t="shared" si="1"/>
        <v>1.75</v>
      </c>
      <c r="U8" s="14"/>
      <c r="V8" s="14"/>
    </row>
    <row r="9" spans="1:22" x14ac:dyDescent="0.25">
      <c r="A9" s="6">
        <v>7054</v>
      </c>
      <c r="B9" s="6" t="s">
        <v>100</v>
      </c>
      <c r="C9" s="6">
        <v>6</v>
      </c>
      <c r="D9" s="22" t="s">
        <v>87</v>
      </c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>
        <v>7054</v>
      </c>
      <c r="B10" s="6" t="s">
        <v>100</v>
      </c>
      <c r="C10" s="6">
        <v>7</v>
      </c>
      <c r="D10" s="22" t="s">
        <v>87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>
        <v>6822</v>
      </c>
      <c r="B11" s="6" t="s">
        <v>102</v>
      </c>
      <c r="C11" s="6">
        <v>61</v>
      </c>
      <c r="D11" s="22" t="s">
        <v>83</v>
      </c>
      <c r="E11" s="127"/>
      <c r="F11" s="128"/>
      <c r="G11" s="127"/>
      <c r="H11" s="128"/>
      <c r="I11" s="127">
        <v>3.5</v>
      </c>
      <c r="J11" s="128"/>
      <c r="K11" s="127"/>
      <c r="L11" s="128"/>
      <c r="M11" s="127">
        <v>4.5</v>
      </c>
      <c r="N11" s="128"/>
      <c r="O11" s="127"/>
      <c r="P11" s="128"/>
      <c r="Q11" s="127"/>
      <c r="R11" s="128"/>
      <c r="S11" s="12">
        <f t="shared" si="0"/>
        <v>8</v>
      </c>
      <c r="T11" s="12">
        <f t="shared" si="1"/>
        <v>8</v>
      </c>
      <c r="U11" s="14"/>
      <c r="V11" s="14"/>
    </row>
    <row r="12" spans="1:22" x14ac:dyDescent="0.25">
      <c r="A12" s="6">
        <v>7054</v>
      </c>
      <c r="B12" s="6" t="s">
        <v>100</v>
      </c>
      <c r="C12" s="6">
        <v>14</v>
      </c>
      <c r="D12" s="22" t="s">
        <v>96</v>
      </c>
      <c r="E12" s="127"/>
      <c r="F12" s="128"/>
      <c r="G12" s="127"/>
      <c r="H12" s="128"/>
      <c r="I12" s="127"/>
      <c r="J12" s="128"/>
      <c r="K12" s="127">
        <v>3.5</v>
      </c>
      <c r="L12" s="128"/>
      <c r="M12" s="127"/>
      <c r="N12" s="128"/>
      <c r="O12" s="127"/>
      <c r="P12" s="128"/>
      <c r="Q12" s="127"/>
      <c r="R12" s="128"/>
      <c r="S12" s="12">
        <f t="shared" si="0"/>
        <v>3.5</v>
      </c>
      <c r="T12" s="12">
        <f t="shared" si="1"/>
        <v>3.5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3601</v>
      </c>
      <c r="B16" s="6" t="s">
        <v>104</v>
      </c>
      <c r="C16" s="6"/>
      <c r="D16" s="22" t="s">
        <v>86</v>
      </c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7"/>
      <c r="J18" s="128"/>
      <c r="K18" s="117"/>
      <c r="L18" s="11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22" t="s">
        <v>65</v>
      </c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101</v>
      </c>
      <c r="C20" s="6"/>
      <c r="D20" s="10" t="s">
        <v>58</v>
      </c>
      <c r="E20" s="127">
        <v>1</v>
      </c>
      <c r="F20" s="128"/>
      <c r="G20" s="127">
        <v>1</v>
      </c>
      <c r="H20" s="128"/>
      <c r="I20" s="127">
        <v>1</v>
      </c>
      <c r="J20" s="128"/>
      <c r="K20" s="127">
        <v>1</v>
      </c>
      <c r="L20" s="128"/>
      <c r="M20" s="127">
        <v>0.5</v>
      </c>
      <c r="N20" s="128"/>
      <c r="O20" s="127"/>
      <c r="P20" s="128"/>
      <c r="Q20" s="127"/>
      <c r="R20" s="128"/>
      <c r="S20" s="12">
        <f t="shared" si="0"/>
        <v>4.5</v>
      </c>
      <c r="T20" s="12">
        <f t="shared" si="1"/>
        <v>4.5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106</v>
      </c>
      <c r="C4" s="6">
        <v>1</v>
      </c>
      <c r="D4" s="22" t="s">
        <v>88</v>
      </c>
      <c r="E4" s="127">
        <v>3.5</v>
      </c>
      <c r="F4" s="128"/>
      <c r="G4" s="127">
        <v>4</v>
      </c>
      <c r="H4" s="128"/>
      <c r="I4" s="127">
        <v>3.5</v>
      </c>
      <c r="J4" s="128"/>
      <c r="K4" s="127">
        <v>3.5</v>
      </c>
      <c r="L4" s="128"/>
      <c r="M4" s="127">
        <v>8</v>
      </c>
      <c r="N4" s="128"/>
      <c r="O4" s="119"/>
      <c r="P4" s="119"/>
      <c r="Q4" s="119"/>
      <c r="R4" s="119"/>
      <c r="S4" s="12">
        <f t="shared" ref="S4:S11" si="0">E4+G4+I4+K4+M4+O4+Q4</f>
        <v>22.5</v>
      </c>
      <c r="T4" s="12">
        <f t="shared" ref="T4:T11" si="1">SUM(S4-U4-V4)</f>
        <v>22.5</v>
      </c>
      <c r="U4" s="14"/>
      <c r="V4" s="14"/>
    </row>
    <row r="5" spans="1:22" x14ac:dyDescent="0.25">
      <c r="A5" s="6">
        <v>6822</v>
      </c>
      <c r="B5" s="6" t="s">
        <v>102</v>
      </c>
      <c r="C5" s="6">
        <v>60</v>
      </c>
      <c r="D5" s="22" t="s">
        <v>83</v>
      </c>
      <c r="E5" s="127">
        <v>3.5</v>
      </c>
      <c r="F5" s="128"/>
      <c r="G5" s="127"/>
      <c r="H5" s="128"/>
      <c r="I5" s="127"/>
      <c r="J5" s="128"/>
      <c r="K5" s="127"/>
      <c r="L5" s="128"/>
      <c r="M5" s="127"/>
      <c r="N5" s="128"/>
      <c r="O5" s="119"/>
      <c r="P5" s="119"/>
      <c r="Q5" s="119"/>
      <c r="R5" s="119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25">
      <c r="A6" s="6">
        <v>7054</v>
      </c>
      <c r="B6" s="6" t="s">
        <v>100</v>
      </c>
      <c r="C6" s="6">
        <v>3</v>
      </c>
      <c r="D6" s="22" t="s">
        <v>87</v>
      </c>
      <c r="E6" s="127"/>
      <c r="F6" s="128"/>
      <c r="G6" s="127">
        <v>0.75</v>
      </c>
      <c r="H6" s="128"/>
      <c r="I6" s="127"/>
      <c r="J6" s="128"/>
      <c r="K6" s="127"/>
      <c r="L6" s="128"/>
      <c r="M6" s="127"/>
      <c r="N6" s="128"/>
      <c r="O6" s="119"/>
      <c r="P6" s="119"/>
      <c r="Q6" s="119"/>
      <c r="R6" s="119"/>
      <c r="S6" s="12">
        <f t="shared" si="0"/>
        <v>0.75</v>
      </c>
      <c r="T6" s="12">
        <f t="shared" si="1"/>
        <v>0.75</v>
      </c>
      <c r="U6" s="14"/>
      <c r="V6" s="14"/>
    </row>
    <row r="7" spans="1:22" x14ac:dyDescent="0.25">
      <c r="A7" s="6">
        <v>7054</v>
      </c>
      <c r="B7" s="6" t="s">
        <v>100</v>
      </c>
      <c r="C7" s="6">
        <v>4</v>
      </c>
      <c r="D7" s="22" t="s">
        <v>87</v>
      </c>
      <c r="E7" s="127"/>
      <c r="F7" s="128"/>
      <c r="G7" s="127">
        <v>0.5</v>
      </c>
      <c r="H7" s="128"/>
      <c r="I7" s="127"/>
      <c r="J7" s="128"/>
      <c r="K7" s="127"/>
      <c r="L7" s="128"/>
      <c r="M7" s="127"/>
      <c r="N7" s="128"/>
      <c r="O7" s="119"/>
      <c r="P7" s="119"/>
      <c r="Q7" s="119"/>
      <c r="R7" s="119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6">
        <v>7054</v>
      </c>
      <c r="B8" s="6" t="s">
        <v>100</v>
      </c>
      <c r="C8" s="6">
        <v>5</v>
      </c>
      <c r="D8" s="22" t="s">
        <v>87</v>
      </c>
      <c r="E8" s="127"/>
      <c r="F8" s="128"/>
      <c r="G8" s="127">
        <v>1.75</v>
      </c>
      <c r="H8" s="128"/>
      <c r="I8" s="127"/>
      <c r="J8" s="128"/>
      <c r="K8" s="127"/>
      <c r="L8" s="128"/>
      <c r="M8" s="127"/>
      <c r="N8" s="128"/>
      <c r="O8" s="119"/>
      <c r="P8" s="119"/>
      <c r="Q8" s="119"/>
      <c r="R8" s="119"/>
      <c r="S8" s="12">
        <f t="shared" si="0"/>
        <v>1.75</v>
      </c>
      <c r="T8" s="12">
        <f t="shared" si="1"/>
        <v>1.75</v>
      </c>
      <c r="U8" s="14"/>
      <c r="V8" s="14"/>
    </row>
    <row r="9" spans="1:22" x14ac:dyDescent="0.25">
      <c r="A9" s="6">
        <v>7054</v>
      </c>
      <c r="B9" s="6" t="s">
        <v>100</v>
      </c>
      <c r="C9" s="6">
        <v>6</v>
      </c>
      <c r="D9" s="22" t="s">
        <v>87</v>
      </c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7054</v>
      </c>
      <c r="B10" s="6" t="s">
        <v>100</v>
      </c>
      <c r="C10" s="6">
        <v>7</v>
      </c>
      <c r="D10" s="22" t="s">
        <v>87</v>
      </c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>
        <v>6822</v>
      </c>
      <c r="B11" s="6" t="s">
        <v>102</v>
      </c>
      <c r="C11" s="6">
        <v>61</v>
      </c>
      <c r="D11" s="22" t="s">
        <v>83</v>
      </c>
      <c r="E11" s="127"/>
      <c r="F11" s="128"/>
      <c r="G11" s="127"/>
      <c r="H11" s="128"/>
      <c r="I11" s="127">
        <v>3.5</v>
      </c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3.5</v>
      </c>
      <c r="T11" s="12">
        <f t="shared" si="1"/>
        <v>3.5</v>
      </c>
      <c r="U11" s="14"/>
      <c r="V11" s="14"/>
    </row>
    <row r="12" spans="1:22" x14ac:dyDescent="0.25">
      <c r="A12" s="6">
        <v>7054</v>
      </c>
      <c r="B12" s="6" t="s">
        <v>100</v>
      </c>
      <c r="C12" s="6">
        <v>14</v>
      </c>
      <c r="D12" s="22" t="s">
        <v>96</v>
      </c>
      <c r="E12" s="127"/>
      <c r="F12" s="128"/>
      <c r="G12" s="127"/>
      <c r="H12" s="128"/>
      <c r="I12" s="127"/>
      <c r="J12" s="128"/>
      <c r="K12" s="127">
        <v>3.5</v>
      </c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3.5</v>
      </c>
      <c r="T12" s="12">
        <f>SUM(S12-U12-V12)</f>
        <v>3.5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3601</v>
      </c>
      <c r="B15" s="6" t="s">
        <v>104</v>
      </c>
      <c r="C15" s="6"/>
      <c r="D15" s="22" t="s">
        <v>86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101</v>
      </c>
      <c r="C18" s="6"/>
      <c r="D18" s="22" t="s">
        <v>65</v>
      </c>
      <c r="E18" s="127"/>
      <c r="F18" s="128"/>
      <c r="G18" s="117"/>
      <c r="H18" s="118"/>
      <c r="I18" s="117"/>
      <c r="J18" s="118"/>
      <c r="K18" s="117"/>
      <c r="L18" s="118"/>
      <c r="M18" s="117"/>
      <c r="N18" s="11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10" t="s">
        <v>58</v>
      </c>
      <c r="E19" s="127">
        <v>1</v>
      </c>
      <c r="F19" s="128"/>
      <c r="G19" s="117">
        <v>1</v>
      </c>
      <c r="H19" s="118"/>
      <c r="I19" s="117">
        <v>1</v>
      </c>
      <c r="J19" s="118"/>
      <c r="K19" s="117">
        <v>1</v>
      </c>
      <c r="L19" s="118"/>
      <c r="M19" s="117"/>
      <c r="N19" s="118"/>
      <c r="O19" s="127"/>
      <c r="P19" s="128"/>
      <c r="Q19" s="127"/>
      <c r="R19" s="128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29.01.23</v>
      </c>
      <c r="D2" s="110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24" t="s">
        <v>17</v>
      </c>
      <c r="N2" s="148"/>
      <c r="O2" s="148" t="s">
        <v>18</v>
      </c>
      <c r="P2" s="148"/>
      <c r="Q2" s="148" t="s">
        <v>19</v>
      </c>
      <c r="R2" s="14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</v>
      </c>
      <c r="K3" s="56">
        <v>8</v>
      </c>
      <c r="L3" s="27">
        <v>16</v>
      </c>
      <c r="M3" s="56">
        <v>8</v>
      </c>
      <c r="N3" s="27">
        <v>16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6" t="s">
        <v>102</v>
      </c>
      <c r="C4" s="6">
        <v>60</v>
      </c>
      <c r="D4" s="22" t="s">
        <v>83</v>
      </c>
      <c r="E4" s="127">
        <v>0.5</v>
      </c>
      <c r="F4" s="128"/>
      <c r="G4" s="127"/>
      <c r="H4" s="128"/>
      <c r="I4" s="127">
        <v>0.5</v>
      </c>
      <c r="J4" s="128"/>
      <c r="K4" s="127">
        <v>1</v>
      </c>
      <c r="L4" s="128"/>
      <c r="M4" s="127">
        <v>0.25</v>
      </c>
      <c r="N4" s="128"/>
      <c r="O4" s="146"/>
      <c r="P4" s="147"/>
      <c r="Q4" s="146"/>
      <c r="R4" s="147"/>
      <c r="S4" s="79">
        <f t="shared" ref="S4:S28" si="0">E4+G4+I4+K4+M4+O4+Q4</f>
        <v>2.25</v>
      </c>
      <c r="T4" s="79">
        <f t="shared" ref="T4:T28" si="1">SUM(S4-U4-V4)</f>
        <v>2.25</v>
      </c>
      <c r="U4" s="83"/>
      <c r="V4" s="83"/>
    </row>
    <row r="5" spans="1:22" x14ac:dyDescent="0.25">
      <c r="A5" s="6">
        <v>6822</v>
      </c>
      <c r="B5" s="6" t="s">
        <v>102</v>
      </c>
      <c r="C5" s="6">
        <v>61</v>
      </c>
      <c r="D5" s="22" t="s">
        <v>83</v>
      </c>
      <c r="E5" s="127">
        <v>1.5</v>
      </c>
      <c r="F5" s="128"/>
      <c r="G5" s="127"/>
      <c r="H5" s="128"/>
      <c r="I5" s="127">
        <v>1</v>
      </c>
      <c r="J5" s="128"/>
      <c r="K5" s="127">
        <v>1</v>
      </c>
      <c r="L5" s="128"/>
      <c r="M5" s="127">
        <v>0.5</v>
      </c>
      <c r="N5" s="128"/>
      <c r="O5" s="146"/>
      <c r="P5" s="147"/>
      <c r="Q5" s="146"/>
      <c r="R5" s="147"/>
      <c r="S5" s="79">
        <f t="shared" si="0"/>
        <v>4</v>
      </c>
      <c r="T5" s="79">
        <f t="shared" si="1"/>
        <v>4</v>
      </c>
      <c r="U5" s="83"/>
      <c r="V5" s="83"/>
    </row>
    <row r="6" spans="1:22" x14ac:dyDescent="0.25">
      <c r="A6" s="6">
        <v>7054</v>
      </c>
      <c r="B6" s="6" t="s">
        <v>100</v>
      </c>
      <c r="C6" s="6">
        <v>3</v>
      </c>
      <c r="D6" s="22" t="s">
        <v>79</v>
      </c>
      <c r="E6" s="127"/>
      <c r="F6" s="128"/>
      <c r="G6" s="127">
        <v>0.5</v>
      </c>
      <c r="H6" s="128"/>
      <c r="I6" s="127"/>
      <c r="J6" s="128"/>
      <c r="K6" s="127"/>
      <c r="L6" s="128"/>
      <c r="M6" s="127"/>
      <c r="N6" s="128"/>
      <c r="O6" s="146"/>
      <c r="P6" s="147"/>
      <c r="Q6" s="146"/>
      <c r="R6" s="147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7054</v>
      </c>
      <c r="B7" s="6" t="s">
        <v>100</v>
      </c>
      <c r="C7" s="6">
        <v>4</v>
      </c>
      <c r="D7" s="22" t="s">
        <v>79</v>
      </c>
      <c r="E7" s="127"/>
      <c r="F7" s="128"/>
      <c r="G7" s="127">
        <v>0.5</v>
      </c>
      <c r="H7" s="128"/>
      <c r="I7" s="127"/>
      <c r="J7" s="128"/>
      <c r="K7" s="127"/>
      <c r="L7" s="128"/>
      <c r="M7" s="127"/>
      <c r="N7" s="128"/>
      <c r="O7" s="146"/>
      <c r="P7" s="147"/>
      <c r="Q7" s="146"/>
      <c r="R7" s="147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7054</v>
      </c>
      <c r="B8" s="6" t="s">
        <v>100</v>
      </c>
      <c r="C8" s="6">
        <v>5</v>
      </c>
      <c r="D8" s="22" t="s">
        <v>79</v>
      </c>
      <c r="E8" s="127"/>
      <c r="F8" s="128"/>
      <c r="G8" s="127">
        <v>1.5</v>
      </c>
      <c r="H8" s="128"/>
      <c r="I8" s="127">
        <v>1</v>
      </c>
      <c r="J8" s="128"/>
      <c r="K8" s="127"/>
      <c r="L8" s="128"/>
      <c r="M8" s="127"/>
      <c r="N8" s="128"/>
      <c r="O8" s="146"/>
      <c r="P8" s="147"/>
      <c r="Q8" s="146"/>
      <c r="R8" s="147"/>
      <c r="S8" s="79">
        <f t="shared" si="2"/>
        <v>2.5</v>
      </c>
      <c r="T8" s="79">
        <f t="shared" si="3"/>
        <v>2.5</v>
      </c>
      <c r="U8" s="83"/>
      <c r="V8" s="83"/>
    </row>
    <row r="9" spans="1:22" ht="15" customHeight="1" x14ac:dyDescent="0.25">
      <c r="A9" s="6">
        <v>7054</v>
      </c>
      <c r="B9" s="6" t="s">
        <v>100</v>
      </c>
      <c r="C9" s="6">
        <v>6</v>
      </c>
      <c r="D9" s="22" t="s">
        <v>79</v>
      </c>
      <c r="E9" s="127"/>
      <c r="F9" s="128"/>
      <c r="G9" s="127">
        <v>0.25</v>
      </c>
      <c r="H9" s="128"/>
      <c r="I9" s="127"/>
      <c r="J9" s="128"/>
      <c r="K9" s="127"/>
      <c r="L9" s="128"/>
      <c r="M9" s="127"/>
      <c r="N9" s="128"/>
      <c r="O9" s="146"/>
      <c r="P9" s="147"/>
      <c r="Q9" s="146"/>
      <c r="R9" s="147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25">
      <c r="A10" s="6">
        <v>7054</v>
      </c>
      <c r="B10" s="6" t="s">
        <v>100</v>
      </c>
      <c r="C10" s="6">
        <v>7</v>
      </c>
      <c r="D10" s="22" t="s">
        <v>79</v>
      </c>
      <c r="E10" s="127"/>
      <c r="F10" s="128"/>
      <c r="G10" s="127">
        <v>0.5</v>
      </c>
      <c r="H10" s="128"/>
      <c r="I10" s="127"/>
      <c r="J10" s="128"/>
      <c r="K10" s="127"/>
      <c r="L10" s="128"/>
      <c r="M10" s="127"/>
      <c r="N10" s="128"/>
      <c r="O10" s="146"/>
      <c r="P10" s="147"/>
      <c r="Q10" s="146"/>
      <c r="R10" s="147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>
        <v>3601</v>
      </c>
      <c r="B16" s="25" t="s">
        <v>104</v>
      </c>
      <c r="C16" s="6"/>
      <c r="D16" s="22" t="s">
        <v>94</v>
      </c>
      <c r="E16" s="127"/>
      <c r="F16" s="128"/>
      <c r="G16" s="127"/>
      <c r="H16" s="128"/>
      <c r="I16" s="127"/>
      <c r="J16" s="128"/>
      <c r="K16" s="127">
        <v>1</v>
      </c>
      <c r="L16" s="128"/>
      <c r="M16" s="127"/>
      <c r="N16" s="128"/>
      <c r="O16" s="146"/>
      <c r="P16" s="147"/>
      <c r="Q16" s="146"/>
      <c r="R16" s="147"/>
      <c r="S16" s="79">
        <f>E16+G16+I16+K16+M16+O16+Q16</f>
        <v>1</v>
      </c>
      <c r="T16" s="79">
        <f t="shared" si="1"/>
        <v>1</v>
      </c>
      <c r="U16" s="83"/>
      <c r="V16" s="83"/>
    </row>
    <row r="17" spans="1:22" x14ac:dyDescent="0.25">
      <c r="A17" s="6"/>
      <c r="B17" s="6"/>
      <c r="C17" s="6"/>
      <c r="D17" s="11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6"/>
      <c r="P17" s="147"/>
      <c r="Q17" s="146"/>
      <c r="R17" s="147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101</v>
      </c>
      <c r="C19" s="6"/>
      <c r="D19" s="22" t="s">
        <v>85</v>
      </c>
      <c r="E19" s="127">
        <v>0.5</v>
      </c>
      <c r="F19" s="128"/>
      <c r="G19" s="127">
        <v>0.5</v>
      </c>
      <c r="H19" s="128"/>
      <c r="I19" s="127"/>
      <c r="J19" s="128"/>
      <c r="K19" s="127"/>
      <c r="L19" s="128"/>
      <c r="M19" s="127"/>
      <c r="N19" s="128"/>
      <c r="O19" s="146"/>
      <c r="P19" s="147"/>
      <c r="Q19" s="146"/>
      <c r="R19" s="147"/>
      <c r="S19" s="79">
        <f>E19+G19+I19+K19+M19+O19+Q19</f>
        <v>1</v>
      </c>
      <c r="T19" s="79">
        <f t="shared" si="7"/>
        <v>1</v>
      </c>
      <c r="U19" s="83"/>
      <c r="V19" s="83"/>
    </row>
    <row r="20" spans="1:22" x14ac:dyDescent="0.25">
      <c r="A20" s="6">
        <v>3600</v>
      </c>
      <c r="B20" s="6" t="s">
        <v>101</v>
      </c>
      <c r="C20" s="6"/>
      <c r="D20" s="22" t="s">
        <v>82</v>
      </c>
      <c r="E20" s="127"/>
      <c r="F20" s="128"/>
      <c r="G20" s="127"/>
      <c r="H20" s="128"/>
      <c r="I20" s="127"/>
      <c r="J20" s="128"/>
      <c r="K20" s="127"/>
      <c r="L20" s="128"/>
      <c r="M20" s="127">
        <v>2.5</v>
      </c>
      <c r="N20" s="128"/>
      <c r="O20" s="146"/>
      <c r="P20" s="147"/>
      <c r="Q20" s="146"/>
      <c r="R20" s="147"/>
      <c r="S20" s="79">
        <f t="shared" ref="S20:S23" si="8">E20+G20+I20+K20+M20+O20+Q20</f>
        <v>2.5</v>
      </c>
      <c r="T20" s="79">
        <f t="shared" si="1"/>
        <v>2.5</v>
      </c>
      <c r="U20" s="83"/>
      <c r="V20" s="83"/>
    </row>
    <row r="21" spans="1:22" x14ac:dyDescent="0.25">
      <c r="A21" s="6">
        <v>3600</v>
      </c>
      <c r="B21" s="6" t="s">
        <v>101</v>
      </c>
      <c r="C21" s="6"/>
      <c r="D21" s="22" t="s">
        <v>65</v>
      </c>
      <c r="E21" s="127">
        <v>0.75</v>
      </c>
      <c r="F21" s="128"/>
      <c r="G21" s="127">
        <v>0.5</v>
      </c>
      <c r="H21" s="128"/>
      <c r="I21" s="127">
        <v>0.75</v>
      </c>
      <c r="J21" s="128"/>
      <c r="K21" s="127">
        <v>0.75</v>
      </c>
      <c r="L21" s="128"/>
      <c r="M21" s="127">
        <v>0.75</v>
      </c>
      <c r="N21" s="128"/>
      <c r="O21" s="146"/>
      <c r="P21" s="147"/>
      <c r="Q21" s="146"/>
      <c r="R21" s="147"/>
      <c r="S21" s="79">
        <f t="shared" si="8"/>
        <v>3.5</v>
      </c>
      <c r="T21" s="79">
        <f t="shared" si="1"/>
        <v>3.5</v>
      </c>
      <c r="U21" s="83"/>
      <c r="V21" s="83"/>
    </row>
    <row r="22" spans="1:22" x14ac:dyDescent="0.25">
      <c r="A22" s="6">
        <v>3600</v>
      </c>
      <c r="B22" s="6" t="s">
        <v>101</v>
      </c>
      <c r="C22" s="6"/>
      <c r="D22" s="22" t="s">
        <v>68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6"/>
      <c r="P22" s="147"/>
      <c r="Q22" s="146"/>
      <c r="R22" s="147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101</v>
      </c>
      <c r="C23" s="6"/>
      <c r="D23" s="22" t="s">
        <v>69</v>
      </c>
      <c r="E23" s="127"/>
      <c r="F23" s="128"/>
      <c r="G23" s="127"/>
      <c r="H23" s="128"/>
      <c r="I23" s="127">
        <v>0.25</v>
      </c>
      <c r="J23" s="128"/>
      <c r="K23" s="127"/>
      <c r="L23" s="128"/>
      <c r="M23" s="127"/>
      <c r="N23" s="128"/>
      <c r="O23" s="146"/>
      <c r="P23" s="147"/>
      <c r="Q23" s="146"/>
      <c r="R23" s="147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101</v>
      </c>
      <c r="C24" s="6"/>
      <c r="D24" s="22" t="s">
        <v>59</v>
      </c>
      <c r="E24" s="127"/>
      <c r="F24" s="128"/>
      <c r="G24" s="127">
        <v>0.25</v>
      </c>
      <c r="H24" s="128"/>
      <c r="I24" s="127">
        <v>1</v>
      </c>
      <c r="J24" s="128"/>
      <c r="K24" s="127">
        <v>0.25</v>
      </c>
      <c r="L24" s="128"/>
      <c r="M24" s="127"/>
      <c r="N24" s="128"/>
      <c r="O24" s="146"/>
      <c r="P24" s="147"/>
      <c r="Q24" s="146"/>
      <c r="R24" s="147"/>
      <c r="S24" s="79">
        <f>E24+G24+I24+K24+M24+O24+Q24</f>
        <v>1.5</v>
      </c>
      <c r="T24" s="79">
        <f t="shared" si="1"/>
        <v>1.5</v>
      </c>
      <c r="U24" s="83"/>
      <c r="V24" s="83"/>
    </row>
    <row r="25" spans="1:22" x14ac:dyDescent="0.25">
      <c r="A25" s="81">
        <v>3600</v>
      </c>
      <c r="B25" s="6" t="s">
        <v>101</v>
      </c>
      <c r="C25" s="81"/>
      <c r="D25" s="22" t="s">
        <v>62</v>
      </c>
      <c r="E25" s="127">
        <v>3.5</v>
      </c>
      <c r="F25" s="128"/>
      <c r="G25" s="127">
        <v>3.75</v>
      </c>
      <c r="H25" s="128"/>
      <c r="I25" s="127">
        <v>3.25</v>
      </c>
      <c r="J25" s="128"/>
      <c r="K25" s="127">
        <v>3</v>
      </c>
      <c r="L25" s="128"/>
      <c r="M25" s="127">
        <v>3.75</v>
      </c>
      <c r="N25" s="128"/>
      <c r="O25" s="146"/>
      <c r="P25" s="147"/>
      <c r="Q25" s="146"/>
      <c r="R25" s="147"/>
      <c r="S25" s="79">
        <f>E25+G25+I25+K25+M25+O25+Q25</f>
        <v>17.25</v>
      </c>
      <c r="T25" s="79">
        <f t="shared" si="1"/>
        <v>17.25</v>
      </c>
      <c r="U25" s="83"/>
      <c r="V25" s="83"/>
    </row>
    <row r="26" spans="1:22" ht="15.75" customHeight="1" x14ac:dyDescent="0.25">
      <c r="A26" s="81">
        <v>3600</v>
      </c>
      <c r="B26" s="25" t="s">
        <v>101</v>
      </c>
      <c r="C26" s="81"/>
      <c r="D26" s="3" t="s">
        <v>61</v>
      </c>
      <c r="E26" s="127">
        <v>1.5</v>
      </c>
      <c r="F26" s="128"/>
      <c r="G26" s="127"/>
      <c r="H26" s="128"/>
      <c r="I26" s="127"/>
      <c r="J26" s="128"/>
      <c r="K26" s="127"/>
      <c r="L26" s="128"/>
      <c r="M26" s="127"/>
      <c r="N26" s="128"/>
      <c r="O26" s="146"/>
      <c r="P26" s="147"/>
      <c r="Q26" s="146"/>
      <c r="R26" s="147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101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1</v>
      </c>
      <c r="L27" s="128"/>
      <c r="M27" s="127">
        <v>0.25</v>
      </c>
      <c r="N27" s="128"/>
      <c r="O27" s="146"/>
      <c r="P27" s="147"/>
      <c r="Q27" s="146"/>
      <c r="R27" s="147"/>
      <c r="S27" s="79">
        <f t="shared" si="0"/>
        <v>2</v>
      </c>
      <c r="T27" s="79">
        <f t="shared" si="1"/>
        <v>2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6"/>
      <c r="P29" s="147"/>
      <c r="Q29" s="146"/>
      <c r="R29" s="147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9">
        <f>SUM(E4:E30)</f>
        <v>8.5</v>
      </c>
      <c r="F31" s="150"/>
      <c r="G31" s="149">
        <f>SUM(G4:G30)</f>
        <v>8.5</v>
      </c>
      <c r="H31" s="150"/>
      <c r="I31" s="149">
        <f>SUM(I4:I30)</f>
        <v>8</v>
      </c>
      <c r="J31" s="150"/>
      <c r="K31" s="149">
        <f>SUM(K4:K30)</f>
        <v>8</v>
      </c>
      <c r="L31" s="150"/>
      <c r="M31" s="149">
        <f t="shared" ref="M31" si="9">SUM(M4:M30)</f>
        <v>8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41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41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41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29.5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90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100</v>
      </c>
      <c r="C4" s="6">
        <v>12</v>
      </c>
      <c r="D4" s="22" t="s">
        <v>79</v>
      </c>
      <c r="E4" s="120">
        <v>0.5</v>
      </c>
      <c r="F4" s="120"/>
      <c r="G4" s="120">
        <v>1</v>
      </c>
      <c r="H4" s="120"/>
      <c r="I4" s="120"/>
      <c r="J4" s="120"/>
      <c r="K4" s="120"/>
      <c r="L4" s="120"/>
      <c r="M4" s="120">
        <v>1</v>
      </c>
      <c r="N4" s="120"/>
      <c r="O4" s="117"/>
      <c r="P4" s="118"/>
      <c r="Q4" s="117"/>
      <c r="R4" s="118"/>
      <c r="S4" s="58">
        <f t="shared" ref="S4:S25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25">
      <c r="A5" s="6">
        <v>7054</v>
      </c>
      <c r="B5" s="6" t="s">
        <v>100</v>
      </c>
      <c r="C5" s="6">
        <v>13</v>
      </c>
      <c r="D5" s="22" t="s">
        <v>79</v>
      </c>
      <c r="E5" s="119">
        <v>0.5</v>
      </c>
      <c r="F5" s="120"/>
      <c r="G5" s="119"/>
      <c r="H5" s="120"/>
      <c r="I5" s="119"/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7054</v>
      </c>
      <c r="B6" s="6" t="s">
        <v>100</v>
      </c>
      <c r="C6" s="6">
        <v>3</v>
      </c>
      <c r="D6" s="22" t="s">
        <v>79</v>
      </c>
      <c r="E6" s="120">
        <v>2</v>
      </c>
      <c r="F6" s="120"/>
      <c r="G6" s="120"/>
      <c r="H6" s="120"/>
      <c r="I6" s="120"/>
      <c r="J6" s="120"/>
      <c r="K6" s="120"/>
      <c r="L6" s="120"/>
      <c r="M6" s="120">
        <v>1</v>
      </c>
      <c r="N6" s="120"/>
      <c r="O6" s="117"/>
      <c r="P6" s="118"/>
      <c r="Q6" s="117"/>
      <c r="R6" s="118"/>
      <c r="S6" s="58">
        <f t="shared" si="0"/>
        <v>3</v>
      </c>
      <c r="T6" s="58">
        <f t="shared" si="1"/>
        <v>3</v>
      </c>
      <c r="U6" s="60"/>
      <c r="V6" s="60"/>
    </row>
    <row r="7" spans="1:22" x14ac:dyDescent="0.25">
      <c r="A7" s="6">
        <v>7054</v>
      </c>
      <c r="B7" s="6" t="s">
        <v>100</v>
      </c>
      <c r="C7" s="6">
        <v>11</v>
      </c>
      <c r="D7" s="22" t="s">
        <v>79</v>
      </c>
      <c r="E7" s="117"/>
      <c r="F7" s="118"/>
      <c r="G7" s="117">
        <v>1.25</v>
      </c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1.25</v>
      </c>
      <c r="T7" s="58">
        <f t="shared" si="1"/>
        <v>1.25</v>
      </c>
      <c r="U7" s="60"/>
      <c r="V7" s="60"/>
    </row>
    <row r="8" spans="1:22" x14ac:dyDescent="0.25">
      <c r="A8" s="6">
        <v>7054</v>
      </c>
      <c r="B8" s="6" t="s">
        <v>100</v>
      </c>
      <c r="C8" s="6">
        <v>10</v>
      </c>
      <c r="D8" s="22" t="s">
        <v>79</v>
      </c>
      <c r="E8" s="117"/>
      <c r="F8" s="118"/>
      <c r="G8" s="117">
        <v>1.5</v>
      </c>
      <c r="H8" s="118"/>
      <c r="I8" s="117"/>
      <c r="J8" s="118"/>
      <c r="K8" s="117"/>
      <c r="L8" s="118"/>
      <c r="M8" s="117">
        <v>1</v>
      </c>
      <c r="N8" s="118"/>
      <c r="O8" s="117"/>
      <c r="P8" s="118"/>
      <c r="Q8" s="117"/>
      <c r="R8" s="118"/>
      <c r="S8" s="58">
        <f>E8+G8+I8+K8+M8+O8+Q8</f>
        <v>2.5</v>
      </c>
      <c r="T8" s="58">
        <f t="shared" si="1"/>
        <v>2.5</v>
      </c>
      <c r="U8" s="60"/>
      <c r="V8" s="60"/>
    </row>
    <row r="9" spans="1:22" x14ac:dyDescent="0.25">
      <c r="A9" s="6">
        <v>7054</v>
      </c>
      <c r="B9" s="6" t="s">
        <v>100</v>
      </c>
      <c r="C9" s="6">
        <v>9</v>
      </c>
      <c r="D9" s="22" t="s">
        <v>79</v>
      </c>
      <c r="E9" s="117"/>
      <c r="F9" s="118"/>
      <c r="G9" s="117">
        <v>1.25</v>
      </c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1.25</v>
      </c>
      <c r="T9" s="58">
        <f t="shared" si="1"/>
        <v>1.25</v>
      </c>
      <c r="U9" s="60"/>
      <c r="V9" s="60"/>
    </row>
    <row r="10" spans="1:22" x14ac:dyDescent="0.25">
      <c r="A10" s="6">
        <v>7054</v>
      </c>
      <c r="B10" s="6" t="s">
        <v>100</v>
      </c>
      <c r="C10" s="6">
        <v>8</v>
      </c>
      <c r="D10" s="22" t="s">
        <v>79</v>
      </c>
      <c r="E10" s="117"/>
      <c r="F10" s="118"/>
      <c r="G10" s="117">
        <v>0.75</v>
      </c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0.75</v>
      </c>
      <c r="T10" s="58">
        <f t="shared" si="1"/>
        <v>0.75</v>
      </c>
      <c r="U10" s="60"/>
      <c r="V10" s="60"/>
    </row>
    <row r="11" spans="1:22" x14ac:dyDescent="0.25">
      <c r="A11" s="6">
        <v>7054</v>
      </c>
      <c r="B11" s="6" t="s">
        <v>100</v>
      </c>
      <c r="C11" s="6">
        <v>17</v>
      </c>
      <c r="D11" s="22" t="s">
        <v>79</v>
      </c>
      <c r="E11" s="117"/>
      <c r="F11" s="118"/>
      <c r="G11" s="117">
        <v>0.75</v>
      </c>
      <c r="H11" s="118"/>
      <c r="I11" s="117"/>
      <c r="J11" s="118"/>
      <c r="K11" s="117">
        <v>1</v>
      </c>
      <c r="L11" s="118"/>
      <c r="M11" s="117"/>
      <c r="N11" s="118"/>
      <c r="O11" s="117"/>
      <c r="P11" s="118"/>
      <c r="Q11" s="117"/>
      <c r="R11" s="118"/>
      <c r="S11" s="58">
        <f t="shared" si="0"/>
        <v>1.75</v>
      </c>
      <c r="T11" s="58">
        <f t="shared" si="1"/>
        <v>1.75</v>
      </c>
      <c r="U11" s="60"/>
      <c r="V11" s="60"/>
    </row>
    <row r="12" spans="1:22" x14ac:dyDescent="0.25">
      <c r="A12" s="6">
        <v>7054</v>
      </c>
      <c r="B12" s="6" t="s">
        <v>100</v>
      </c>
      <c r="C12" s="6">
        <v>19</v>
      </c>
      <c r="D12" s="22" t="s">
        <v>79</v>
      </c>
      <c r="E12" s="117"/>
      <c r="F12" s="118"/>
      <c r="G12" s="117">
        <v>0.75</v>
      </c>
      <c r="H12" s="118"/>
      <c r="I12" s="117"/>
      <c r="J12" s="118"/>
      <c r="K12" s="117">
        <v>1</v>
      </c>
      <c r="L12" s="118"/>
      <c r="M12" s="117"/>
      <c r="N12" s="118"/>
      <c r="O12" s="117"/>
      <c r="P12" s="118"/>
      <c r="Q12" s="117"/>
      <c r="R12" s="118"/>
      <c r="S12" s="58">
        <f t="shared" si="0"/>
        <v>1.75</v>
      </c>
      <c r="T12" s="58">
        <f t="shared" ref="T12" si="2">SUM(S12-U12-V12)</f>
        <v>1.75</v>
      </c>
      <c r="U12" s="60"/>
      <c r="V12" s="60"/>
    </row>
    <row r="13" spans="1:22" ht="15.75" customHeight="1" x14ac:dyDescent="0.25">
      <c r="A13" s="6">
        <v>7054</v>
      </c>
      <c r="B13" s="6" t="s">
        <v>100</v>
      </c>
      <c r="C13" s="6">
        <v>20</v>
      </c>
      <c r="D13" s="22" t="s">
        <v>79</v>
      </c>
      <c r="E13" s="117"/>
      <c r="F13" s="118"/>
      <c r="G13" s="117">
        <v>0.75</v>
      </c>
      <c r="H13" s="118"/>
      <c r="I13" s="117"/>
      <c r="J13" s="118"/>
      <c r="K13" s="117">
        <v>1</v>
      </c>
      <c r="L13" s="118"/>
      <c r="M13" s="117"/>
      <c r="N13" s="118"/>
      <c r="O13" s="117"/>
      <c r="P13" s="118"/>
      <c r="Q13" s="117"/>
      <c r="R13" s="118"/>
      <c r="S13" s="58">
        <f t="shared" si="0"/>
        <v>1.75</v>
      </c>
      <c r="T13" s="58">
        <f t="shared" ref="T13:T21" si="3">SUM(S13-U13-V13)</f>
        <v>1.75</v>
      </c>
      <c r="U13" s="60"/>
      <c r="V13" s="60"/>
    </row>
    <row r="14" spans="1:22" ht="15.75" customHeight="1" x14ac:dyDescent="0.25">
      <c r="A14" s="6">
        <v>7054</v>
      </c>
      <c r="B14" s="6" t="s">
        <v>100</v>
      </c>
      <c r="C14" s="6">
        <v>7</v>
      </c>
      <c r="D14" s="22" t="s">
        <v>79</v>
      </c>
      <c r="E14" s="117"/>
      <c r="F14" s="118"/>
      <c r="G14" s="117"/>
      <c r="H14" s="118"/>
      <c r="I14" s="117">
        <v>4</v>
      </c>
      <c r="J14" s="118"/>
      <c r="K14" s="117"/>
      <c r="L14" s="118"/>
      <c r="M14" s="117">
        <v>1</v>
      </c>
      <c r="N14" s="118"/>
      <c r="O14" s="117"/>
      <c r="P14" s="118"/>
      <c r="Q14" s="117"/>
      <c r="R14" s="118"/>
      <c r="S14" s="58">
        <f t="shared" ref="S14" si="4">E14+G14+I14+K14+M14+O14+Q14</f>
        <v>5</v>
      </c>
      <c r="T14" s="58">
        <f t="shared" ref="T14" si="5">SUM(S14-U14-V14)</f>
        <v>5</v>
      </c>
      <c r="U14" s="60"/>
      <c r="V14" s="60"/>
    </row>
    <row r="15" spans="1:22" ht="15.75" customHeight="1" x14ac:dyDescent="0.25">
      <c r="A15" s="6">
        <v>7054</v>
      </c>
      <c r="B15" s="6" t="s">
        <v>100</v>
      </c>
      <c r="C15" s="6">
        <v>4</v>
      </c>
      <c r="D15" s="22" t="s">
        <v>79</v>
      </c>
      <c r="E15" s="117"/>
      <c r="F15" s="118"/>
      <c r="G15" s="117"/>
      <c r="H15" s="118"/>
      <c r="I15" s="117">
        <v>1.5</v>
      </c>
      <c r="J15" s="118"/>
      <c r="K15" s="117"/>
      <c r="L15" s="118"/>
      <c r="M15" s="117">
        <v>1</v>
      </c>
      <c r="N15" s="118"/>
      <c r="O15" s="117"/>
      <c r="P15" s="118"/>
      <c r="Q15" s="117"/>
      <c r="R15" s="118"/>
      <c r="S15" s="58">
        <f t="shared" si="0"/>
        <v>2.5</v>
      </c>
      <c r="T15" s="58">
        <f t="shared" si="3"/>
        <v>2.5</v>
      </c>
      <c r="U15" s="60"/>
      <c r="V15" s="60"/>
    </row>
    <row r="16" spans="1:22" ht="15.75" customHeight="1" x14ac:dyDescent="0.25">
      <c r="A16" s="6">
        <v>7054</v>
      </c>
      <c r="B16" s="6" t="s">
        <v>100</v>
      </c>
      <c r="C16" s="6">
        <v>5</v>
      </c>
      <c r="D16" s="22" t="s">
        <v>79</v>
      </c>
      <c r="E16" s="117"/>
      <c r="F16" s="118"/>
      <c r="G16" s="117"/>
      <c r="H16" s="118"/>
      <c r="I16" s="117">
        <v>1.5</v>
      </c>
      <c r="J16" s="118"/>
      <c r="K16" s="117">
        <v>2.5</v>
      </c>
      <c r="L16" s="118"/>
      <c r="M16" s="117">
        <v>2</v>
      </c>
      <c r="N16" s="118"/>
      <c r="O16" s="117"/>
      <c r="P16" s="118"/>
      <c r="Q16" s="117"/>
      <c r="R16" s="118"/>
      <c r="S16" s="58">
        <f t="shared" ref="S16" si="6">E16+G16+I16+K16+M16+O16+Q16</f>
        <v>6</v>
      </c>
      <c r="T16" s="58">
        <f t="shared" ref="T16" si="7">SUM(S16-U16-V16)</f>
        <v>6</v>
      </c>
      <c r="U16" s="60"/>
      <c r="V16" s="60"/>
    </row>
    <row r="17" spans="1:22" ht="15.75" customHeight="1" x14ac:dyDescent="0.25">
      <c r="A17" s="6">
        <v>7054</v>
      </c>
      <c r="B17" s="6" t="s">
        <v>100</v>
      </c>
      <c r="C17" s="6">
        <v>6</v>
      </c>
      <c r="D17" s="22" t="s">
        <v>79</v>
      </c>
      <c r="E17" s="117"/>
      <c r="F17" s="118"/>
      <c r="G17" s="117"/>
      <c r="H17" s="118"/>
      <c r="I17" s="117">
        <v>1</v>
      </c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1</v>
      </c>
      <c r="T17" s="58">
        <f t="shared" si="3"/>
        <v>1</v>
      </c>
      <c r="U17" s="60"/>
      <c r="V17" s="60"/>
    </row>
    <row r="18" spans="1:22" ht="15.75" customHeight="1" x14ac:dyDescent="0.25">
      <c r="A18" s="6">
        <v>7054</v>
      </c>
      <c r="B18" s="6" t="s">
        <v>100</v>
      </c>
      <c r="C18" s="6">
        <v>18</v>
      </c>
      <c r="D18" s="22" t="s">
        <v>79</v>
      </c>
      <c r="E18" s="117"/>
      <c r="F18" s="118"/>
      <c r="G18" s="117"/>
      <c r="H18" s="118"/>
      <c r="I18" s="117"/>
      <c r="J18" s="118"/>
      <c r="K18" s="117">
        <v>1</v>
      </c>
      <c r="L18" s="118"/>
      <c r="M18" s="117">
        <v>1</v>
      </c>
      <c r="N18" s="118"/>
      <c r="O18" s="117"/>
      <c r="P18" s="118"/>
      <c r="Q18" s="117"/>
      <c r="R18" s="118"/>
      <c r="S18" s="58">
        <f t="shared" si="0"/>
        <v>2</v>
      </c>
      <c r="T18" s="58">
        <f t="shared" ref="T18" si="8">SUM(S18-U18-V18)</f>
        <v>2</v>
      </c>
      <c r="U18" s="60"/>
      <c r="V18" s="60"/>
    </row>
    <row r="19" spans="1:22" ht="15.75" customHeight="1" x14ac:dyDescent="0.25">
      <c r="A19" s="6">
        <v>7054</v>
      </c>
      <c r="B19" s="6" t="s">
        <v>100</v>
      </c>
      <c r="C19" s="6">
        <v>16</v>
      </c>
      <c r="D19" s="22" t="s">
        <v>79</v>
      </c>
      <c r="E19" s="117"/>
      <c r="F19" s="118"/>
      <c r="G19" s="117"/>
      <c r="H19" s="118"/>
      <c r="I19" s="117"/>
      <c r="J19" s="118"/>
      <c r="K19" s="117">
        <v>1</v>
      </c>
      <c r="L19" s="118"/>
      <c r="M19" s="117"/>
      <c r="N19" s="118"/>
      <c r="O19" s="117"/>
      <c r="P19" s="118"/>
      <c r="Q19" s="117"/>
      <c r="R19" s="118"/>
      <c r="S19" s="58">
        <f t="shared" si="0"/>
        <v>1</v>
      </c>
      <c r="T19" s="58">
        <f t="shared" si="3"/>
        <v>1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 t="s">
        <v>91</v>
      </c>
      <c r="E21" s="117">
        <v>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5</v>
      </c>
      <c r="T21" s="58">
        <f t="shared" si="3"/>
        <v>5</v>
      </c>
      <c r="U21" s="60"/>
      <c r="V21" s="60"/>
    </row>
    <row r="22" spans="1:22" x14ac:dyDescent="0.25">
      <c r="A22" s="6">
        <v>3600</v>
      </c>
      <c r="B22" s="25" t="s">
        <v>101</v>
      </c>
      <c r="C22" s="6"/>
      <c r="D22" s="22" t="s">
        <v>67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/>
      <c r="C23" s="6"/>
      <c r="D23" s="22" t="s">
        <v>66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 t="s">
        <v>93</v>
      </c>
      <c r="E24" s="117"/>
      <c r="F24" s="118"/>
      <c r="G24" s="117"/>
      <c r="H24" s="118"/>
      <c r="I24" s="117"/>
      <c r="J24" s="118"/>
      <c r="K24" s="117">
        <v>0.5</v>
      </c>
      <c r="L24" s="118"/>
      <c r="M24" s="117"/>
      <c r="N24" s="118"/>
      <c r="O24" s="117"/>
      <c r="P24" s="118"/>
      <c r="Q24" s="117"/>
      <c r="R24" s="118"/>
      <c r="S24" s="58">
        <f t="shared" si="0"/>
        <v>0.5</v>
      </c>
      <c r="T24" s="58">
        <f>SUM(S24-U24-V24)</f>
        <v>0.5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29.01.23</v>
      </c>
      <c r="D2" s="110"/>
      <c r="E2" s="124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61</v>
      </c>
      <c r="D4" s="22" t="s">
        <v>83</v>
      </c>
      <c r="E4" s="117">
        <v>8</v>
      </c>
      <c r="F4" s="118"/>
      <c r="G4" s="117">
        <v>7</v>
      </c>
      <c r="H4" s="118"/>
      <c r="I4" s="117"/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25">
      <c r="A5" s="6">
        <v>7054</v>
      </c>
      <c r="B5" s="6" t="s">
        <v>100</v>
      </c>
      <c r="C5" s="6">
        <v>8</v>
      </c>
      <c r="D5" s="22" t="s">
        <v>79</v>
      </c>
      <c r="E5" s="117"/>
      <c r="F5" s="118"/>
      <c r="G5" s="117">
        <v>0.5</v>
      </c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7054</v>
      </c>
      <c r="B6" s="6" t="s">
        <v>100</v>
      </c>
      <c r="C6" s="6">
        <v>9</v>
      </c>
      <c r="D6" s="22" t="s">
        <v>79</v>
      </c>
      <c r="E6" s="117"/>
      <c r="F6" s="118"/>
      <c r="G6" s="117">
        <v>0.25</v>
      </c>
      <c r="H6" s="118"/>
      <c r="I6" s="117"/>
      <c r="J6" s="118"/>
      <c r="K6" s="117"/>
      <c r="L6" s="118"/>
      <c r="M6" s="117"/>
      <c r="N6" s="118"/>
      <c r="O6" s="125"/>
      <c r="P6" s="126"/>
      <c r="Q6" s="117"/>
      <c r="R6" s="118"/>
      <c r="S6" s="58">
        <f t="shared" si="1"/>
        <v>0.25</v>
      </c>
      <c r="T6" s="58">
        <f t="shared" si="0"/>
        <v>0.25</v>
      </c>
      <c r="U6" s="60"/>
      <c r="V6" s="60"/>
    </row>
    <row r="7" spans="1:22" x14ac:dyDescent="0.25">
      <c r="A7" s="6">
        <v>7054</v>
      </c>
      <c r="B7" s="6" t="s">
        <v>100</v>
      </c>
      <c r="C7" s="6">
        <v>10</v>
      </c>
      <c r="D7" s="22" t="s">
        <v>79</v>
      </c>
      <c r="E7" s="117"/>
      <c r="F7" s="118"/>
      <c r="G7" s="117">
        <v>0.25</v>
      </c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25">
      <c r="A8" s="6">
        <v>6822</v>
      </c>
      <c r="B8" s="6" t="s">
        <v>102</v>
      </c>
      <c r="C8" s="6">
        <v>60</v>
      </c>
      <c r="D8" s="22" t="s">
        <v>83</v>
      </c>
      <c r="E8" s="117"/>
      <c r="F8" s="118"/>
      <c r="G8" s="117"/>
      <c r="H8" s="118"/>
      <c r="I8" s="117">
        <v>7.5</v>
      </c>
      <c r="J8" s="118"/>
      <c r="K8" s="117">
        <v>8</v>
      </c>
      <c r="L8" s="118"/>
      <c r="M8" s="117">
        <v>2.5</v>
      </c>
      <c r="N8" s="118"/>
      <c r="O8" s="117"/>
      <c r="P8" s="118"/>
      <c r="Q8" s="117"/>
      <c r="R8" s="118"/>
      <c r="S8" s="58">
        <f t="shared" si="1"/>
        <v>18</v>
      </c>
      <c r="T8" s="58">
        <f t="shared" si="0"/>
        <v>18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>
        <v>6959</v>
      </c>
      <c r="B12" s="6" t="s">
        <v>103</v>
      </c>
      <c r="C12" s="6"/>
      <c r="D12" s="22" t="s">
        <v>97</v>
      </c>
      <c r="E12" s="117"/>
      <c r="F12" s="118"/>
      <c r="G12" s="117"/>
      <c r="H12" s="118"/>
      <c r="I12" s="117"/>
      <c r="J12" s="118"/>
      <c r="K12" s="117"/>
      <c r="L12" s="118"/>
      <c r="M12" s="117">
        <v>1</v>
      </c>
      <c r="N12" s="118"/>
      <c r="O12" s="117"/>
      <c r="P12" s="118"/>
      <c r="Q12" s="117"/>
      <c r="R12" s="118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>
        <v>3601</v>
      </c>
      <c r="B14" s="25" t="s">
        <v>104</v>
      </c>
      <c r="C14" s="110"/>
      <c r="D14" s="22" t="s">
        <v>98</v>
      </c>
      <c r="E14" s="117"/>
      <c r="F14" s="118"/>
      <c r="G14" s="117"/>
      <c r="H14" s="118"/>
      <c r="I14" s="117"/>
      <c r="J14" s="118"/>
      <c r="K14" s="117"/>
      <c r="L14" s="118"/>
      <c r="M14" s="117">
        <v>3.5</v>
      </c>
      <c r="N14" s="118"/>
      <c r="O14" s="117"/>
      <c r="P14" s="118"/>
      <c r="Q14" s="117"/>
      <c r="R14" s="118"/>
      <c r="S14" s="58">
        <f>E14+G14+I14+K14+M14+O14+Q14</f>
        <v>3.5</v>
      </c>
      <c r="T14" s="58">
        <f>SUM(S14-U14-V14)</f>
        <v>3.5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101</v>
      </c>
      <c r="C17" s="6"/>
      <c r="D17" s="22" t="s">
        <v>81</v>
      </c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101</v>
      </c>
      <c r="C18" s="6"/>
      <c r="D18" s="22" t="s">
        <v>65</v>
      </c>
      <c r="E18" s="117"/>
      <c r="F18" s="118"/>
      <c r="G18" s="117"/>
      <c r="H18" s="118"/>
      <c r="I18" s="117">
        <v>0.5</v>
      </c>
      <c r="J18" s="118"/>
      <c r="K18" s="117"/>
      <c r="L18" s="118"/>
      <c r="M18" s="117">
        <v>1</v>
      </c>
      <c r="N18" s="118"/>
      <c r="O18" s="117"/>
      <c r="P18" s="118"/>
      <c r="Q18" s="117"/>
      <c r="R18" s="118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29.01.23</v>
      </c>
      <c r="D2" s="6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7"/>
      <c r="P4" s="128"/>
      <c r="Q4" s="127"/>
      <c r="R4" s="128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7"/>
      <c r="P5" s="128"/>
      <c r="Q5" s="127"/>
      <c r="R5" s="128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>
        <v>8</v>
      </c>
      <c r="F13" s="119"/>
      <c r="G13" s="119">
        <v>8</v>
      </c>
      <c r="H13" s="119"/>
      <c r="I13" s="119">
        <v>8</v>
      </c>
      <c r="J13" s="119"/>
      <c r="K13" s="119">
        <v>8</v>
      </c>
      <c r="L13" s="119"/>
      <c r="M13" s="119">
        <v>8</v>
      </c>
      <c r="N13" s="119"/>
      <c r="O13" s="127"/>
      <c r="P13" s="128"/>
      <c r="Q13" s="127"/>
      <c r="R13" s="128"/>
      <c r="S13" s="12">
        <f>E13+G13+I13+K13+M13+O13+Q13</f>
        <v>40</v>
      </c>
      <c r="T13" s="12">
        <f>SUM(S13-U13-V13)</f>
        <v>40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104</v>
      </c>
      <c r="C19" s="6"/>
      <c r="D19" s="22" t="s">
        <v>70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101</v>
      </c>
      <c r="C21" s="6"/>
      <c r="D21" s="22" t="s">
        <v>65</v>
      </c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101</v>
      </c>
      <c r="C22" s="6"/>
      <c r="D22" s="22" t="s">
        <v>66</v>
      </c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29.01.23</v>
      </c>
      <c r="D2" s="110"/>
      <c r="E2" s="121" t="s">
        <v>13</v>
      </c>
      <c r="F2" s="121"/>
      <c r="G2" s="135" t="s">
        <v>14</v>
      </c>
      <c r="H2" s="135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5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61</v>
      </c>
      <c r="D4" s="22" t="s">
        <v>83</v>
      </c>
      <c r="E4" s="120">
        <v>6.5</v>
      </c>
      <c r="F4" s="120"/>
      <c r="G4" s="134"/>
      <c r="H4" s="134"/>
      <c r="I4" s="120">
        <v>5</v>
      </c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11.5</v>
      </c>
      <c r="T4" s="58">
        <f t="shared" ref="T4:T14" si="0">SUM(S4-U4-V4)</f>
        <v>11.5</v>
      </c>
      <c r="U4" s="60"/>
      <c r="V4" s="60"/>
    </row>
    <row r="5" spans="1:22" x14ac:dyDescent="0.25">
      <c r="A5" s="6">
        <v>7054</v>
      </c>
      <c r="B5" s="6" t="s">
        <v>100</v>
      </c>
      <c r="C5" s="6">
        <v>10</v>
      </c>
      <c r="D5" s="22" t="s">
        <v>79</v>
      </c>
      <c r="E5" s="120">
        <v>1</v>
      </c>
      <c r="F5" s="120"/>
      <c r="G5" s="134"/>
      <c r="H5" s="134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7054</v>
      </c>
      <c r="B6" s="6" t="s">
        <v>100</v>
      </c>
      <c r="C6" s="6">
        <v>12</v>
      </c>
      <c r="D6" s="22" t="s">
        <v>79</v>
      </c>
      <c r="E6" s="120">
        <v>0.5</v>
      </c>
      <c r="F6" s="120"/>
      <c r="G6" s="134"/>
      <c r="H6" s="134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6822</v>
      </c>
      <c r="B7" s="6" t="s">
        <v>102</v>
      </c>
      <c r="C7" s="6">
        <v>60</v>
      </c>
      <c r="D7" s="22" t="s">
        <v>83</v>
      </c>
      <c r="E7" s="120"/>
      <c r="F7" s="120"/>
      <c r="G7" s="134"/>
      <c r="H7" s="134"/>
      <c r="I7" s="120">
        <v>3</v>
      </c>
      <c r="J7" s="120"/>
      <c r="K7" s="120">
        <v>8</v>
      </c>
      <c r="L7" s="120"/>
      <c r="M7" s="120">
        <v>2</v>
      </c>
      <c r="N7" s="120"/>
      <c r="O7" s="117"/>
      <c r="P7" s="118"/>
      <c r="Q7" s="117"/>
      <c r="R7" s="118"/>
      <c r="S7" s="58">
        <f t="shared" si="1"/>
        <v>13</v>
      </c>
      <c r="T7" s="58">
        <f t="shared" si="0"/>
        <v>13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31"/>
      <c r="H8" s="132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31"/>
      <c r="H9" s="132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31"/>
      <c r="H10" s="132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31"/>
      <c r="H11" s="132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31"/>
      <c r="H12" s="132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31"/>
      <c r="H13" s="132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31"/>
      <c r="H14" s="132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31"/>
      <c r="H15" s="132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31"/>
      <c r="H16" s="132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31"/>
      <c r="H17" s="132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33"/>
      <c r="H18" s="133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104</v>
      </c>
      <c r="C19" s="6"/>
      <c r="D19" s="22" t="s">
        <v>98</v>
      </c>
      <c r="E19" s="117"/>
      <c r="F19" s="118"/>
      <c r="G19" s="131"/>
      <c r="H19" s="132"/>
      <c r="I19" s="117"/>
      <c r="J19" s="118"/>
      <c r="K19" s="117"/>
      <c r="L19" s="118"/>
      <c r="M19" s="117">
        <v>5</v>
      </c>
      <c r="N19" s="118"/>
      <c r="O19" s="117"/>
      <c r="P19" s="118"/>
      <c r="Q19" s="117"/>
      <c r="R19" s="118"/>
      <c r="S19" s="58">
        <f t="shared" si="4"/>
        <v>5</v>
      </c>
      <c r="T19" s="58">
        <f t="shared" si="5"/>
        <v>5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31"/>
      <c r="H20" s="132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31"/>
      <c r="H21" s="132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101</v>
      </c>
      <c r="C22" s="6"/>
      <c r="D22" s="22" t="s">
        <v>65</v>
      </c>
      <c r="E22" s="117"/>
      <c r="F22" s="118"/>
      <c r="G22" s="131"/>
      <c r="H22" s="132"/>
      <c r="I22" s="117"/>
      <c r="J22" s="118"/>
      <c r="K22" s="117"/>
      <c r="L22" s="118"/>
      <c r="M22" s="117">
        <v>1</v>
      </c>
      <c r="N22" s="118"/>
      <c r="O22" s="117"/>
      <c r="P22" s="118"/>
      <c r="Q22" s="117"/>
      <c r="R22" s="118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31"/>
      <c r="H23" s="132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31">
        <v>8</v>
      </c>
      <c r="H24" s="132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29.01.23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100</v>
      </c>
      <c r="C4" s="6">
        <v>11</v>
      </c>
      <c r="D4" s="22" t="s">
        <v>79</v>
      </c>
      <c r="E4" s="120">
        <v>3</v>
      </c>
      <c r="F4" s="120"/>
      <c r="G4" s="120">
        <v>3</v>
      </c>
      <c r="H4" s="120"/>
      <c r="I4" s="117">
        <v>2</v>
      </c>
      <c r="J4" s="118"/>
      <c r="K4" s="117">
        <v>0.5</v>
      </c>
      <c r="L4" s="118"/>
      <c r="M4" s="120"/>
      <c r="N4" s="120"/>
      <c r="O4" s="117"/>
      <c r="P4" s="118"/>
      <c r="Q4" s="117"/>
      <c r="R4" s="118"/>
      <c r="S4" s="58">
        <f>E4+G4+I4+K4+M4+O4+Q4</f>
        <v>8.5</v>
      </c>
      <c r="T4" s="58">
        <f t="shared" ref="T4:T12" si="0">SUM(S4-U4-V4)</f>
        <v>8.5</v>
      </c>
      <c r="U4" s="60"/>
      <c r="V4" s="60"/>
    </row>
    <row r="5" spans="1:22" x14ac:dyDescent="0.25">
      <c r="A5" s="6">
        <v>7054</v>
      </c>
      <c r="B5" s="6" t="s">
        <v>100</v>
      </c>
      <c r="C5" s="6">
        <v>12</v>
      </c>
      <c r="D5" s="22" t="s">
        <v>79</v>
      </c>
      <c r="E5" s="120">
        <v>3</v>
      </c>
      <c r="F5" s="120"/>
      <c r="G5" s="120">
        <v>2</v>
      </c>
      <c r="H5" s="120"/>
      <c r="I5" s="117">
        <v>3</v>
      </c>
      <c r="J5" s="118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7054</v>
      </c>
      <c r="B6" s="6" t="s">
        <v>100</v>
      </c>
      <c r="C6" s="6">
        <v>13</v>
      </c>
      <c r="D6" s="22" t="s">
        <v>79</v>
      </c>
      <c r="E6" s="120">
        <v>2</v>
      </c>
      <c r="F6" s="120"/>
      <c r="G6" s="120">
        <v>3</v>
      </c>
      <c r="H6" s="120"/>
      <c r="I6" s="120">
        <v>3</v>
      </c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7054</v>
      </c>
      <c r="B7" s="6" t="s">
        <v>100</v>
      </c>
      <c r="C7" s="6">
        <v>17</v>
      </c>
      <c r="D7" s="22" t="s">
        <v>79</v>
      </c>
      <c r="E7" s="120"/>
      <c r="F7" s="120"/>
      <c r="G7" s="120"/>
      <c r="H7" s="120"/>
      <c r="I7" s="120"/>
      <c r="J7" s="120"/>
      <c r="K7" s="120">
        <v>0.5</v>
      </c>
      <c r="L7" s="120"/>
      <c r="M7" s="120"/>
      <c r="N7" s="120"/>
      <c r="O7" s="117"/>
      <c r="P7" s="118"/>
      <c r="Q7" s="117"/>
      <c r="R7" s="118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7054</v>
      </c>
      <c r="B8" s="6" t="s">
        <v>100</v>
      </c>
      <c r="C8" s="6">
        <v>18</v>
      </c>
      <c r="D8" s="22" t="s">
        <v>79</v>
      </c>
      <c r="E8" s="120"/>
      <c r="F8" s="120"/>
      <c r="G8" s="117"/>
      <c r="H8" s="118"/>
      <c r="I8" s="120"/>
      <c r="J8" s="120"/>
      <c r="K8" s="120">
        <v>1</v>
      </c>
      <c r="L8" s="120"/>
      <c r="M8" s="117"/>
      <c r="N8" s="118"/>
      <c r="O8" s="117"/>
      <c r="P8" s="118"/>
      <c r="Q8" s="117"/>
      <c r="R8" s="118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7054</v>
      </c>
      <c r="B9" s="6" t="s">
        <v>100</v>
      </c>
      <c r="C9" s="6">
        <v>19</v>
      </c>
      <c r="D9" s="22" t="s">
        <v>79</v>
      </c>
      <c r="E9" s="120"/>
      <c r="F9" s="120"/>
      <c r="G9" s="117"/>
      <c r="H9" s="118"/>
      <c r="I9" s="120"/>
      <c r="J9" s="120"/>
      <c r="K9" s="120">
        <v>1</v>
      </c>
      <c r="L9" s="120"/>
      <c r="M9" s="117"/>
      <c r="N9" s="118"/>
      <c r="O9" s="117"/>
      <c r="P9" s="118"/>
      <c r="Q9" s="117"/>
      <c r="R9" s="118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7054</v>
      </c>
      <c r="B10" s="6" t="s">
        <v>100</v>
      </c>
      <c r="C10" s="6">
        <v>1</v>
      </c>
      <c r="D10" s="22" t="s">
        <v>96</v>
      </c>
      <c r="E10" s="117"/>
      <c r="F10" s="118"/>
      <c r="G10" s="117"/>
      <c r="H10" s="118"/>
      <c r="I10" s="117"/>
      <c r="J10" s="118"/>
      <c r="K10" s="117">
        <v>2.5</v>
      </c>
      <c r="L10" s="118"/>
      <c r="M10" s="117"/>
      <c r="N10" s="118"/>
      <c r="O10" s="117"/>
      <c r="P10" s="118"/>
      <c r="Q10" s="117"/>
      <c r="R10" s="118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0"/>
      <c r="J16" s="120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101</v>
      </c>
      <c r="C17" s="6"/>
      <c r="D17" s="22" t="s">
        <v>81</v>
      </c>
      <c r="E17" s="117"/>
      <c r="F17" s="118"/>
      <c r="G17" s="117"/>
      <c r="H17" s="118"/>
      <c r="I17" s="117"/>
      <c r="J17" s="118"/>
      <c r="K17" s="117">
        <v>1</v>
      </c>
      <c r="L17" s="118"/>
      <c r="M17" s="117"/>
      <c r="N17" s="118"/>
      <c r="O17" s="117"/>
      <c r="P17" s="118"/>
      <c r="Q17" s="117"/>
      <c r="R17" s="118"/>
      <c r="S17" s="58">
        <f t="shared" si="2"/>
        <v>1</v>
      </c>
      <c r="T17" s="58">
        <f t="shared" si="3"/>
        <v>1</v>
      </c>
      <c r="U17" s="60"/>
      <c r="V17" s="60"/>
    </row>
    <row r="18" spans="1:22" x14ac:dyDescent="0.25">
      <c r="A18" s="6">
        <v>3600</v>
      </c>
      <c r="B18" s="6" t="s">
        <v>101</v>
      </c>
      <c r="C18" s="6"/>
      <c r="D18" s="22" t="s">
        <v>67</v>
      </c>
      <c r="E18" s="117"/>
      <c r="F18" s="118"/>
      <c r="G18" s="117"/>
      <c r="H18" s="118"/>
      <c r="I18" s="117"/>
      <c r="J18" s="118"/>
      <c r="K18" s="117">
        <v>1.5</v>
      </c>
      <c r="L18" s="118"/>
      <c r="M18" s="117"/>
      <c r="N18" s="118"/>
      <c r="O18" s="117"/>
      <c r="P18" s="118"/>
      <c r="Q18" s="117"/>
      <c r="R18" s="118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0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61</v>
      </c>
      <c r="D4" s="22" t="s">
        <v>83</v>
      </c>
      <c r="E4" s="127">
        <v>1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7054</v>
      </c>
      <c r="B5" s="6" t="s">
        <v>100</v>
      </c>
      <c r="C5" s="6">
        <v>5</v>
      </c>
      <c r="D5" s="22" t="s">
        <v>87</v>
      </c>
      <c r="E5" s="127">
        <v>2</v>
      </c>
      <c r="F5" s="128"/>
      <c r="G5" s="127"/>
      <c r="H5" s="128"/>
      <c r="I5" s="127">
        <v>3.5</v>
      </c>
      <c r="J5" s="128"/>
      <c r="K5" s="127">
        <v>3</v>
      </c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8.5</v>
      </c>
      <c r="T5" s="12">
        <f t="shared" si="0"/>
        <v>8.5</v>
      </c>
      <c r="U5" s="14"/>
      <c r="V5" s="14"/>
    </row>
    <row r="6" spans="1:22" x14ac:dyDescent="0.25">
      <c r="A6" s="6">
        <v>7054</v>
      </c>
      <c r="B6" s="6" t="s">
        <v>100</v>
      </c>
      <c r="C6" s="6">
        <v>4</v>
      </c>
      <c r="D6" s="22" t="s">
        <v>87</v>
      </c>
      <c r="E6" s="127">
        <v>2</v>
      </c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7054</v>
      </c>
      <c r="B7" s="6" t="s">
        <v>100</v>
      </c>
      <c r="C7" s="6">
        <v>6</v>
      </c>
      <c r="D7" s="22" t="s">
        <v>87</v>
      </c>
      <c r="E7" s="127">
        <v>1.5</v>
      </c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80</v>
      </c>
      <c r="E14" s="127"/>
      <c r="F14" s="128"/>
      <c r="G14" s="127"/>
      <c r="H14" s="128"/>
      <c r="I14" s="127"/>
      <c r="J14" s="128"/>
      <c r="K14" s="127"/>
      <c r="L14" s="128"/>
      <c r="M14" s="127">
        <v>8</v>
      </c>
      <c r="N14" s="128"/>
      <c r="O14" s="127"/>
      <c r="P14" s="128"/>
      <c r="Q14" s="127"/>
      <c r="R14" s="128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101</v>
      </c>
      <c r="C18" s="6"/>
      <c r="D18" s="22" t="s">
        <v>77</v>
      </c>
      <c r="E18" s="127">
        <v>1.5</v>
      </c>
      <c r="F18" s="128"/>
      <c r="G18" s="127">
        <v>1</v>
      </c>
      <c r="H18" s="128"/>
      <c r="I18" s="127">
        <v>1.5</v>
      </c>
      <c r="J18" s="128"/>
      <c r="K18" s="127">
        <v>5</v>
      </c>
      <c r="L18" s="128"/>
      <c r="M18" s="127"/>
      <c r="N18" s="128"/>
      <c r="O18" s="127"/>
      <c r="P18" s="128"/>
      <c r="Q18" s="127"/>
      <c r="R18" s="128"/>
      <c r="S18" s="12">
        <f>E18+G18+I18+K18+M18+O18+Q18</f>
        <v>9</v>
      </c>
      <c r="T18" s="12">
        <f>SUM(S18-U18-V18)</f>
        <v>9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22" t="s">
        <v>84</v>
      </c>
      <c r="E19" s="127"/>
      <c r="F19" s="128"/>
      <c r="G19" s="127">
        <v>7</v>
      </c>
      <c r="H19" s="128"/>
      <c r="I19" s="127">
        <v>3</v>
      </c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10</v>
      </c>
      <c r="T19" s="12">
        <f t="shared" si="0"/>
        <v>10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19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7"/>
  <sheetViews>
    <sheetView zoomScale="84" zoomScaleNormal="84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38" t="s">
        <v>17</v>
      </c>
      <c r="N2" s="138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100</v>
      </c>
      <c r="C4" s="6">
        <v>3</v>
      </c>
      <c r="D4" s="22" t="s">
        <v>79</v>
      </c>
      <c r="E4" s="127">
        <v>1</v>
      </c>
      <c r="F4" s="128"/>
      <c r="G4" s="127"/>
      <c r="H4" s="128"/>
      <c r="I4" s="127"/>
      <c r="J4" s="128"/>
      <c r="K4" s="127"/>
      <c r="L4" s="128"/>
      <c r="M4" s="136"/>
      <c r="N4" s="137"/>
      <c r="O4" s="127"/>
      <c r="P4" s="128"/>
      <c r="Q4" s="127"/>
      <c r="R4" s="128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6">
        <v>7054</v>
      </c>
      <c r="B5" s="6" t="s">
        <v>100</v>
      </c>
      <c r="C5" s="6">
        <v>4</v>
      </c>
      <c r="D5" s="22" t="s">
        <v>79</v>
      </c>
      <c r="E5" s="127">
        <v>1.5</v>
      </c>
      <c r="F5" s="128"/>
      <c r="G5" s="127"/>
      <c r="H5" s="128"/>
      <c r="I5" s="127"/>
      <c r="J5" s="128"/>
      <c r="K5" s="127"/>
      <c r="L5" s="128"/>
      <c r="M5" s="136"/>
      <c r="N5" s="137"/>
      <c r="O5" s="127"/>
      <c r="P5" s="128"/>
      <c r="Q5" s="127"/>
      <c r="R5" s="128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7054</v>
      </c>
      <c r="B6" s="6" t="s">
        <v>100</v>
      </c>
      <c r="C6" s="6">
        <v>5</v>
      </c>
      <c r="D6" s="22" t="s">
        <v>79</v>
      </c>
      <c r="E6" s="127">
        <v>2.5</v>
      </c>
      <c r="F6" s="128"/>
      <c r="G6" s="127">
        <v>1</v>
      </c>
      <c r="H6" s="128"/>
      <c r="I6" s="127"/>
      <c r="J6" s="128"/>
      <c r="K6" s="127"/>
      <c r="L6" s="128"/>
      <c r="M6" s="136"/>
      <c r="N6" s="137"/>
      <c r="O6" s="127"/>
      <c r="P6" s="128"/>
      <c r="Q6" s="127"/>
      <c r="R6" s="128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7054</v>
      </c>
      <c r="B7" s="6" t="s">
        <v>100</v>
      </c>
      <c r="C7" s="6">
        <v>8</v>
      </c>
      <c r="D7" s="22" t="s">
        <v>79</v>
      </c>
      <c r="E7" s="127"/>
      <c r="F7" s="128"/>
      <c r="G7" s="127">
        <v>0.25</v>
      </c>
      <c r="H7" s="128"/>
      <c r="I7" s="127">
        <v>1.5</v>
      </c>
      <c r="J7" s="128"/>
      <c r="K7" s="127"/>
      <c r="L7" s="128"/>
      <c r="M7" s="136"/>
      <c r="N7" s="137"/>
      <c r="O7" s="127"/>
      <c r="P7" s="128"/>
      <c r="Q7" s="127"/>
      <c r="R7" s="128"/>
      <c r="S7" s="12">
        <f t="shared" si="1"/>
        <v>1.75</v>
      </c>
      <c r="T7" s="12">
        <f t="shared" si="0"/>
        <v>1.75</v>
      </c>
      <c r="U7" s="14"/>
      <c r="V7" s="14"/>
    </row>
    <row r="8" spans="1:22" x14ac:dyDescent="0.25">
      <c r="A8" s="6">
        <v>7054</v>
      </c>
      <c r="B8" s="6" t="s">
        <v>100</v>
      </c>
      <c r="C8" s="6">
        <v>9</v>
      </c>
      <c r="D8" s="22" t="s">
        <v>79</v>
      </c>
      <c r="E8" s="127"/>
      <c r="F8" s="128"/>
      <c r="G8" s="127">
        <v>0.25</v>
      </c>
      <c r="H8" s="128"/>
      <c r="I8" s="127">
        <v>1.5</v>
      </c>
      <c r="J8" s="128"/>
      <c r="K8" s="127"/>
      <c r="L8" s="128"/>
      <c r="M8" s="136"/>
      <c r="N8" s="137"/>
      <c r="O8" s="127"/>
      <c r="P8" s="128"/>
      <c r="Q8" s="127"/>
      <c r="R8" s="128"/>
      <c r="S8" s="12">
        <f t="shared" si="1"/>
        <v>1.75</v>
      </c>
      <c r="T8" s="12">
        <f t="shared" si="0"/>
        <v>1.75</v>
      </c>
      <c r="U8" s="14"/>
      <c r="V8" s="14"/>
    </row>
    <row r="9" spans="1:22" x14ac:dyDescent="0.25">
      <c r="A9" s="6">
        <v>7054</v>
      </c>
      <c r="B9" s="6" t="s">
        <v>100</v>
      </c>
      <c r="C9" s="6">
        <v>10</v>
      </c>
      <c r="D9" s="22" t="s">
        <v>79</v>
      </c>
      <c r="E9" s="127"/>
      <c r="F9" s="128"/>
      <c r="G9" s="127">
        <v>0.5</v>
      </c>
      <c r="H9" s="128"/>
      <c r="I9" s="127">
        <v>1.5</v>
      </c>
      <c r="J9" s="128"/>
      <c r="K9" s="127"/>
      <c r="L9" s="128"/>
      <c r="M9" s="136"/>
      <c r="N9" s="137"/>
      <c r="O9" s="127"/>
      <c r="P9" s="128"/>
      <c r="Q9" s="127"/>
      <c r="R9" s="12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7054</v>
      </c>
      <c r="B10" s="6" t="s">
        <v>100</v>
      </c>
      <c r="C10" s="6">
        <v>11</v>
      </c>
      <c r="D10" s="22" t="s">
        <v>79</v>
      </c>
      <c r="E10" s="127"/>
      <c r="F10" s="128"/>
      <c r="G10" s="127">
        <v>0.5</v>
      </c>
      <c r="H10" s="128"/>
      <c r="I10" s="127">
        <v>0.5</v>
      </c>
      <c r="J10" s="128"/>
      <c r="K10" s="127"/>
      <c r="L10" s="128"/>
      <c r="M10" s="136"/>
      <c r="N10" s="137"/>
      <c r="O10" s="127"/>
      <c r="P10" s="128"/>
      <c r="Q10" s="127"/>
      <c r="R10" s="1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7054</v>
      </c>
      <c r="B11" s="6" t="s">
        <v>100</v>
      </c>
      <c r="C11" s="6">
        <v>12</v>
      </c>
      <c r="D11" s="22" t="s">
        <v>79</v>
      </c>
      <c r="E11" s="127"/>
      <c r="F11" s="128"/>
      <c r="G11" s="127">
        <v>0.5</v>
      </c>
      <c r="H11" s="128"/>
      <c r="I11" s="127"/>
      <c r="J11" s="128"/>
      <c r="K11" s="127">
        <v>1</v>
      </c>
      <c r="L11" s="128"/>
      <c r="M11" s="136"/>
      <c r="N11" s="137"/>
      <c r="O11" s="127"/>
      <c r="P11" s="128"/>
      <c r="Q11" s="127"/>
      <c r="R11" s="128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25">
      <c r="A12" s="6">
        <v>7054</v>
      </c>
      <c r="B12" s="6" t="s">
        <v>100</v>
      </c>
      <c r="C12" s="6">
        <v>6</v>
      </c>
      <c r="D12" s="22" t="s">
        <v>79</v>
      </c>
      <c r="E12" s="127"/>
      <c r="F12" s="128"/>
      <c r="G12" s="127">
        <v>0.5</v>
      </c>
      <c r="H12" s="128"/>
      <c r="I12" s="127"/>
      <c r="J12" s="128"/>
      <c r="K12" s="127"/>
      <c r="L12" s="128"/>
      <c r="M12" s="136"/>
      <c r="N12" s="137"/>
      <c r="O12" s="127"/>
      <c r="P12" s="128"/>
      <c r="Q12" s="127"/>
      <c r="R12" s="128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6">
        <v>7054</v>
      </c>
      <c r="B13" s="6" t="s">
        <v>100</v>
      </c>
      <c r="C13" s="6">
        <v>7</v>
      </c>
      <c r="D13" s="22" t="s">
        <v>79</v>
      </c>
      <c r="E13" s="127"/>
      <c r="F13" s="128"/>
      <c r="G13" s="127">
        <v>1.5</v>
      </c>
      <c r="H13" s="128"/>
      <c r="I13" s="127"/>
      <c r="J13" s="128"/>
      <c r="K13" s="127"/>
      <c r="L13" s="128"/>
      <c r="M13" s="136"/>
      <c r="N13" s="137"/>
      <c r="O13" s="127"/>
      <c r="P13" s="128"/>
      <c r="Q13" s="127"/>
      <c r="R13" s="128"/>
      <c r="S13" s="12">
        <f t="shared" si="1"/>
        <v>1.5</v>
      </c>
      <c r="T13" s="12">
        <f t="shared" si="0"/>
        <v>1.5</v>
      </c>
      <c r="U13" s="14"/>
      <c r="V13" s="14"/>
    </row>
    <row r="14" spans="1:22" x14ac:dyDescent="0.25">
      <c r="A14" s="6">
        <v>7054</v>
      </c>
      <c r="B14" s="6" t="s">
        <v>100</v>
      </c>
      <c r="C14" s="6">
        <v>13</v>
      </c>
      <c r="D14" s="22" t="s">
        <v>79</v>
      </c>
      <c r="E14" s="127"/>
      <c r="F14" s="128"/>
      <c r="G14" s="127"/>
      <c r="H14" s="128"/>
      <c r="I14" s="127"/>
      <c r="J14" s="128"/>
      <c r="K14" s="127">
        <v>1.5</v>
      </c>
      <c r="L14" s="128"/>
      <c r="M14" s="136"/>
      <c r="N14" s="137"/>
      <c r="O14" s="127"/>
      <c r="P14" s="128"/>
      <c r="Q14" s="127"/>
      <c r="R14" s="128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25">
      <c r="A15" s="6">
        <v>7054</v>
      </c>
      <c r="B15" s="6" t="s">
        <v>100</v>
      </c>
      <c r="C15" s="6">
        <v>16</v>
      </c>
      <c r="D15" s="22" t="s">
        <v>79</v>
      </c>
      <c r="E15" s="127"/>
      <c r="F15" s="128"/>
      <c r="G15" s="127"/>
      <c r="H15" s="128"/>
      <c r="I15" s="127"/>
      <c r="J15" s="128"/>
      <c r="K15" s="127">
        <v>0.5</v>
      </c>
      <c r="L15" s="128"/>
      <c r="M15" s="136"/>
      <c r="N15" s="137"/>
      <c r="O15" s="127"/>
      <c r="P15" s="128"/>
      <c r="Q15" s="127"/>
      <c r="R15" s="128"/>
      <c r="S15" s="12">
        <f t="shared" si="1"/>
        <v>0.5</v>
      </c>
      <c r="T15" s="12">
        <f t="shared" si="0"/>
        <v>0.5</v>
      </c>
      <c r="U15" s="14"/>
      <c r="V15" s="14"/>
    </row>
    <row r="16" spans="1:22" x14ac:dyDescent="0.25">
      <c r="A16" s="6">
        <v>7054</v>
      </c>
      <c r="B16" s="6" t="s">
        <v>100</v>
      </c>
      <c r="C16" s="6">
        <v>17</v>
      </c>
      <c r="D16" s="22" t="s">
        <v>79</v>
      </c>
      <c r="E16" s="127"/>
      <c r="F16" s="128"/>
      <c r="G16" s="127"/>
      <c r="H16" s="128"/>
      <c r="I16" s="127"/>
      <c r="J16" s="128"/>
      <c r="K16" s="127">
        <v>0.5</v>
      </c>
      <c r="L16" s="128"/>
      <c r="M16" s="136"/>
      <c r="N16" s="137"/>
      <c r="O16" s="127"/>
      <c r="P16" s="128"/>
      <c r="Q16" s="127"/>
      <c r="R16" s="12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7054</v>
      </c>
      <c r="B17" s="6" t="s">
        <v>100</v>
      </c>
      <c r="C17" s="6">
        <v>18</v>
      </c>
      <c r="D17" s="22" t="s">
        <v>79</v>
      </c>
      <c r="E17" s="127"/>
      <c r="F17" s="128"/>
      <c r="G17" s="127"/>
      <c r="H17" s="128"/>
      <c r="I17" s="127"/>
      <c r="J17" s="128"/>
      <c r="K17" s="127">
        <v>0.5</v>
      </c>
      <c r="L17" s="128"/>
      <c r="M17" s="136"/>
      <c r="N17" s="137"/>
      <c r="O17" s="127"/>
      <c r="P17" s="128"/>
      <c r="Q17" s="127"/>
      <c r="R17" s="128"/>
      <c r="S17" s="12">
        <f t="shared" ref="S17:S18" si="2">E17+G17+I17+K17+M17+O17+Q17</f>
        <v>0.5</v>
      </c>
      <c r="T17" s="12">
        <f t="shared" ref="T17:T18" si="3">SUM(S17-U17-V17)</f>
        <v>0.5</v>
      </c>
      <c r="U17" s="14"/>
      <c r="V17" s="14"/>
    </row>
    <row r="18" spans="1:22" x14ac:dyDescent="0.25">
      <c r="A18" s="6">
        <v>7054</v>
      </c>
      <c r="B18" s="6" t="s">
        <v>100</v>
      </c>
      <c r="C18" s="6">
        <v>19</v>
      </c>
      <c r="D18" s="22" t="s">
        <v>79</v>
      </c>
      <c r="E18" s="127"/>
      <c r="F18" s="128"/>
      <c r="G18" s="127"/>
      <c r="H18" s="128"/>
      <c r="I18" s="127"/>
      <c r="J18" s="128"/>
      <c r="K18" s="127">
        <v>0.5</v>
      </c>
      <c r="L18" s="128"/>
      <c r="M18" s="136"/>
      <c r="N18" s="137"/>
      <c r="O18" s="127"/>
      <c r="P18" s="128"/>
      <c r="Q18" s="127"/>
      <c r="R18" s="128"/>
      <c r="S18" s="12">
        <f t="shared" si="2"/>
        <v>0.5</v>
      </c>
      <c r="T18" s="12">
        <f t="shared" si="3"/>
        <v>0.5</v>
      </c>
      <c r="U18" s="14"/>
      <c r="V18" s="14"/>
    </row>
    <row r="19" spans="1:22" x14ac:dyDescent="0.25">
      <c r="A19" s="6">
        <v>7054</v>
      </c>
      <c r="B19" s="6" t="s">
        <v>100</v>
      </c>
      <c r="C19" s="6">
        <v>20</v>
      </c>
      <c r="D19" s="22" t="s">
        <v>79</v>
      </c>
      <c r="E19" s="127"/>
      <c r="F19" s="128"/>
      <c r="G19" s="127"/>
      <c r="H19" s="128"/>
      <c r="I19" s="127"/>
      <c r="J19" s="128"/>
      <c r="K19" s="127">
        <v>0.5</v>
      </c>
      <c r="L19" s="128"/>
      <c r="M19" s="136"/>
      <c r="N19" s="137"/>
      <c r="O19" s="127"/>
      <c r="P19" s="128"/>
      <c r="Q19" s="127"/>
      <c r="R19" s="128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36"/>
      <c r="N20" s="137"/>
      <c r="O20" s="127"/>
      <c r="P20" s="128"/>
      <c r="Q20" s="127"/>
      <c r="R20" s="12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101</v>
      </c>
      <c r="C21" s="6"/>
      <c r="D21" s="10" t="s">
        <v>78</v>
      </c>
      <c r="E21" s="127">
        <v>3</v>
      </c>
      <c r="F21" s="128"/>
      <c r="G21" s="127">
        <v>3</v>
      </c>
      <c r="H21" s="128"/>
      <c r="I21" s="127">
        <v>3</v>
      </c>
      <c r="J21" s="128"/>
      <c r="K21" s="127">
        <v>3</v>
      </c>
      <c r="L21" s="128"/>
      <c r="M21" s="136"/>
      <c r="N21" s="137"/>
      <c r="O21" s="127"/>
      <c r="P21" s="128"/>
      <c r="Q21" s="127"/>
      <c r="R21" s="128"/>
      <c r="S21" s="12">
        <f t="shared" si="1"/>
        <v>12</v>
      </c>
      <c r="T21" s="12">
        <f t="shared" si="0"/>
        <v>12</v>
      </c>
      <c r="U21" s="14"/>
      <c r="V21" s="14"/>
    </row>
    <row r="22" spans="1:22" x14ac:dyDescent="0.25">
      <c r="A22" s="6"/>
      <c r="B22" s="6"/>
      <c r="C22" s="6"/>
      <c r="D22" s="10"/>
      <c r="E22" s="127"/>
      <c r="F22" s="128"/>
      <c r="G22" s="127"/>
      <c r="H22" s="128"/>
      <c r="I22" s="127"/>
      <c r="J22" s="128"/>
      <c r="K22" s="127"/>
      <c r="L22" s="128"/>
      <c r="M22" s="136"/>
      <c r="N22" s="137"/>
      <c r="O22" s="127"/>
      <c r="P22" s="128"/>
      <c r="Q22" s="127"/>
      <c r="R22" s="12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36">
        <v>8</v>
      </c>
      <c r="N23" s="137"/>
      <c r="O23" s="127"/>
      <c r="P23" s="128"/>
      <c r="Q23" s="127"/>
      <c r="R23" s="128"/>
      <c r="S23" s="12">
        <f t="shared" si="1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5:R25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29.01.23</v>
      </c>
      <c r="D2" s="110"/>
      <c r="E2" s="124" t="s">
        <v>13</v>
      </c>
      <c r="F2" s="124"/>
      <c r="G2" s="124" t="s">
        <v>14</v>
      </c>
      <c r="H2" s="124"/>
      <c r="I2" s="124" t="s">
        <v>15</v>
      </c>
      <c r="J2" s="124"/>
      <c r="K2" s="124" t="s">
        <v>16</v>
      </c>
      <c r="L2" s="124"/>
      <c r="M2" s="124" t="s">
        <v>17</v>
      </c>
      <c r="N2" s="124"/>
      <c r="O2" s="124" t="s">
        <v>18</v>
      </c>
      <c r="P2" s="124"/>
      <c r="Q2" s="124" t="s">
        <v>19</v>
      </c>
      <c r="R2" s="1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61</v>
      </c>
      <c r="D4" s="22" t="s">
        <v>83</v>
      </c>
      <c r="E4" s="127">
        <v>6</v>
      </c>
      <c r="F4" s="128"/>
      <c r="G4" s="127">
        <v>8</v>
      </c>
      <c r="H4" s="128"/>
      <c r="I4" s="127">
        <v>7.5</v>
      </c>
      <c r="J4" s="128"/>
      <c r="K4" s="127">
        <v>5.5</v>
      </c>
      <c r="L4" s="128"/>
      <c r="M4" s="127"/>
      <c r="N4" s="128"/>
      <c r="O4" s="127"/>
      <c r="P4" s="128"/>
      <c r="Q4" s="127"/>
      <c r="R4" s="128"/>
      <c r="S4" s="12">
        <f>E4+G4+I4+K4+M4+O4+Q4</f>
        <v>27</v>
      </c>
      <c r="T4" s="12">
        <f t="shared" ref="T4:T19" si="0">SUM(S4-U4-V4)</f>
        <v>27</v>
      </c>
      <c r="U4" s="14"/>
      <c r="V4" s="14"/>
    </row>
    <row r="5" spans="1:22" x14ac:dyDescent="0.25">
      <c r="A5" s="6">
        <v>6983</v>
      </c>
      <c r="B5" s="6" t="s">
        <v>105</v>
      </c>
      <c r="C5" s="6">
        <v>6</v>
      </c>
      <c r="D5" s="22" t="s">
        <v>92</v>
      </c>
      <c r="E5" s="127">
        <v>1.5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7054</v>
      </c>
      <c r="B6" s="6" t="s">
        <v>100</v>
      </c>
      <c r="C6" s="6">
        <v>5</v>
      </c>
      <c r="D6" s="22" t="s">
        <v>87</v>
      </c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7054</v>
      </c>
      <c r="B7" s="6" t="s">
        <v>100</v>
      </c>
      <c r="C7" s="6">
        <v>7</v>
      </c>
      <c r="D7" s="22" t="s">
        <v>87</v>
      </c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>
        <v>7054</v>
      </c>
      <c r="B8" s="6" t="s">
        <v>100</v>
      </c>
      <c r="C8" s="6">
        <v>6</v>
      </c>
      <c r="D8" s="22" t="s">
        <v>87</v>
      </c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6822</v>
      </c>
      <c r="B9" s="6" t="s">
        <v>102</v>
      </c>
      <c r="C9" s="6">
        <v>58</v>
      </c>
      <c r="D9" s="22" t="s">
        <v>83</v>
      </c>
      <c r="E9" s="127"/>
      <c r="F9" s="128"/>
      <c r="G9" s="127"/>
      <c r="H9" s="128"/>
      <c r="I9" s="127"/>
      <c r="J9" s="128"/>
      <c r="K9" s="127"/>
      <c r="L9" s="128"/>
      <c r="M9" s="127">
        <v>1</v>
      </c>
      <c r="N9" s="128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6983</v>
      </c>
      <c r="B13" s="6" t="s">
        <v>105</v>
      </c>
      <c r="C13" s="6"/>
      <c r="D13" s="22" t="s">
        <v>95</v>
      </c>
      <c r="E13" s="127"/>
      <c r="F13" s="128"/>
      <c r="G13" s="127"/>
      <c r="H13" s="128"/>
      <c r="I13" s="127"/>
      <c r="J13" s="128"/>
      <c r="K13" s="127">
        <v>1.5</v>
      </c>
      <c r="L13" s="128"/>
      <c r="M13" s="127"/>
      <c r="N13" s="128"/>
      <c r="O13" s="127"/>
      <c r="P13" s="128"/>
      <c r="Q13" s="127"/>
      <c r="R13" s="128"/>
      <c r="S13" s="12">
        <f t="shared" si="1"/>
        <v>1.5</v>
      </c>
      <c r="T13" s="12">
        <f t="shared" si="0"/>
        <v>1.5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101</v>
      </c>
      <c r="C15" s="6"/>
      <c r="D15" s="10" t="s">
        <v>89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101</v>
      </c>
      <c r="C16" s="6"/>
      <c r="D16" s="22" t="s">
        <v>65</v>
      </c>
      <c r="E16" s="117">
        <v>0.5</v>
      </c>
      <c r="F16" s="118"/>
      <c r="G16" s="117"/>
      <c r="H16" s="118"/>
      <c r="I16" s="117">
        <v>0.5</v>
      </c>
      <c r="J16" s="118"/>
      <c r="K16" s="117">
        <v>1</v>
      </c>
      <c r="L16" s="118"/>
      <c r="M16" s="117">
        <v>6</v>
      </c>
      <c r="N16" s="118"/>
      <c r="O16" s="127"/>
      <c r="P16" s="128"/>
      <c r="Q16" s="127"/>
      <c r="R16" s="128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>
        <v>3600</v>
      </c>
      <c r="B17" s="6" t="s">
        <v>101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101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27">
        <v>1</v>
      </c>
      <c r="N18" s="128"/>
      <c r="O18" s="127"/>
      <c r="P18" s="128"/>
      <c r="Q18" s="127"/>
      <c r="R18" s="128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9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2023-01-30T14:30:53Z</dcterms:modified>
</cp:coreProperties>
</file>