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2FB61E1B-D8F1-4B47-989B-4FDCAF52872A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Drinkwater" sheetId="56" r:id="rId5"/>
    <sheet name="Hammond" sheetId="44" r:id="rId6"/>
    <sheet name="." sheetId="51" r:id="rId7"/>
    <sheet name="Mcsharry" sheetId="57" r:id="rId8"/>
    <sheet name="Pugh-Keenan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6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Drinkwater!$A$1:$V$43</definedName>
    <definedName name="_xlnm.Print_Area" localSheetId="5">Hammond!$A$1:$V$40</definedName>
    <definedName name="_xlnm.Print_Area" localSheetId="7">Mcsharry!$A$1:$V$41</definedName>
    <definedName name="_xlnm.Print_Area" localSheetId="11">N.Winterburn!$A$1:$V$42</definedName>
    <definedName name="_xlnm.Print_Area" localSheetId="8">'Pugh-Keenan'!$A$1:$V$39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" i="5" l="1"/>
  <c r="T15" i="5" s="1"/>
  <c r="S16" i="5"/>
  <c r="T16" i="5" s="1"/>
  <c r="S13" i="5"/>
  <c r="T13" i="5" s="1"/>
  <c r="S12" i="5"/>
  <c r="T12" i="5" s="1"/>
  <c r="S10" i="5"/>
  <c r="T10" i="5" s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6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21" i="5"/>
  <c r="T21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T26" i="56" s="1"/>
  <c r="C30" i="56" s="1"/>
  <c r="K9" i="1"/>
  <c r="S27" i="56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K13" i="1"/>
  <c r="C35" i="56"/>
  <c r="B9" i="1"/>
  <c r="G9" i="1" s="1"/>
  <c r="S23" i="55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S25" i="51"/>
  <c r="S23" i="51"/>
  <c r="S19" i="5"/>
  <c r="T19" i="5" s="1"/>
  <c r="S18" i="5"/>
  <c r="T18" i="5" s="1"/>
  <c r="S17" i="5"/>
  <c r="T17" i="5" s="1"/>
  <c r="T24" i="51" l="1"/>
  <c r="C28" i="51" s="1"/>
  <c r="B11" i="1" s="1"/>
  <c r="G11" i="1" s="1"/>
  <c r="C33" i="51" l="1"/>
  <c r="G33" i="51" s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4" i="5" l="1"/>
  <c r="T24" i="5" s="1"/>
  <c r="S23" i="5"/>
  <c r="T23" i="5" s="1"/>
  <c r="S22" i="5"/>
  <c r="T22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T23" i="44" s="1"/>
  <c r="C27" i="44" s="1"/>
  <c r="B10" i="1" s="1"/>
  <c r="K10" i="1"/>
  <c r="I27" i="46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6" i="5" l="1"/>
  <c r="F38" i="5" s="1"/>
  <c r="S27" i="5" l="1"/>
  <c r="T27" i="5" l="1"/>
  <c r="S29" i="5"/>
  <c r="T29" i="5" s="1"/>
  <c r="S28" i="5"/>
  <c r="T28" i="5" s="1"/>
  <c r="K36" i="5" l="1"/>
  <c r="I36" i="5"/>
  <c r="J38" i="5" s="1"/>
  <c r="V38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4" i="5"/>
  <c r="T14" i="5" s="1"/>
  <c r="S20" i="5"/>
  <c r="T20" i="5" s="1"/>
  <c r="S25" i="5"/>
  <c r="T25" i="5" s="1"/>
  <c r="S26" i="5"/>
  <c r="T26" i="5" s="1"/>
  <c r="S31" i="5"/>
  <c r="T31" i="5" s="1"/>
  <c r="S32" i="5"/>
  <c r="S33" i="5"/>
  <c r="T33" i="5" s="1"/>
  <c r="S34" i="5"/>
  <c r="S35" i="5"/>
  <c r="U38" i="5"/>
  <c r="S37" i="5"/>
  <c r="T32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42" i="5"/>
  <c r="C18" i="1" s="1"/>
  <c r="C43" i="5"/>
  <c r="D18" i="1" s="1"/>
  <c r="H38" i="5"/>
  <c r="L38" i="5"/>
  <c r="O36" i="5"/>
  <c r="P38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44" i="5"/>
  <c r="E18" i="1" s="1"/>
  <c r="C45" i="5"/>
  <c r="Q36" i="5"/>
  <c r="R38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6" i="5"/>
  <c r="N38" i="5" s="1"/>
  <c r="S30" i="5"/>
  <c r="T30" i="5" l="1"/>
  <c r="T37" i="5" s="1"/>
  <c r="C41" i="5" s="1"/>
  <c r="B18" i="1" s="1"/>
  <c r="K18" i="1"/>
  <c r="S36" i="5"/>
  <c r="G18" i="1" l="1"/>
  <c r="G19" i="1" s="1"/>
  <c r="K19" i="1"/>
  <c r="C23" i="1" s="1"/>
  <c r="C46" i="5"/>
  <c r="G46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<sst xmlns="http://schemas.openxmlformats.org/spreadsheetml/2006/main" count="645" uniqueCount="122">
  <si>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</si>
  <si>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</si>
  <si>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</si>
  <si>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</si>
  <si>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</si>
  <si>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</si>
  <si>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</si>
  <si>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</si>
  <si>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</si>
  <si>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</si>
  <si>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</si>
  <si>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</si>
  <si>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</si>
  <si>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</si>
  <si>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</si>
  <si>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</si>
  <si>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</si>
  <si>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</si>
  <si>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</si>
  <si>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</si>
  <si>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</si>
  <si>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</si>
  <si>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</si>
  <si>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</si>
  <si>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</si>
  <si>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</si>
  <si>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</si>
  <si>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</si>
  <si>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</si>
  <si>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</si>
  <si>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</si>
  <si>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</si>
  <si>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</si>
  <si>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</si>
  <si>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</si>
  <si>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</si>
  <si>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</si>
  <si>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</si>
  <si>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</si>
  <si>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</si>
  <si>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</si>
  <si>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</si>
  <si>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</si>
  <si>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</si>
  <si>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</si>
  <si>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</si>
  <si>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</si>
  <si>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</si>
  <si>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</si>
  <si>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</si>
  <si>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</si>
  <si>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</si>
  <si>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</si>
  <si>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.</t>
  </si>
  <si>
    <t>paintshop maintenance</t>
  </si>
  <si>
    <t>fsc</t>
  </si>
  <si>
    <t>extraction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</si>
  <si>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</si>
  <si>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</si>
  <si>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</si>
  <si>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</si>
  <si>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</si>
  <si>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</si>
  <si>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</si>
  <si>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</si>
  <si>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S.Chimes</t>
  </si>
  <si>
    <t>S Chimes</t>
  </si>
  <si>
    <t>check tools</t>
  </si>
  <si>
    <t>fire wood</t>
  </si>
  <si>
    <t>fire marshal</t>
  </si>
  <si>
    <t xml:space="preserve">sick note </t>
  </si>
  <si>
    <t xml:space="preserve">sort deliveries </t>
  </si>
  <si>
    <t>toolbox talks / time sheets</t>
  </si>
  <si>
    <t xml:space="preserve">delivery tickets </t>
  </si>
  <si>
    <t>tv unit</t>
  </si>
  <si>
    <t>clean / light fire</t>
  </si>
  <si>
    <t>production meeting</t>
  </si>
  <si>
    <t>J Mcsharry</t>
  </si>
  <si>
    <t>F Pugh-Keenan</t>
  </si>
  <si>
    <t>P Drinkwater</t>
  </si>
  <si>
    <t>fork lift - deliveries</t>
  </si>
  <si>
    <t>frames</t>
  </si>
  <si>
    <t xml:space="preserve">tv unit </t>
  </si>
  <si>
    <t>extraction improvement</t>
  </si>
  <si>
    <t>empty / sort trollies</t>
  </si>
  <si>
    <t>training</t>
  </si>
  <si>
    <t>fraikin</t>
  </si>
  <si>
    <t>wardrobe</t>
  </si>
  <si>
    <t>7112hw</t>
  </si>
  <si>
    <t>timber sections</t>
  </si>
  <si>
    <t xml:space="preserve">scaffold </t>
  </si>
  <si>
    <t>desk</t>
  </si>
  <si>
    <t>sample</t>
  </si>
  <si>
    <t>unit</t>
  </si>
  <si>
    <t>soffit panels</t>
  </si>
  <si>
    <t>unload van</t>
  </si>
  <si>
    <t>meeting</t>
  </si>
  <si>
    <t>games room</t>
  </si>
  <si>
    <t>01.10.23</t>
  </si>
  <si>
    <t>dentist</t>
  </si>
  <si>
    <t>load van</t>
  </si>
  <si>
    <t>side panels</t>
  </si>
  <si>
    <t>new end panel</t>
  </si>
  <si>
    <t>extraction improvements</t>
  </si>
  <si>
    <t>wrapping</t>
  </si>
  <si>
    <t>finishing factory visit</t>
  </si>
  <si>
    <t>cabinet loading</t>
  </si>
  <si>
    <t>unit loading</t>
  </si>
  <si>
    <t>bar loading</t>
  </si>
  <si>
    <t xml:space="preserve">stairs unit loading </t>
  </si>
  <si>
    <t>7054eg</t>
  </si>
  <si>
    <t>window</t>
  </si>
  <si>
    <t>frame</t>
  </si>
  <si>
    <t>skirting</t>
  </si>
  <si>
    <t>MOOR03(HW)</t>
  </si>
  <si>
    <t>MBHS01</t>
  </si>
  <si>
    <t>OFFI01</t>
  </si>
  <si>
    <t>CAMP01</t>
  </si>
  <si>
    <t>CAPI01</t>
  </si>
  <si>
    <t>MOOR03</t>
  </si>
  <si>
    <t>CAMP01(EG)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</si>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</sst>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shrinkToFit="1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8" borderId="1" xfId="0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H24" sqref="H24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47</v>
      </c>
    </row>
    <row r="2" spans="1:11" x14ac:dyDescent="0.25">
      <c r="A2" s="91" t="s">
        <v>59</v>
      </c>
      <c r="C2" s="6" t="s">
        <v>98</v>
      </c>
      <c r="D2" s="95"/>
      <c r="E2" s="92" t="s">
        <v>40</v>
      </c>
    </row>
    <row r="3" spans="1:11" x14ac:dyDescent="0.25">
      <c r="A3" s="91"/>
      <c r="D3" s="96"/>
      <c r="E3" s="92" t="s">
        <v>42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29</v>
      </c>
      <c r="F5" s="98" t="s">
        <v>30</v>
      </c>
      <c r="G5" s="98" t="s">
        <v>6</v>
      </c>
      <c r="H5" s="98" t="s">
        <v>25</v>
      </c>
      <c r="I5" s="98" t="s">
        <v>32</v>
      </c>
      <c r="K5" s="98" t="s">
        <v>39</v>
      </c>
    </row>
    <row r="6" spans="1:11" ht="17.25" customHeight="1" x14ac:dyDescent="0.25">
      <c r="A6" s="99" t="s">
        <v>66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0</v>
      </c>
    </row>
    <row r="7" spans="1:11" x14ac:dyDescent="0.25">
      <c r="A7" s="99" t="s">
        <v>41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8</v>
      </c>
      <c r="F8" s="100">
        <f>SUM(Doran!C34)</f>
        <v>0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0</v>
      </c>
    </row>
    <row r="9" spans="1:11" x14ac:dyDescent="0.25">
      <c r="A9" s="99" t="s">
        <v>79</v>
      </c>
      <c r="B9" s="100">
        <f>SUM(Drinkwater!C30)</f>
        <v>40</v>
      </c>
      <c r="C9" s="100">
        <f>SUM(Drinkwater!C31)</f>
        <v>0</v>
      </c>
      <c r="D9" s="100">
        <f>SUM(Drinkwater!C32)</f>
        <v>0</v>
      </c>
      <c r="E9" s="100">
        <f>SUM(Drinkwater!C33)</f>
        <v>0</v>
      </c>
      <c r="F9" s="100">
        <f>SUM(Drinkwater!C34)</f>
        <v>0</v>
      </c>
      <c r="G9" s="101">
        <f t="shared" ref="G9:G14" si="1">B9+C9+D9+E9+F9</f>
        <v>40</v>
      </c>
      <c r="H9" s="104">
        <f>SUM(Drinkwater!C36)</f>
        <v>0</v>
      </c>
      <c r="I9" s="104">
        <f>SUM(Drinkwater!C37)</f>
        <v>0</v>
      </c>
      <c r="K9" s="103">
        <f>SUM(Drinkwater!I31)</f>
        <v>0.5</v>
      </c>
    </row>
    <row r="10" spans="1:11" x14ac:dyDescent="0.25">
      <c r="A10" s="99" t="s">
        <v>48</v>
      </c>
      <c r="B10" s="100">
        <f>SUM(Hammond!C27)</f>
        <v>40</v>
      </c>
      <c r="C10" s="100">
        <f>SUM(Hammond!C28)</f>
        <v>0</v>
      </c>
      <c r="D10" s="100">
        <f>SUM(Hammond!C29)</f>
        <v>0</v>
      </c>
      <c r="E10" s="100">
        <f>SUM(Hammond!C30)</f>
        <v>0</v>
      </c>
      <c r="F10" s="100">
        <f>SUM(Hammond!C31)</f>
        <v>0</v>
      </c>
      <c r="G10" s="101">
        <f t="shared" si="1"/>
        <v>40</v>
      </c>
      <c r="H10" s="104">
        <f>SUM(Hammond!C33)</f>
        <v>0</v>
      </c>
      <c r="I10" s="104">
        <f>SUM(Hammond!C34)</f>
        <v>0</v>
      </c>
      <c r="K10" s="103">
        <f>SUM(Hammond!I28)</f>
        <v>2.5</v>
      </c>
    </row>
    <row r="11" spans="1:11" x14ac:dyDescent="0.25">
      <c r="B11" s="100">
        <f>SUM('.'!C28)</f>
        <v>0</v>
      </c>
      <c r="C11" s="100">
        <f>SUM('.'!C29)</f>
        <v>0</v>
      </c>
      <c r="D11" s="100">
        <f>SUM('.'!C30)</f>
        <v>0</v>
      </c>
      <c r="E11" s="100">
        <f>SUM('.'!C31)</f>
        <v>0</v>
      </c>
      <c r="F11" s="100">
        <f>SUM('.'!C32)</f>
        <v>0</v>
      </c>
      <c r="G11" s="101">
        <f>B11+C11+D11+E11+F11</f>
        <v>0</v>
      </c>
      <c r="H11" s="104">
        <f>SUM('.'!C34)</f>
        <v>0</v>
      </c>
      <c r="I11" s="104">
        <f>SUM('.'!C35)</f>
        <v>0</v>
      </c>
      <c r="K11" s="103">
        <f>SUM('.'!I29)</f>
        <v>0</v>
      </c>
    </row>
    <row r="12" spans="1:11" x14ac:dyDescent="0.25">
      <c r="A12" s="112" t="s">
        <v>77</v>
      </c>
      <c r="B12" s="100">
        <f>SUM(Mcsharry!C28)</f>
        <v>40</v>
      </c>
      <c r="C12" s="100">
        <f>SUM(Mcsharry!C29)</f>
        <v>0</v>
      </c>
      <c r="D12" s="100">
        <f>SUM(Mcsharry!C30)</f>
        <v>0</v>
      </c>
      <c r="E12" s="100">
        <f>SUM(Mcsharry!C31)</f>
        <v>0</v>
      </c>
      <c r="F12" s="100">
        <f>SUM(Mcsharry!C32)</f>
        <v>0</v>
      </c>
      <c r="G12" s="101">
        <f>B12+C12+D12+E12+F12</f>
        <v>40</v>
      </c>
      <c r="H12" s="104">
        <f>SUM(Mcsharry!C34)</f>
        <v>0</v>
      </c>
      <c r="I12" s="104">
        <f>SUM(Mcsharry!C35)</f>
        <v>0</v>
      </c>
      <c r="K12" s="103">
        <f>SUM(Mcsharry!I29)</f>
        <v>3</v>
      </c>
    </row>
    <row r="13" spans="1:11" x14ac:dyDescent="0.25">
      <c r="A13" s="99" t="s">
        <v>78</v>
      </c>
      <c r="B13" s="100">
        <f>SUM('Pugh-Keenan'!C26)</f>
        <v>40</v>
      </c>
      <c r="C13" s="100">
        <f>SUM('Pugh-Keenan'!C27)</f>
        <v>0</v>
      </c>
      <c r="D13" s="100">
        <f>SUM('Pugh-Keenan'!C28)</f>
        <v>0</v>
      </c>
      <c r="E13" s="100">
        <f>SUM('Pugh-Keenan'!C29)</f>
        <v>0</v>
      </c>
      <c r="F13" s="100">
        <f>SUM('Pugh-Keenan'!C30)</f>
        <v>0</v>
      </c>
      <c r="G13" s="101">
        <f t="shared" si="1"/>
        <v>40</v>
      </c>
      <c r="H13" s="104">
        <f>SUM('Pugh-Keenan'!C32)</f>
        <v>0</v>
      </c>
      <c r="I13" s="104">
        <f>SUM('Pugh-Keenan'!C33)</f>
        <v>0</v>
      </c>
      <c r="K13" s="103">
        <f>SUM('Pugh-Keenan'!I27)</f>
        <v>0</v>
      </c>
    </row>
    <row r="14" spans="1:11" ht="17.25" customHeight="1" x14ac:dyDescent="0.25">
      <c r="A14" s="99" t="s">
        <v>8</v>
      </c>
      <c r="B14" s="100">
        <f>SUM(Taylor!C28)</f>
        <v>40</v>
      </c>
      <c r="C14" s="100">
        <f>SUM(Taylor!C29)</f>
        <v>0</v>
      </c>
      <c r="D14" s="100">
        <f>SUM(Taylor!C30)</f>
        <v>0</v>
      </c>
      <c r="E14" s="100">
        <f>SUM(Taylor!C31)</f>
        <v>0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1.25</v>
      </c>
    </row>
    <row r="15" spans="1:11" x14ac:dyDescent="0.25">
      <c r="A15" s="99" t="s">
        <v>43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45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0</v>
      </c>
    </row>
    <row r="17" spans="1:12" x14ac:dyDescent="0.25">
      <c r="A17" s="99" t="s">
        <v>9</v>
      </c>
      <c r="B17" s="100">
        <f>SUM(T.Winterburn!C28)</f>
        <v>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2" x14ac:dyDescent="0.25">
      <c r="A18" s="99" t="s">
        <v>10</v>
      </c>
      <c r="B18" s="100">
        <f>SUM(Wright!C41)</f>
        <v>36</v>
      </c>
      <c r="C18" s="100">
        <f>SUM(Wright!C42)</f>
        <v>2.5</v>
      </c>
      <c r="D18" s="100">
        <f>SUM(Wright!C43)</f>
        <v>0</v>
      </c>
      <c r="E18" s="100">
        <f>SUM(Wright!C44)</f>
        <v>0</v>
      </c>
      <c r="F18" s="100">
        <f>SUM(Wright!C45)</f>
        <v>0</v>
      </c>
      <c r="G18" s="101">
        <f>B18+C18+D18+E18+F18</f>
        <v>38.5</v>
      </c>
      <c r="H18" s="104">
        <f>SUM(Wright!C47)</f>
        <v>0</v>
      </c>
      <c r="I18" s="104">
        <f>SUM(Wright!C48)</f>
        <v>0</v>
      </c>
      <c r="K18" s="103">
        <f>SUM(Wright!I42)</f>
        <v>14.25</v>
      </c>
      <c r="L18" s="92">
        <v>14.75</v>
      </c>
    </row>
    <row r="19" spans="1:12" ht="17.25" customHeight="1" x14ac:dyDescent="0.25">
      <c r="A19" s="105" t="s">
        <v>20</v>
      </c>
      <c r="B19" s="106">
        <f t="shared" ref="B19:I19" si="2">SUM(B6:B18)</f>
        <v>428</v>
      </c>
      <c r="C19" s="106">
        <f t="shared" si="2"/>
        <v>2.5</v>
      </c>
      <c r="D19" s="106">
        <f t="shared" si="2"/>
        <v>0</v>
      </c>
      <c r="E19" s="106">
        <f t="shared" si="2"/>
        <v>8</v>
      </c>
      <c r="F19" s="106">
        <f t="shared" si="2"/>
        <v>0</v>
      </c>
      <c r="G19" s="106">
        <f t="shared" si="2"/>
        <v>438.5</v>
      </c>
      <c r="H19" s="107">
        <f t="shared" si="2"/>
        <v>0</v>
      </c>
      <c r="I19" s="107">
        <f t="shared" si="2"/>
        <v>0</v>
      </c>
      <c r="J19" s="94"/>
      <c r="K19" s="106">
        <f>SUM(K6:K18)</f>
        <v>21.5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26</v>
      </c>
      <c r="C22" s="108">
        <f>B19+C19+D19</f>
        <v>430.5</v>
      </c>
    </row>
    <row r="23" spans="1:12" x14ac:dyDescent="0.25">
      <c r="A23" s="92" t="s">
        <v>27</v>
      </c>
      <c r="C23" s="108">
        <f>K19</f>
        <v>21.5</v>
      </c>
    </row>
    <row r="24" spans="1:12" x14ac:dyDescent="0.25">
      <c r="A24" s="92" t="s">
        <v>31</v>
      </c>
      <c r="C24" s="109">
        <f>C23/C22</f>
        <v>4.9941927990708478E-2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G20" sqref="G20:H20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65</v>
      </c>
      <c r="B1" s="49"/>
      <c r="C1" s="49"/>
    </row>
    <row r="2" spans="1:22" s="54" customFormat="1" x14ac:dyDescent="0.25">
      <c r="A2" s="5" t="s">
        <v>58</v>
      </c>
      <c r="B2" s="110"/>
      <c r="C2" s="6" t="s">
        <v>98</v>
      </c>
      <c r="D2" s="110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 t="s">
        <v>88</v>
      </c>
      <c r="B4" s="119" t="s">
        <v>114</v>
      </c>
      <c r="C4" s="6">
        <v>19</v>
      </c>
      <c r="D4" s="22" t="s">
        <v>89</v>
      </c>
      <c r="E4" s="123">
        <v>1.5</v>
      </c>
      <c r="F4" s="123"/>
      <c r="G4" s="120"/>
      <c r="H4" s="121"/>
      <c r="I4" s="123"/>
      <c r="J4" s="123"/>
      <c r="K4" s="123"/>
      <c r="L4" s="123"/>
      <c r="M4" s="123"/>
      <c r="N4" s="123"/>
      <c r="O4" s="120"/>
      <c r="P4" s="121"/>
      <c r="Q4" s="120"/>
      <c r="R4" s="121"/>
      <c r="S4" s="58">
        <f t="shared" ref="S4:S24" si="0">E4+G4+I4+K4+M4+O4+Q4</f>
        <v>1.5</v>
      </c>
      <c r="T4" s="58">
        <f t="shared" ref="T4:T11" si="1">SUM(S4-U4-V4)</f>
        <v>1.5</v>
      </c>
      <c r="U4" s="60"/>
      <c r="V4" s="60"/>
    </row>
    <row r="5" spans="1:22" x14ac:dyDescent="0.25">
      <c r="A5" s="6">
        <v>6964</v>
      </c>
      <c r="B5" s="6" t="s">
        <v>115</v>
      </c>
      <c r="C5" s="6">
        <v>9</v>
      </c>
      <c r="D5" s="22" t="s">
        <v>94</v>
      </c>
      <c r="E5" s="122">
        <v>3.5</v>
      </c>
      <c r="F5" s="123"/>
      <c r="G5" s="120"/>
      <c r="H5" s="121"/>
      <c r="I5" s="122">
        <v>3</v>
      </c>
      <c r="J5" s="123"/>
      <c r="K5" s="122">
        <v>8</v>
      </c>
      <c r="L5" s="123"/>
      <c r="M5" s="122">
        <v>8</v>
      </c>
      <c r="N5" s="123"/>
      <c r="O5" s="120"/>
      <c r="P5" s="121"/>
      <c r="Q5" s="120"/>
      <c r="R5" s="121"/>
      <c r="S5" s="58">
        <f t="shared" si="0"/>
        <v>22.5</v>
      </c>
      <c r="T5" s="58">
        <f t="shared" si="1"/>
        <v>22.5</v>
      </c>
      <c r="U5" s="60"/>
      <c r="V5" s="60"/>
    </row>
    <row r="6" spans="1:22" x14ac:dyDescent="0.25">
      <c r="A6" s="6">
        <v>6964</v>
      </c>
      <c r="B6" s="6" t="s">
        <v>115</v>
      </c>
      <c r="C6" s="6">
        <v>10</v>
      </c>
      <c r="D6" s="22" t="s">
        <v>94</v>
      </c>
      <c r="E6" s="123">
        <v>3</v>
      </c>
      <c r="F6" s="123"/>
      <c r="G6" s="120">
        <v>5</v>
      </c>
      <c r="H6" s="121"/>
      <c r="I6" s="123">
        <v>5</v>
      </c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0"/>
        <v>13</v>
      </c>
      <c r="T6" s="58">
        <f t="shared" si="1"/>
        <v>13</v>
      </c>
      <c r="U6" s="60"/>
      <c r="V6" s="60"/>
    </row>
    <row r="7" spans="1:22" x14ac:dyDescent="0.25">
      <c r="A7" s="6">
        <v>6964</v>
      </c>
      <c r="B7" s="6" t="s">
        <v>115</v>
      </c>
      <c r="C7" s="6">
        <v>7</v>
      </c>
      <c r="D7" s="22" t="s">
        <v>94</v>
      </c>
      <c r="E7" s="120"/>
      <c r="F7" s="121"/>
      <c r="G7" s="120">
        <v>1.5</v>
      </c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1.5</v>
      </c>
      <c r="T7" s="58">
        <f t="shared" si="1"/>
        <v>1.5</v>
      </c>
      <c r="U7" s="60"/>
      <c r="V7" s="60"/>
    </row>
    <row r="8" spans="1:22" x14ac:dyDescent="0.25">
      <c r="A8" s="6">
        <v>6964</v>
      </c>
      <c r="B8" s="6" t="s">
        <v>115</v>
      </c>
      <c r="C8" s="6">
        <v>8</v>
      </c>
      <c r="D8" s="22" t="s">
        <v>94</v>
      </c>
      <c r="E8" s="120"/>
      <c r="F8" s="121"/>
      <c r="G8" s="120">
        <v>1.5</v>
      </c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 t="shared" ref="T16" si="6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7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116</v>
      </c>
      <c r="C20" s="6"/>
      <c r="D20" s="22" t="s">
        <v>69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ref="S20" si="8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</v>
      </c>
      <c r="T21" s="58">
        <f t="shared" ref="T21" si="9">SUM(S21-U21-V21)</f>
        <v>0</v>
      </c>
      <c r="U21" s="60"/>
      <c r="V21" s="60"/>
    </row>
    <row r="22" spans="1:22" ht="15" customHeight="1" x14ac:dyDescent="0.25">
      <c r="A22" s="6">
        <v>3600</v>
      </c>
      <c r="B22" s="25" t="s">
        <v>116</v>
      </c>
      <c r="C22" s="6"/>
      <c r="D22" s="22" t="s">
        <v>61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0"/>
      <c r="P22" s="121"/>
      <c r="Q22" s="120"/>
      <c r="R22" s="121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33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34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0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5">
        <f>SUM(E4:E25)</f>
        <v>8</v>
      </c>
      <c r="F26" s="126"/>
      <c r="G26" s="125">
        <f>SUM(G4:G25)</f>
        <v>8</v>
      </c>
      <c r="H26" s="126"/>
      <c r="I26" s="125">
        <f>SUM(I4:I25)</f>
        <v>8</v>
      </c>
      <c r="J26" s="126"/>
      <c r="K26" s="125">
        <f>SUM(K4:K25)</f>
        <v>8</v>
      </c>
      <c r="L26" s="126"/>
      <c r="M26" s="125">
        <f>SUM(M4:M25)</f>
        <v>8</v>
      </c>
      <c r="N26" s="126"/>
      <c r="O26" s="125">
        <f>SUM(O4:O25)</f>
        <v>0</v>
      </c>
      <c r="P26" s="126"/>
      <c r="Q26" s="125">
        <f>SUM(Q4:Q25)</f>
        <v>0</v>
      </c>
      <c r="R26" s="126"/>
      <c r="S26" s="58">
        <f t="shared" si="10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37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21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22</v>
      </c>
      <c r="C32" s="63">
        <f>U28</f>
        <v>0</v>
      </c>
      <c r="D32" s="63"/>
      <c r="I32" s="64"/>
    </row>
    <row r="33" spans="1:9" x14ac:dyDescent="0.25">
      <c r="A33" s="50" t="s">
        <v>23</v>
      </c>
      <c r="C33" s="63">
        <f>V28</f>
        <v>0</v>
      </c>
    </row>
    <row r="34" spans="1:9" x14ac:dyDescent="0.25">
      <c r="A34" s="50" t="s">
        <v>24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38</v>
      </c>
      <c r="F36" s="51"/>
      <c r="G36" s="66">
        <f>S26-C36</f>
        <v>0</v>
      </c>
    </row>
    <row r="37" spans="1:9" ht="16.5" thickTop="1" x14ac:dyDescent="0.25">
      <c r="A37" s="50" t="s">
        <v>25</v>
      </c>
      <c r="C37" s="67">
        <v>0</v>
      </c>
      <c r="D37" s="67"/>
    </row>
    <row r="38" spans="1:9" x14ac:dyDescent="0.25">
      <c r="A38" s="50" t="s">
        <v>32</v>
      </c>
      <c r="C38" s="67">
        <v>0</v>
      </c>
      <c r="D38" s="67"/>
    </row>
  </sheetData>
  <mergeCells count="168"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K15:L15"/>
    <mergeCell ref="M15:N15"/>
    <mergeCell ref="O15:P15"/>
    <mergeCell ref="I23:J23"/>
    <mergeCell ref="K23:L23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5:J15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I16:J16"/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B17" sqref="B17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58</v>
      </c>
      <c r="B2" s="110"/>
      <c r="C2" s="6" t="s">
        <v>98</v>
      </c>
      <c r="D2" s="110"/>
      <c r="E2" s="127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15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67</v>
      </c>
      <c r="D4" s="22" t="s">
        <v>74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8</v>
      </c>
      <c r="N4" s="121"/>
      <c r="O4" s="120"/>
      <c r="P4" s="121"/>
      <c r="Q4" s="120"/>
      <c r="R4" s="121"/>
      <c r="S4" s="58">
        <f>E4+G4+I4+K4+M4+O4+Q4</f>
        <v>40</v>
      </c>
      <c r="T4" s="58">
        <f t="shared" ref="T4:T12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8"/>
      <c r="P6" s="129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3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116</v>
      </c>
      <c r="C17" s="6"/>
      <c r="D17" s="22" t="s">
        <v>60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>E17+G17+I17+K17+M17+O17+Q17</f>
        <v>0</v>
      </c>
      <c r="T17" s="58">
        <f>SUM(S17-U17-V17)</f>
        <v>0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33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34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5">
        <f>SUM(E4:E20)</f>
        <v>8</v>
      </c>
      <c r="F21" s="126"/>
      <c r="G21" s="125">
        <f>SUM(G4:G20)</f>
        <v>8</v>
      </c>
      <c r="H21" s="126"/>
      <c r="I21" s="125">
        <f>SUM(I4:I20)</f>
        <v>8</v>
      </c>
      <c r="J21" s="126"/>
      <c r="K21" s="125">
        <f>SUM(K4:K20)</f>
        <v>8</v>
      </c>
      <c r="L21" s="126"/>
      <c r="M21" s="125">
        <f>SUM(M4:M20)</f>
        <v>8</v>
      </c>
      <c r="N21" s="126"/>
      <c r="O21" s="125">
        <f>SUM(O4:O20)</f>
        <v>0</v>
      </c>
      <c r="P21" s="126"/>
      <c r="Q21" s="125">
        <f>SUM(Q4:Q20)</f>
        <v>0</v>
      </c>
      <c r="R21" s="126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37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21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22</v>
      </c>
      <c r="C27" s="63">
        <f>U23</f>
        <v>0</v>
      </c>
      <c r="D27" s="63"/>
      <c r="I27" s="64">
        <f>SUM(S16:S17)</f>
        <v>0</v>
      </c>
    </row>
    <row r="28" spans="1:22" x14ac:dyDescent="0.25">
      <c r="A28" s="50" t="s">
        <v>23</v>
      </c>
      <c r="C28" s="63">
        <f>V23</f>
        <v>0</v>
      </c>
    </row>
    <row r="29" spans="1:22" x14ac:dyDescent="0.25">
      <c r="A29" s="50" t="s">
        <v>24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38</v>
      </c>
      <c r="F31" s="51"/>
      <c r="G31" s="66">
        <f>S21-C31</f>
        <v>0</v>
      </c>
    </row>
    <row r="32" spans="1:22" ht="16.5" thickTop="1" x14ac:dyDescent="0.25">
      <c r="A32" s="50" t="s">
        <v>25</v>
      </c>
      <c r="C32" s="67">
        <v>0</v>
      </c>
      <c r="D32" s="67"/>
    </row>
    <row r="33" spans="1:4" x14ac:dyDescent="0.25">
      <c r="A33" s="50" t="s">
        <v>32</v>
      </c>
      <c r="C33" s="67">
        <v>0</v>
      </c>
      <c r="D33" s="67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58</v>
      </c>
      <c r="B2" s="110"/>
      <c r="C2" s="6" t="s">
        <v>98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37" t="s">
        <v>15</v>
      </c>
      <c r="N2" s="13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7">
        <v>8</v>
      </c>
      <c r="N3" s="11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115</v>
      </c>
      <c r="C4" s="6">
        <v>8</v>
      </c>
      <c r="D4" s="22" t="s">
        <v>94</v>
      </c>
      <c r="E4" s="122">
        <v>8</v>
      </c>
      <c r="F4" s="122"/>
      <c r="G4" s="122">
        <v>8</v>
      </c>
      <c r="H4" s="122"/>
      <c r="I4" s="122">
        <v>1</v>
      </c>
      <c r="J4" s="122"/>
      <c r="K4" s="122"/>
      <c r="L4" s="122"/>
      <c r="M4" s="131"/>
      <c r="N4" s="131"/>
      <c r="O4" s="130"/>
      <c r="P4" s="132"/>
      <c r="Q4" s="130"/>
      <c r="R4" s="132"/>
      <c r="S4" s="12">
        <f>E4+G4+I4+K4+M4+O4+Q4</f>
        <v>17</v>
      </c>
      <c r="T4" s="12">
        <f t="shared" ref="T4:T18" si="0">SUM(S4-U4-V4)</f>
        <v>17</v>
      </c>
      <c r="U4" s="14"/>
      <c r="V4" s="14"/>
    </row>
    <row r="5" spans="1:22" x14ac:dyDescent="0.25">
      <c r="A5" s="6">
        <v>6964</v>
      </c>
      <c r="B5" s="6" t="s">
        <v>115</v>
      </c>
      <c r="C5" s="6">
        <v>9</v>
      </c>
      <c r="D5" s="22" t="s">
        <v>94</v>
      </c>
      <c r="E5" s="130"/>
      <c r="F5" s="132"/>
      <c r="G5" s="130"/>
      <c r="H5" s="132"/>
      <c r="I5" s="130">
        <v>7</v>
      </c>
      <c r="J5" s="132"/>
      <c r="K5" s="130">
        <v>8</v>
      </c>
      <c r="L5" s="132"/>
      <c r="M5" s="131"/>
      <c r="N5" s="131"/>
      <c r="O5" s="130"/>
      <c r="P5" s="132"/>
      <c r="Q5" s="130"/>
      <c r="R5" s="132"/>
      <c r="S5" s="12">
        <f t="shared" ref="S5:S25" si="1">E5+G5+I5+K5+M5+O5+Q5</f>
        <v>15</v>
      </c>
      <c r="T5" s="12">
        <f t="shared" si="0"/>
        <v>15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1"/>
      <c r="N6" s="131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1"/>
      <c r="N7" s="131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1"/>
      <c r="N8" s="131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1"/>
      <c r="N9" s="131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2"/>
      <c r="H10" s="122"/>
      <c r="I10" s="122"/>
      <c r="J10" s="122"/>
      <c r="K10" s="122"/>
      <c r="L10" s="122"/>
      <c r="M10" s="131"/>
      <c r="N10" s="131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2"/>
      <c r="H11" s="122"/>
      <c r="I11" s="122"/>
      <c r="J11" s="122"/>
      <c r="K11" s="122"/>
      <c r="L11" s="122"/>
      <c r="M11" s="131"/>
      <c r="N11" s="131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2"/>
      <c r="H12" s="122"/>
      <c r="I12" s="122"/>
      <c r="J12" s="122"/>
      <c r="K12" s="122"/>
      <c r="L12" s="122"/>
      <c r="M12" s="131"/>
      <c r="N12" s="131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2"/>
      <c r="F13" s="122"/>
      <c r="G13" s="122"/>
      <c r="H13" s="122"/>
      <c r="I13" s="122"/>
      <c r="J13" s="122"/>
      <c r="K13" s="122"/>
      <c r="L13" s="122"/>
      <c r="M13" s="131"/>
      <c r="N13" s="131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2"/>
      <c r="H14" s="122"/>
      <c r="I14" s="122"/>
      <c r="J14" s="122"/>
      <c r="K14" s="122"/>
      <c r="L14" s="122"/>
      <c r="M14" s="131"/>
      <c r="N14" s="131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2"/>
      <c r="H15" s="122"/>
      <c r="I15" s="122"/>
      <c r="J15" s="122"/>
      <c r="K15" s="122"/>
      <c r="L15" s="122"/>
      <c r="M15" s="131"/>
      <c r="N15" s="131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2"/>
      <c r="H16" s="122"/>
      <c r="I16" s="122"/>
      <c r="J16" s="122"/>
      <c r="K16" s="122"/>
      <c r="L16" s="122"/>
      <c r="M16" s="131"/>
      <c r="N16" s="131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2"/>
      <c r="H17" s="122"/>
      <c r="I17" s="122"/>
      <c r="J17" s="122"/>
      <c r="K17" s="122"/>
      <c r="L17" s="122"/>
      <c r="M17" s="131"/>
      <c r="N17" s="131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2"/>
      <c r="H18" s="122"/>
      <c r="I18" s="122"/>
      <c r="J18" s="122"/>
      <c r="K18" s="122"/>
      <c r="L18" s="122"/>
      <c r="M18" s="131"/>
      <c r="N18" s="131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118</v>
      </c>
      <c r="C19" s="6"/>
      <c r="D19" s="22" t="s">
        <v>64</v>
      </c>
      <c r="E19" s="122"/>
      <c r="F19" s="122"/>
      <c r="G19" s="122"/>
      <c r="H19" s="122"/>
      <c r="I19" s="122"/>
      <c r="J19" s="122"/>
      <c r="K19" s="122"/>
      <c r="L19" s="122"/>
      <c r="M19" s="131"/>
      <c r="N19" s="131"/>
      <c r="O19" s="130"/>
      <c r="P19" s="132"/>
      <c r="Q19" s="130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116</v>
      </c>
      <c r="C20" s="6"/>
      <c r="D20" s="22" t="s">
        <v>60</v>
      </c>
      <c r="E20" s="122"/>
      <c r="F20" s="122"/>
      <c r="G20" s="122"/>
      <c r="H20" s="122"/>
      <c r="I20" s="122"/>
      <c r="J20" s="122"/>
      <c r="K20" s="122"/>
      <c r="L20" s="122"/>
      <c r="M20" s="131"/>
      <c r="N20" s="131"/>
      <c r="O20" s="130"/>
      <c r="P20" s="132"/>
      <c r="Q20" s="130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116</v>
      </c>
      <c r="C21" s="6"/>
      <c r="D21" s="22" t="s">
        <v>61</v>
      </c>
      <c r="E21" s="122"/>
      <c r="F21" s="122"/>
      <c r="G21" s="122"/>
      <c r="H21" s="122"/>
      <c r="I21" s="122"/>
      <c r="J21" s="122"/>
      <c r="K21" s="122"/>
      <c r="L21" s="122"/>
      <c r="M21" s="131"/>
      <c r="N21" s="131"/>
      <c r="O21" s="130"/>
      <c r="P21" s="132"/>
      <c r="Q21" s="130"/>
      <c r="R21" s="132"/>
      <c r="S21" s="12">
        <f>E21+G21+I21+K21+M21+O21+Q21</f>
        <v>0</v>
      </c>
      <c r="T21" s="12">
        <f>SUM(S21-U21-V21)</f>
        <v>0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22"/>
      <c r="F22" s="122"/>
      <c r="G22" s="122"/>
      <c r="H22" s="122"/>
      <c r="I22" s="122"/>
      <c r="J22" s="122"/>
      <c r="K22" s="122"/>
      <c r="L22" s="122"/>
      <c r="M22" s="131"/>
      <c r="N22" s="131"/>
      <c r="O22" s="130"/>
      <c r="P22" s="132"/>
      <c r="Q22" s="130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33</v>
      </c>
      <c r="B23" s="55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3">
        <v>8</v>
      </c>
      <c r="N23" s="134"/>
      <c r="O23" s="130"/>
      <c r="P23" s="132"/>
      <c r="Q23" s="130"/>
      <c r="R23" s="132"/>
      <c r="S23" s="12">
        <f t="shared" si="1"/>
        <v>8</v>
      </c>
      <c r="T23" s="12"/>
      <c r="U23" s="15"/>
      <c r="V23" s="14"/>
    </row>
    <row r="24" spans="1:22" x14ac:dyDescent="0.25">
      <c r="A24" s="55" t="s">
        <v>34</v>
      </c>
      <c r="B24" s="55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>
        <f>SUM(S17:S22)</f>
        <v>0</v>
      </c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B22" sqref="B22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79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01.10.23</v>
      </c>
      <c r="D2" s="110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57</v>
      </c>
      <c r="D4" s="22" t="s">
        <v>74</v>
      </c>
      <c r="E4" s="123">
        <v>8</v>
      </c>
      <c r="F4" s="123"/>
      <c r="G4" s="123">
        <v>8</v>
      </c>
      <c r="H4" s="123"/>
      <c r="I4" s="123">
        <v>1</v>
      </c>
      <c r="J4" s="123"/>
      <c r="K4" s="123"/>
      <c r="L4" s="123"/>
      <c r="M4" s="122"/>
      <c r="N4" s="123"/>
      <c r="O4" s="120"/>
      <c r="P4" s="121"/>
      <c r="Q4" s="120"/>
      <c r="R4" s="121"/>
      <c r="S4" s="58">
        <f>E4+G4+I4+K4+M4+O4+Q4</f>
        <v>17</v>
      </c>
      <c r="T4" s="58">
        <f t="shared" ref="T4:T14" si="0">SUM(S4-U4-V4)</f>
        <v>17</v>
      </c>
      <c r="U4" s="60"/>
      <c r="V4" s="60"/>
    </row>
    <row r="5" spans="1:22" x14ac:dyDescent="0.25">
      <c r="A5" s="6">
        <v>6964</v>
      </c>
      <c r="B5" s="6" t="s">
        <v>115</v>
      </c>
      <c r="C5" s="6">
        <v>7</v>
      </c>
      <c r="D5" s="22" t="s">
        <v>94</v>
      </c>
      <c r="E5" s="123"/>
      <c r="F5" s="123"/>
      <c r="G5" s="123"/>
      <c r="H5" s="123"/>
      <c r="I5" s="123">
        <v>5</v>
      </c>
      <c r="J5" s="123"/>
      <c r="K5" s="123"/>
      <c r="L5" s="123"/>
      <c r="M5" s="123"/>
      <c r="N5" s="123"/>
      <c r="O5" s="120"/>
      <c r="P5" s="121"/>
      <c r="Q5" s="120"/>
      <c r="R5" s="121"/>
      <c r="S5" s="58">
        <f t="shared" ref="S5:S25" si="1">E5+G5+I5+K5+M5+O5+Q5</f>
        <v>5</v>
      </c>
      <c r="T5" s="58">
        <f t="shared" si="0"/>
        <v>5</v>
      </c>
      <c r="U5" s="60"/>
      <c r="V5" s="60"/>
    </row>
    <row r="6" spans="1:22" x14ac:dyDescent="0.25">
      <c r="A6" s="6">
        <v>6964</v>
      </c>
      <c r="B6" s="6" t="s">
        <v>115</v>
      </c>
      <c r="C6" s="6">
        <v>8</v>
      </c>
      <c r="D6" s="22" t="s">
        <v>94</v>
      </c>
      <c r="E6" s="123"/>
      <c r="F6" s="123"/>
      <c r="G6" s="123"/>
      <c r="H6" s="123"/>
      <c r="I6" s="123">
        <v>2</v>
      </c>
      <c r="J6" s="123"/>
      <c r="K6" s="123">
        <v>6.75</v>
      </c>
      <c r="L6" s="123"/>
      <c r="M6" s="123">
        <v>7.5</v>
      </c>
      <c r="N6" s="123"/>
      <c r="O6" s="120"/>
      <c r="P6" s="121"/>
      <c r="Q6" s="120"/>
      <c r="R6" s="121"/>
      <c r="S6" s="58">
        <f t="shared" si="1"/>
        <v>16.25</v>
      </c>
      <c r="T6" s="58">
        <f t="shared" si="0"/>
        <v>16.25</v>
      </c>
      <c r="U6" s="60"/>
      <c r="V6" s="60"/>
    </row>
    <row r="7" spans="1:22" x14ac:dyDescent="0.25">
      <c r="A7" s="6">
        <v>7054</v>
      </c>
      <c r="B7" s="6" t="s">
        <v>117</v>
      </c>
      <c r="C7" s="6">
        <v>68</v>
      </c>
      <c r="D7" s="22" t="s">
        <v>109</v>
      </c>
      <c r="E7" s="123"/>
      <c r="F7" s="123"/>
      <c r="G7" s="123"/>
      <c r="H7" s="123"/>
      <c r="I7" s="123"/>
      <c r="J7" s="123"/>
      <c r="K7" s="123">
        <v>0.25</v>
      </c>
      <c r="L7" s="123"/>
      <c r="M7" s="123"/>
      <c r="N7" s="123"/>
      <c r="O7" s="120"/>
      <c r="P7" s="121"/>
      <c r="Q7" s="120"/>
      <c r="R7" s="121"/>
      <c r="S7" s="58">
        <f t="shared" si="1"/>
        <v>0.25</v>
      </c>
      <c r="T7" s="58">
        <f t="shared" si="0"/>
        <v>0.25</v>
      </c>
      <c r="U7" s="60"/>
      <c r="V7" s="60"/>
    </row>
    <row r="8" spans="1:22" x14ac:dyDescent="0.25">
      <c r="A8" s="6">
        <v>7054</v>
      </c>
      <c r="B8" s="6" t="s">
        <v>117</v>
      </c>
      <c r="C8" s="6">
        <v>56</v>
      </c>
      <c r="D8" s="22" t="s">
        <v>108</v>
      </c>
      <c r="E8" s="120"/>
      <c r="F8" s="121"/>
      <c r="G8" s="120"/>
      <c r="H8" s="121"/>
      <c r="I8" s="120"/>
      <c r="J8" s="121"/>
      <c r="K8" s="120">
        <v>0.25</v>
      </c>
      <c r="L8" s="121"/>
      <c r="M8" s="120"/>
      <c r="N8" s="121"/>
      <c r="O8" s="120"/>
      <c r="P8" s="121"/>
      <c r="Q8" s="120"/>
      <c r="R8" s="121"/>
      <c r="S8" s="58">
        <f t="shared" si="1"/>
        <v>0.25</v>
      </c>
      <c r="T8" s="58">
        <f t="shared" si="0"/>
        <v>0.25</v>
      </c>
      <c r="U8" s="60"/>
      <c r="V8" s="60"/>
    </row>
    <row r="9" spans="1:22" x14ac:dyDescent="0.25">
      <c r="A9" s="6">
        <v>7054</v>
      </c>
      <c r="B9" s="6" t="s">
        <v>117</v>
      </c>
      <c r="C9" s="6">
        <v>60</v>
      </c>
      <c r="D9" s="22" t="s">
        <v>107</v>
      </c>
      <c r="E9" s="120"/>
      <c r="F9" s="121"/>
      <c r="G9" s="120"/>
      <c r="H9" s="121"/>
      <c r="I9" s="120"/>
      <c r="J9" s="121"/>
      <c r="K9" s="120">
        <v>0.5</v>
      </c>
      <c r="L9" s="121"/>
      <c r="M9" s="120"/>
      <c r="N9" s="121"/>
      <c r="O9" s="120"/>
      <c r="P9" s="121"/>
      <c r="Q9" s="120"/>
      <c r="R9" s="121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7054</v>
      </c>
      <c r="B10" s="6" t="s">
        <v>117</v>
      </c>
      <c r="C10" s="6">
        <v>52</v>
      </c>
      <c r="D10" s="22" t="s">
        <v>106</v>
      </c>
      <c r="E10" s="120"/>
      <c r="F10" s="121"/>
      <c r="G10" s="120"/>
      <c r="H10" s="121"/>
      <c r="I10" s="120"/>
      <c r="J10" s="121"/>
      <c r="K10" s="120">
        <v>0.25</v>
      </c>
      <c r="L10" s="121"/>
      <c r="M10" s="120"/>
      <c r="N10" s="121"/>
      <c r="O10" s="120"/>
      <c r="P10" s="121"/>
      <c r="Q10" s="120"/>
      <c r="R10" s="121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25" t="s">
        <v>116</v>
      </c>
      <c r="C20" s="6"/>
      <c r="D20" s="22" t="s">
        <v>84</v>
      </c>
      <c r="E20" s="120"/>
      <c r="F20" s="121"/>
      <c r="G20" s="120"/>
      <c r="H20" s="121"/>
      <c r="I20" s="120"/>
      <c r="J20" s="121"/>
      <c r="K20" s="120"/>
      <c r="L20" s="121"/>
      <c r="M20" s="120">
        <v>0.5</v>
      </c>
      <c r="N20" s="121"/>
      <c r="O20" s="120"/>
      <c r="P20" s="121"/>
      <c r="Q20" s="120"/>
      <c r="R20" s="121"/>
      <c r="S20" s="58">
        <f t="shared" si="2"/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116</v>
      </c>
      <c r="C21" s="6"/>
      <c r="D21" s="22" t="s">
        <v>60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33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5">
        <f>SUM(E4:E24)</f>
        <v>8</v>
      </c>
      <c r="F25" s="126"/>
      <c r="G25" s="125">
        <f>SUM(G4:G24)</f>
        <v>8</v>
      </c>
      <c r="H25" s="126"/>
      <c r="I25" s="125">
        <f>SUM(I4:I24)</f>
        <v>8</v>
      </c>
      <c r="J25" s="126"/>
      <c r="K25" s="125">
        <f>SUM(K4:K24)</f>
        <v>8</v>
      </c>
      <c r="L25" s="126"/>
      <c r="M25" s="125">
        <f>SUM(M4:M24)</f>
        <v>8</v>
      </c>
      <c r="N25" s="126"/>
      <c r="O25" s="125">
        <f>SUM(O4:O24)</f>
        <v>0</v>
      </c>
      <c r="P25" s="126"/>
      <c r="Q25" s="125">
        <f>SUM(Q4:Q24)</f>
        <v>0</v>
      </c>
      <c r="R25" s="126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37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21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22</v>
      </c>
      <c r="C31" s="63">
        <f>U27</f>
        <v>0</v>
      </c>
      <c r="D31" s="63"/>
      <c r="I31" s="64">
        <v>0.5</v>
      </c>
    </row>
    <row r="32" spans="1:22" x14ac:dyDescent="0.25">
      <c r="A32" s="50" t="s">
        <v>23</v>
      </c>
      <c r="C32" s="63">
        <f>V27</f>
        <v>0</v>
      </c>
    </row>
    <row r="33" spans="1:9" x14ac:dyDescent="0.25">
      <c r="A33" s="50" t="s">
        <v>24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38</v>
      </c>
      <c r="F35" s="51"/>
      <c r="G35" s="66">
        <f>S25-C35</f>
        <v>0</v>
      </c>
    </row>
    <row r="36" spans="1:9" ht="16.5" thickTop="1" x14ac:dyDescent="0.25">
      <c r="A36" s="50" t="s">
        <v>25</v>
      </c>
      <c r="C36" s="67">
        <v>0</v>
      </c>
      <c r="D36" s="67"/>
    </row>
    <row r="37" spans="1:9" x14ac:dyDescent="0.25">
      <c r="A37" s="50" t="s">
        <v>32</v>
      </c>
      <c r="C37" s="67">
        <v>0</v>
      </c>
      <c r="D37" s="67"/>
    </row>
    <row r="43" spans="1:9" x14ac:dyDescent="0.25">
      <c r="G43" s="3" t="s">
        <v>53</v>
      </c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E16" sqref="E16:P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48</v>
      </c>
      <c r="B1" s="49"/>
      <c r="C1" s="49"/>
    </row>
    <row r="2" spans="1:22" s="54" customFormat="1" x14ac:dyDescent="0.25">
      <c r="A2" s="5" t="s">
        <v>58</v>
      </c>
      <c r="B2" s="110"/>
      <c r="C2" s="110" t="str">
        <f>Chimes!C2</f>
        <v>01.10.23</v>
      </c>
      <c r="D2" s="110"/>
      <c r="E2" s="124" t="s">
        <v>11</v>
      </c>
      <c r="F2" s="124"/>
      <c r="G2" s="124" t="s">
        <v>12</v>
      </c>
      <c r="H2" s="124"/>
      <c r="I2" s="124" t="s">
        <v>13</v>
      </c>
      <c r="J2" s="124"/>
      <c r="K2" s="124" t="s">
        <v>14</v>
      </c>
      <c r="L2" s="124"/>
      <c r="M2" s="124" t="s">
        <v>15</v>
      </c>
      <c r="N2" s="124"/>
      <c r="O2" s="124" t="s">
        <v>16</v>
      </c>
      <c r="P2" s="124"/>
      <c r="Q2" s="124" t="s">
        <v>17</v>
      </c>
      <c r="R2" s="124"/>
      <c r="S2" s="52" t="s">
        <v>20</v>
      </c>
      <c r="T2" s="52" t="s">
        <v>35</v>
      </c>
      <c r="U2" s="53" t="s">
        <v>22</v>
      </c>
      <c r="V2" s="53" t="s">
        <v>23</v>
      </c>
    </row>
    <row r="3" spans="1:22" x14ac:dyDescent="0.25">
      <c r="A3" s="55" t="s">
        <v>18</v>
      </c>
      <c r="B3" s="55" t="s">
        <v>19</v>
      </c>
      <c r="C3" s="55" t="s">
        <v>44</v>
      </c>
      <c r="D3" s="55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117</v>
      </c>
      <c r="C4" s="6">
        <v>73</v>
      </c>
      <c r="D4" s="22" t="s">
        <v>87</v>
      </c>
      <c r="E4" s="123">
        <v>5.5</v>
      </c>
      <c r="F4" s="123"/>
      <c r="G4" s="123">
        <v>8</v>
      </c>
      <c r="H4" s="123"/>
      <c r="I4" s="120">
        <v>7</v>
      </c>
      <c r="J4" s="121"/>
      <c r="K4" s="120">
        <v>6.25</v>
      </c>
      <c r="L4" s="121"/>
      <c r="M4" s="123">
        <v>7</v>
      </c>
      <c r="N4" s="123"/>
      <c r="O4" s="120"/>
      <c r="P4" s="121"/>
      <c r="Q4" s="120"/>
      <c r="R4" s="121"/>
      <c r="S4" s="58">
        <f>E4+G4+I4+K4+M4+O4+Q4</f>
        <v>33.75</v>
      </c>
      <c r="T4" s="58">
        <f t="shared" ref="T4:T12" si="0">SUM(S4-U4-V4)</f>
        <v>33.75</v>
      </c>
      <c r="U4" s="60"/>
      <c r="V4" s="60"/>
    </row>
    <row r="5" spans="1:22" x14ac:dyDescent="0.25">
      <c r="A5" s="6">
        <v>6964</v>
      </c>
      <c r="B5" s="6" t="s">
        <v>115</v>
      </c>
      <c r="C5" s="6">
        <v>25</v>
      </c>
      <c r="D5" s="22" t="s">
        <v>92</v>
      </c>
      <c r="E5" s="123"/>
      <c r="F5" s="123"/>
      <c r="G5" s="123"/>
      <c r="H5" s="123"/>
      <c r="I5" s="120"/>
      <c r="J5" s="121"/>
      <c r="K5" s="120"/>
      <c r="L5" s="121"/>
      <c r="M5" s="123"/>
      <c r="N5" s="123"/>
      <c r="O5" s="120"/>
      <c r="P5" s="121"/>
      <c r="Q5" s="120"/>
      <c r="R5" s="121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>
        <v>7054</v>
      </c>
      <c r="B6" s="6" t="s">
        <v>117</v>
      </c>
      <c r="C6" s="6">
        <v>65</v>
      </c>
      <c r="D6" s="22" t="s">
        <v>95</v>
      </c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ht="15.75" customHeight="1" x14ac:dyDescent="0.25">
      <c r="A7" s="6">
        <v>7054</v>
      </c>
      <c r="B7" s="6" t="s">
        <v>117</v>
      </c>
      <c r="C7" s="6">
        <v>68</v>
      </c>
      <c r="D7" s="22" t="s">
        <v>109</v>
      </c>
      <c r="E7" s="123"/>
      <c r="F7" s="123"/>
      <c r="G7" s="123"/>
      <c r="H7" s="123"/>
      <c r="I7" s="123"/>
      <c r="J7" s="123"/>
      <c r="K7" s="123">
        <v>0.5</v>
      </c>
      <c r="L7" s="123"/>
      <c r="M7" s="123"/>
      <c r="N7" s="123"/>
      <c r="O7" s="120"/>
      <c r="P7" s="121"/>
      <c r="Q7" s="120"/>
      <c r="R7" s="121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>
        <v>7054</v>
      </c>
      <c r="B8" s="6" t="s">
        <v>117</v>
      </c>
      <c r="C8" s="6">
        <v>56</v>
      </c>
      <c r="D8" s="22" t="s">
        <v>108</v>
      </c>
      <c r="E8" s="123"/>
      <c r="F8" s="123"/>
      <c r="G8" s="120"/>
      <c r="H8" s="121"/>
      <c r="I8" s="123"/>
      <c r="J8" s="123"/>
      <c r="K8" s="123">
        <v>0.5</v>
      </c>
      <c r="L8" s="123"/>
      <c r="M8" s="120"/>
      <c r="N8" s="121"/>
      <c r="O8" s="120"/>
      <c r="P8" s="121"/>
      <c r="Q8" s="120"/>
      <c r="R8" s="121"/>
      <c r="S8" s="58">
        <f t="shared" si="1"/>
        <v>0.5</v>
      </c>
      <c r="T8" s="58">
        <f t="shared" si="0"/>
        <v>0.5</v>
      </c>
      <c r="U8" s="60"/>
      <c r="V8" s="60"/>
    </row>
    <row r="9" spans="1:22" x14ac:dyDescent="0.25">
      <c r="A9" s="6">
        <v>7054</v>
      </c>
      <c r="B9" s="6" t="s">
        <v>117</v>
      </c>
      <c r="C9" s="6">
        <v>60</v>
      </c>
      <c r="D9" s="22" t="s">
        <v>107</v>
      </c>
      <c r="E9" s="120"/>
      <c r="F9" s="121"/>
      <c r="G9" s="120"/>
      <c r="H9" s="121"/>
      <c r="I9" s="123"/>
      <c r="J9" s="123"/>
      <c r="K9" s="123">
        <v>0.5</v>
      </c>
      <c r="L9" s="123"/>
      <c r="M9" s="120"/>
      <c r="N9" s="121"/>
      <c r="O9" s="120"/>
      <c r="P9" s="121"/>
      <c r="Q9" s="120"/>
      <c r="R9" s="121"/>
      <c r="S9" s="58">
        <f t="shared" si="1"/>
        <v>0.5</v>
      </c>
      <c r="T9" s="58">
        <f t="shared" si="0"/>
        <v>0.5</v>
      </c>
      <c r="U9" s="60"/>
      <c r="V9" s="60"/>
    </row>
    <row r="10" spans="1:22" x14ac:dyDescent="0.25">
      <c r="A10" s="6">
        <v>7054</v>
      </c>
      <c r="B10" s="6" t="s">
        <v>117</v>
      </c>
      <c r="C10" s="6">
        <v>52</v>
      </c>
      <c r="D10" s="22" t="s">
        <v>106</v>
      </c>
      <c r="E10" s="120"/>
      <c r="F10" s="121"/>
      <c r="G10" s="120"/>
      <c r="H10" s="121"/>
      <c r="I10" s="120"/>
      <c r="J10" s="121"/>
      <c r="K10" s="120">
        <v>0.25</v>
      </c>
      <c r="L10" s="121"/>
      <c r="M10" s="120"/>
      <c r="N10" s="121"/>
      <c r="O10" s="120"/>
      <c r="P10" s="121"/>
      <c r="Q10" s="120"/>
      <c r="R10" s="121"/>
      <c r="S10" s="58">
        <f t="shared" si="1"/>
        <v>0.25</v>
      </c>
      <c r="T10" s="58">
        <f t="shared" si="0"/>
        <v>0.25</v>
      </c>
      <c r="U10" s="60"/>
      <c r="V10" s="60"/>
    </row>
    <row r="11" spans="1:22" x14ac:dyDescent="0.25">
      <c r="A11" s="6">
        <v>7054</v>
      </c>
      <c r="B11" s="6" t="s">
        <v>117</v>
      </c>
      <c r="C11" s="6">
        <v>67</v>
      </c>
      <c r="D11" s="22" t="s">
        <v>74</v>
      </c>
      <c r="E11" s="120"/>
      <c r="F11" s="121"/>
      <c r="G11" s="120"/>
      <c r="H11" s="121"/>
      <c r="I11" s="120"/>
      <c r="J11" s="121"/>
      <c r="K11" s="120"/>
      <c r="L11" s="121"/>
      <c r="M11" s="120">
        <v>0.5</v>
      </c>
      <c r="N11" s="121"/>
      <c r="O11" s="120"/>
      <c r="P11" s="121"/>
      <c r="Q11" s="120"/>
      <c r="R11" s="121"/>
      <c r="S11" s="58">
        <f>E11+G11+I11+K11+M11+O11+Q11</f>
        <v>0.5</v>
      </c>
      <c r="T11" s="58">
        <f t="shared" si="0"/>
        <v>0.5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 t="s">
        <v>99</v>
      </c>
      <c r="E14" s="120">
        <v>1.5</v>
      </c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1.5</v>
      </c>
      <c r="T14" s="58">
        <f>SUM(S14-U14-V14)</f>
        <v>1.5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6" t="s">
        <v>116</v>
      </c>
      <c r="C16" s="6"/>
      <c r="D16" s="22" t="s">
        <v>90</v>
      </c>
      <c r="E16" s="120">
        <v>0.5</v>
      </c>
      <c r="F16" s="121"/>
      <c r="G16" s="120"/>
      <c r="H16" s="121"/>
      <c r="I16" s="123">
        <v>1</v>
      </c>
      <c r="J16" s="123"/>
      <c r="K16" s="123"/>
      <c r="L16" s="123"/>
      <c r="M16" s="123"/>
      <c r="N16" s="123"/>
      <c r="O16" s="120"/>
      <c r="P16" s="121"/>
      <c r="Q16" s="120"/>
      <c r="R16" s="121"/>
      <c r="S16" s="58">
        <f t="shared" si="2"/>
        <v>1.5</v>
      </c>
      <c r="T16" s="58">
        <f t="shared" si="3"/>
        <v>1.5</v>
      </c>
      <c r="U16" s="60"/>
      <c r="V16" s="60"/>
    </row>
    <row r="17" spans="1:22" x14ac:dyDescent="0.25">
      <c r="A17" s="6">
        <v>3600</v>
      </c>
      <c r="B17" s="25" t="s">
        <v>116</v>
      </c>
      <c r="C17" s="6"/>
      <c r="D17" s="22" t="s">
        <v>86</v>
      </c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116</v>
      </c>
      <c r="C18" s="6"/>
      <c r="D18" s="22" t="s">
        <v>60</v>
      </c>
      <c r="E18" s="120">
        <v>0.5</v>
      </c>
      <c r="F18" s="121"/>
      <c r="G18" s="120"/>
      <c r="H18" s="121"/>
      <c r="I18" s="120"/>
      <c r="J18" s="121"/>
      <c r="K18" s="120"/>
      <c r="L18" s="121"/>
      <c r="M18" s="120">
        <v>0.5</v>
      </c>
      <c r="N18" s="121"/>
      <c r="O18" s="120"/>
      <c r="P18" s="121"/>
      <c r="Q18" s="120"/>
      <c r="R18" s="121"/>
      <c r="S18" s="58">
        <f>E18+G18+I18+K18+M18+O18+Q18</f>
        <v>1</v>
      </c>
      <c r="T18" s="58">
        <f>SUM(S18-U18-V18)</f>
        <v>1</v>
      </c>
      <c r="U18" s="60"/>
      <c r="V18" s="60"/>
    </row>
    <row r="19" spans="1:22" x14ac:dyDescent="0.25">
      <c r="A19" s="6"/>
      <c r="B19" s="25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33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55" t="s">
        <v>34</v>
      </c>
      <c r="B21" s="55"/>
      <c r="C21" s="55"/>
      <c r="D21" s="55"/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5">
        <f>SUM(E4:E21)</f>
        <v>8</v>
      </c>
      <c r="F22" s="126"/>
      <c r="G22" s="125">
        <f>SUM(G4:G21)</f>
        <v>8</v>
      </c>
      <c r="H22" s="126"/>
      <c r="I22" s="125">
        <f>SUM(I4:I21)</f>
        <v>8</v>
      </c>
      <c r="J22" s="126"/>
      <c r="K22" s="125">
        <f>SUM(K4:K21)</f>
        <v>8</v>
      </c>
      <c r="L22" s="126"/>
      <c r="M22" s="125">
        <f>SUM(M4:M21)</f>
        <v>8</v>
      </c>
      <c r="N22" s="126"/>
      <c r="O22" s="125">
        <f>SUM(O4:O21)</f>
        <v>0</v>
      </c>
      <c r="P22" s="126"/>
      <c r="Q22" s="125">
        <f>SUM(Q4:Q21)</f>
        <v>0</v>
      </c>
      <c r="R22" s="126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37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21</v>
      </c>
      <c r="B26" s="49"/>
    </row>
    <row r="27" spans="1:22" x14ac:dyDescent="0.25">
      <c r="A27" s="50" t="s">
        <v>2</v>
      </c>
      <c r="C27" s="63">
        <f>SUM(T23)</f>
        <v>40</v>
      </c>
      <c r="E27" s="3"/>
      <c r="I27" s="48">
        <v>3600</v>
      </c>
    </row>
    <row r="28" spans="1:22" x14ac:dyDescent="0.25">
      <c r="A28" s="50" t="s">
        <v>22</v>
      </c>
      <c r="C28" s="63">
        <f>U24</f>
        <v>0</v>
      </c>
      <c r="D28" s="63"/>
      <c r="I28" s="64">
        <v>2.5</v>
      </c>
    </row>
    <row r="29" spans="1:22" x14ac:dyDescent="0.25">
      <c r="A29" s="50" t="s">
        <v>23</v>
      </c>
      <c r="C29" s="63">
        <f>V24</f>
        <v>0</v>
      </c>
    </row>
    <row r="30" spans="1:22" x14ac:dyDescent="0.25">
      <c r="A30" s="50" t="s">
        <v>24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38</v>
      </c>
      <c r="F32" s="51"/>
      <c r="G32" s="66">
        <f>S22-C32</f>
        <v>0</v>
      </c>
    </row>
    <row r="33" spans="1:7" ht="16.5" thickTop="1" x14ac:dyDescent="0.25">
      <c r="A33" s="50" t="s">
        <v>25</v>
      </c>
      <c r="C33" s="67">
        <v>0</v>
      </c>
      <c r="D33" s="67"/>
    </row>
    <row r="34" spans="1:7" x14ac:dyDescent="0.25">
      <c r="A34" s="50" t="s">
        <v>32</v>
      </c>
      <c r="C34" s="67">
        <v>0</v>
      </c>
      <c r="D34" s="67"/>
    </row>
    <row r="40" spans="1:7" x14ac:dyDescent="0.25">
      <c r="G40" s="3" t="s">
        <v>53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K20" sqref="K20:L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15</v>
      </c>
      <c r="I3" s="27">
        <v>8</v>
      </c>
      <c r="J3" s="27">
        <v>16</v>
      </c>
      <c r="K3" s="27">
        <v>8</v>
      </c>
      <c r="L3" s="27">
        <v>13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0"/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0"/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77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>
        <v>62</v>
      </c>
      <c r="D4" s="22" t="s">
        <v>82</v>
      </c>
      <c r="E4" s="130">
        <v>7</v>
      </c>
      <c r="F4" s="132"/>
      <c r="G4" s="130"/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7</v>
      </c>
      <c r="T4" s="12">
        <f t="shared" ref="T4:T20" si="0">SUM(S4-U4-V4)</f>
        <v>7</v>
      </c>
      <c r="U4" s="14"/>
      <c r="V4" s="14"/>
    </row>
    <row r="5" spans="1:22" x14ac:dyDescent="0.25">
      <c r="A5" s="6">
        <v>7054</v>
      </c>
      <c r="B5" s="6" t="s">
        <v>117</v>
      </c>
      <c r="C5" s="6">
        <v>74</v>
      </c>
      <c r="D5" s="22" t="s">
        <v>87</v>
      </c>
      <c r="E5" s="130"/>
      <c r="F5" s="132"/>
      <c r="G5" s="130">
        <v>8</v>
      </c>
      <c r="H5" s="132"/>
      <c r="I5" s="130">
        <v>7</v>
      </c>
      <c r="J5" s="132"/>
      <c r="K5" s="130">
        <v>7</v>
      </c>
      <c r="L5" s="132"/>
      <c r="M5" s="130">
        <v>8</v>
      </c>
      <c r="N5" s="132"/>
      <c r="O5" s="130"/>
      <c r="P5" s="132"/>
      <c r="Q5" s="130"/>
      <c r="R5" s="132"/>
      <c r="S5" s="12">
        <f t="shared" ref="S5:S23" si="1">E5+G5+I5+K5+M5+O5+Q5</f>
        <v>30</v>
      </c>
      <c r="T5" s="12">
        <f t="shared" si="0"/>
        <v>30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>
        <v>3600</v>
      </c>
      <c r="B18" s="6" t="s">
        <v>116</v>
      </c>
      <c r="C18" s="6"/>
      <c r="D18" s="22" t="s">
        <v>60</v>
      </c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63</v>
      </c>
      <c r="E19" s="130">
        <v>1</v>
      </c>
      <c r="F19" s="132"/>
      <c r="G19" s="130"/>
      <c r="H19" s="132"/>
      <c r="I19" s="130">
        <v>1</v>
      </c>
      <c r="J19" s="132"/>
      <c r="K19" s="130">
        <v>1</v>
      </c>
      <c r="L19" s="132"/>
      <c r="M19" s="130"/>
      <c r="N19" s="132"/>
      <c r="O19" s="130"/>
      <c r="P19" s="132"/>
      <c r="Q19" s="130"/>
      <c r="R19" s="132"/>
      <c r="S19" s="12">
        <f t="shared" si="1"/>
        <v>3</v>
      </c>
      <c r="T19" s="12">
        <f t="shared" si="0"/>
        <v>3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1"/>
        <v>0</v>
      </c>
      <c r="T21" s="12"/>
      <c r="U21" s="15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8</v>
      </c>
      <c r="F23" s="136"/>
      <c r="G23" s="135">
        <f>SUM(G4:G22)</f>
        <v>8</v>
      </c>
      <c r="H23" s="136"/>
      <c r="I23" s="135">
        <f>SUM(I4:I22)</f>
        <v>8</v>
      </c>
      <c r="J23" s="136"/>
      <c r="K23" s="135">
        <f>SUM(K4:K22)</f>
        <v>8</v>
      </c>
      <c r="L23" s="136"/>
      <c r="M23" s="135">
        <f>SUM(M4:M22)</f>
        <v>8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>
        <v>3</v>
      </c>
    </row>
    <row r="30" spans="1:22" x14ac:dyDescent="0.25">
      <c r="A30" s="3" t="s">
        <v>23</v>
      </c>
      <c r="C30" s="17">
        <f>V25</f>
        <v>0</v>
      </c>
    </row>
    <row r="31" spans="1:22" x14ac:dyDescent="0.25">
      <c r="A31" s="3" t="s">
        <v>24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B18" sqref="B18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78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110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>
        <v>6</v>
      </c>
      <c r="P3" s="11">
        <v>10.15</v>
      </c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>
        <v>60</v>
      </c>
      <c r="D4" s="22" t="s">
        <v>97</v>
      </c>
      <c r="E4" s="130">
        <v>8</v>
      </c>
      <c r="F4" s="132"/>
      <c r="G4" s="130">
        <v>4</v>
      </c>
      <c r="H4" s="132"/>
      <c r="I4" s="130">
        <v>3</v>
      </c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15</v>
      </c>
      <c r="T4" s="12">
        <f t="shared" ref="T4:T18" si="0">SUM(S4-U4-V4)</f>
        <v>15</v>
      </c>
      <c r="U4" s="14"/>
      <c r="V4" s="14"/>
    </row>
    <row r="5" spans="1:22" x14ac:dyDescent="0.25">
      <c r="A5" s="6">
        <v>7054</v>
      </c>
      <c r="B5" s="6" t="s">
        <v>117</v>
      </c>
      <c r="C5" s="6">
        <v>57</v>
      </c>
      <c r="D5" s="22" t="s">
        <v>74</v>
      </c>
      <c r="E5" s="130"/>
      <c r="F5" s="132"/>
      <c r="G5" s="130">
        <v>4</v>
      </c>
      <c r="H5" s="132"/>
      <c r="I5" s="130">
        <v>5</v>
      </c>
      <c r="J5" s="132"/>
      <c r="K5" s="130">
        <v>8</v>
      </c>
      <c r="L5" s="132"/>
      <c r="M5" s="130">
        <v>8</v>
      </c>
      <c r="N5" s="132"/>
      <c r="O5" s="130"/>
      <c r="P5" s="132"/>
      <c r="Q5" s="130"/>
      <c r="R5" s="132"/>
      <c r="S5" s="12">
        <f t="shared" ref="S5:S21" si="1">E5+G5+I5+K5+M5+O5+Q5</f>
        <v>25</v>
      </c>
      <c r="T5" s="12">
        <f t="shared" si="0"/>
        <v>25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>
        <v>3600</v>
      </c>
      <c r="B14" s="6" t="s">
        <v>116</v>
      </c>
      <c r="C14" s="6"/>
      <c r="D14" s="22" t="s">
        <v>96</v>
      </c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116</v>
      </c>
      <c r="C15" s="6"/>
      <c r="D15" s="22" t="s">
        <v>85</v>
      </c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0"/>
      <c r="P15" s="132"/>
      <c r="Q15" s="130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116</v>
      </c>
      <c r="C16" s="6"/>
      <c r="D16" s="22" t="s">
        <v>60</v>
      </c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116</v>
      </c>
      <c r="C17" s="6"/>
      <c r="D17" s="10" t="s">
        <v>54</v>
      </c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33</v>
      </c>
      <c r="B19" s="55"/>
      <c r="C19" s="10"/>
      <c r="D19" s="10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1"/>
        <v>0</v>
      </c>
      <c r="T19" s="12"/>
      <c r="U19" s="15"/>
      <c r="V19" s="14"/>
    </row>
    <row r="20" spans="1:22" x14ac:dyDescent="0.25">
      <c r="A20" s="55" t="s">
        <v>34</v>
      </c>
      <c r="B20" s="55"/>
      <c r="C20" s="10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5">
        <f>SUM(E4:E20)</f>
        <v>8</v>
      </c>
      <c r="F21" s="136"/>
      <c r="G21" s="135">
        <f>SUM(G4:G20)</f>
        <v>8</v>
      </c>
      <c r="H21" s="136"/>
      <c r="I21" s="135">
        <f>SUM(I4:I20)</f>
        <v>8</v>
      </c>
      <c r="J21" s="136"/>
      <c r="K21" s="135">
        <f>SUM(K4:K20)</f>
        <v>8</v>
      </c>
      <c r="L21" s="136"/>
      <c r="M21" s="135">
        <f>SUM(M4:M20)</f>
        <v>8</v>
      </c>
      <c r="N21" s="136"/>
      <c r="O21" s="135">
        <f>SUM(O4:O20)</f>
        <v>0</v>
      </c>
      <c r="P21" s="136"/>
      <c r="Q21" s="135">
        <f>SUM(Q4:Q20)</f>
        <v>0</v>
      </c>
      <c r="R21" s="136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37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21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22</v>
      </c>
      <c r="C27" s="17">
        <f>U23</f>
        <v>0</v>
      </c>
      <c r="D27" s="17"/>
      <c r="I27" s="24"/>
    </row>
    <row r="28" spans="1:22" x14ac:dyDescent="0.25">
      <c r="A28" s="3" t="s">
        <v>23</v>
      </c>
      <c r="C28" s="17">
        <f>V23</f>
        <v>0</v>
      </c>
    </row>
    <row r="29" spans="1:22" x14ac:dyDescent="0.25">
      <c r="A29" s="3" t="s">
        <v>24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38</v>
      </c>
      <c r="F31" s="4"/>
      <c r="G31" s="19">
        <f>S21-C31</f>
        <v>0</v>
      </c>
    </row>
    <row r="32" spans="1:22" ht="16.5" thickTop="1" x14ac:dyDescent="0.25">
      <c r="A32" s="3" t="s">
        <v>25</v>
      </c>
      <c r="C32" s="20">
        <v>0</v>
      </c>
      <c r="D32" s="20"/>
    </row>
    <row r="33" spans="1:4" x14ac:dyDescent="0.25">
      <c r="A33" s="3" t="s">
        <v>32</v>
      </c>
      <c r="C33" s="20">
        <v>0</v>
      </c>
      <c r="D33" s="20"/>
    </row>
  </sheetData>
  <mergeCells count="133"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21" sqref="B21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8</v>
      </c>
      <c r="B1" s="29"/>
      <c r="C1" s="29"/>
    </row>
    <row r="2" spans="1:22" s="35" customFormat="1" x14ac:dyDescent="0.25">
      <c r="A2" s="5" t="s">
        <v>58</v>
      </c>
      <c r="B2" s="110"/>
      <c r="C2" s="110" t="str">
        <f>Chimes!C2</f>
        <v>01.10.23</v>
      </c>
      <c r="D2" s="32"/>
      <c r="E2" s="127" t="s">
        <v>11</v>
      </c>
      <c r="F2" s="127"/>
      <c r="G2" s="143" t="s">
        <v>12</v>
      </c>
      <c r="H2" s="143"/>
      <c r="I2" s="143" t="s">
        <v>13</v>
      </c>
      <c r="J2" s="143"/>
      <c r="K2" s="143" t="s">
        <v>14</v>
      </c>
      <c r="L2" s="143"/>
      <c r="M2" s="143" t="s">
        <v>15</v>
      </c>
      <c r="N2" s="143"/>
      <c r="O2" s="143" t="s">
        <v>16</v>
      </c>
      <c r="P2" s="143"/>
      <c r="Q2" s="143" t="s">
        <v>17</v>
      </c>
      <c r="R2" s="143"/>
      <c r="S2" s="33" t="s">
        <v>20</v>
      </c>
      <c r="T2" s="33" t="s">
        <v>35</v>
      </c>
      <c r="U2" s="34" t="s">
        <v>22</v>
      </c>
      <c r="V2" s="34" t="s">
        <v>23</v>
      </c>
    </row>
    <row r="3" spans="1:22" x14ac:dyDescent="0.25">
      <c r="A3" s="36" t="s">
        <v>18</v>
      </c>
      <c r="B3" s="36" t="s">
        <v>19</v>
      </c>
      <c r="C3" s="36" t="s">
        <v>44</v>
      </c>
      <c r="D3" s="36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117</v>
      </c>
      <c r="C4" s="6">
        <v>59</v>
      </c>
      <c r="D4" s="22" t="s">
        <v>100</v>
      </c>
      <c r="E4" s="130">
        <v>1</v>
      </c>
      <c r="F4" s="132"/>
      <c r="G4" s="138"/>
      <c r="H4" s="139"/>
      <c r="I4" s="138"/>
      <c r="J4" s="139"/>
      <c r="K4" s="138"/>
      <c r="L4" s="139"/>
      <c r="M4" s="138"/>
      <c r="N4" s="139"/>
      <c r="O4" s="140"/>
      <c r="P4" s="140"/>
      <c r="Q4" s="138"/>
      <c r="R4" s="139"/>
      <c r="S4" s="38">
        <f>E4+G4+I4+K4+M4+O4+Q4</f>
        <v>1</v>
      </c>
      <c r="T4" s="38">
        <f>SUM(S4-U4-V4)</f>
        <v>1</v>
      </c>
      <c r="U4" s="40"/>
      <c r="V4" s="40"/>
    </row>
    <row r="5" spans="1:22" x14ac:dyDescent="0.25">
      <c r="A5" s="6">
        <v>7112</v>
      </c>
      <c r="B5" s="6" t="s">
        <v>119</v>
      </c>
      <c r="C5" s="6">
        <v>13</v>
      </c>
      <c r="D5" s="22" t="s">
        <v>81</v>
      </c>
      <c r="E5" s="130">
        <v>2</v>
      </c>
      <c r="F5" s="132"/>
      <c r="G5" s="130">
        <v>2.5</v>
      </c>
      <c r="H5" s="121"/>
      <c r="I5" s="120"/>
      <c r="J5" s="121"/>
      <c r="K5" s="120"/>
      <c r="L5" s="121"/>
      <c r="M5" s="120"/>
      <c r="N5" s="121"/>
      <c r="O5" s="140"/>
      <c r="P5" s="140"/>
      <c r="Q5" s="138"/>
      <c r="R5" s="139"/>
      <c r="S5" s="38">
        <f t="shared" ref="S5:S22" si="0">E5+G5+I5+K5+M5+O5+Q5</f>
        <v>4.5</v>
      </c>
      <c r="T5" s="38">
        <f t="shared" ref="T5:T20" si="1">SUM(S5-U5-V5)</f>
        <v>4.5</v>
      </c>
      <c r="U5" s="40"/>
      <c r="V5" s="40"/>
    </row>
    <row r="6" spans="1:22" x14ac:dyDescent="0.25">
      <c r="A6" s="6">
        <v>7112</v>
      </c>
      <c r="B6" s="6" t="s">
        <v>119</v>
      </c>
      <c r="C6" s="6">
        <v>14</v>
      </c>
      <c r="D6" s="22" t="s">
        <v>81</v>
      </c>
      <c r="E6" s="130">
        <v>4.5</v>
      </c>
      <c r="F6" s="132"/>
      <c r="G6" s="120">
        <v>4</v>
      </c>
      <c r="H6" s="121"/>
      <c r="I6" s="120"/>
      <c r="J6" s="121"/>
      <c r="K6" s="120"/>
      <c r="L6" s="121"/>
      <c r="M6" s="120"/>
      <c r="N6" s="121"/>
      <c r="O6" s="140"/>
      <c r="P6" s="140"/>
      <c r="Q6" s="138"/>
      <c r="R6" s="139"/>
      <c r="S6" s="38">
        <f t="shared" si="0"/>
        <v>8.5</v>
      </c>
      <c r="T6" s="38">
        <f t="shared" si="1"/>
        <v>8.5</v>
      </c>
      <c r="U6" s="40"/>
      <c r="V6" s="40"/>
    </row>
    <row r="7" spans="1:22" x14ac:dyDescent="0.25">
      <c r="A7" s="6">
        <v>7054</v>
      </c>
      <c r="B7" s="6" t="s">
        <v>117</v>
      </c>
      <c r="C7" s="6">
        <v>68</v>
      </c>
      <c r="D7" s="22" t="s">
        <v>93</v>
      </c>
      <c r="E7" s="130">
        <v>0.5</v>
      </c>
      <c r="F7" s="132"/>
      <c r="G7" s="138">
        <v>0.25</v>
      </c>
      <c r="H7" s="139"/>
      <c r="I7" s="138">
        <v>0.5</v>
      </c>
      <c r="J7" s="139"/>
      <c r="K7" s="138">
        <v>0.5</v>
      </c>
      <c r="L7" s="139"/>
      <c r="M7" s="138"/>
      <c r="N7" s="139"/>
      <c r="O7" s="140"/>
      <c r="P7" s="140"/>
      <c r="Q7" s="138"/>
      <c r="R7" s="139"/>
      <c r="S7" s="38">
        <f t="shared" si="0"/>
        <v>1.75</v>
      </c>
      <c r="T7" s="38">
        <f t="shared" si="1"/>
        <v>1.75</v>
      </c>
      <c r="U7" s="40"/>
      <c r="V7" s="40"/>
    </row>
    <row r="8" spans="1:22" x14ac:dyDescent="0.25">
      <c r="A8" s="6">
        <v>7054</v>
      </c>
      <c r="B8" s="6" t="s">
        <v>117</v>
      </c>
      <c r="C8" s="6">
        <v>45</v>
      </c>
      <c r="D8" s="22" t="s">
        <v>101</v>
      </c>
      <c r="E8" s="130"/>
      <c r="F8" s="132"/>
      <c r="G8" s="138">
        <v>1</v>
      </c>
      <c r="H8" s="139"/>
      <c r="I8" s="138">
        <v>5.25</v>
      </c>
      <c r="J8" s="139"/>
      <c r="K8" s="138">
        <v>1.5</v>
      </c>
      <c r="L8" s="139"/>
      <c r="M8" s="138"/>
      <c r="N8" s="139"/>
      <c r="O8" s="140"/>
      <c r="P8" s="140"/>
      <c r="Q8" s="138"/>
      <c r="R8" s="139"/>
      <c r="S8" s="38">
        <f t="shared" si="0"/>
        <v>7.75</v>
      </c>
      <c r="T8" s="38">
        <f t="shared" si="1"/>
        <v>7.75</v>
      </c>
      <c r="U8" s="40"/>
      <c r="V8" s="40"/>
    </row>
    <row r="9" spans="1:22" x14ac:dyDescent="0.25">
      <c r="A9" s="6">
        <v>7054</v>
      </c>
      <c r="B9" s="6" t="s">
        <v>117</v>
      </c>
      <c r="C9" s="6">
        <v>60</v>
      </c>
      <c r="D9" s="22" t="s">
        <v>104</v>
      </c>
      <c r="E9" s="130"/>
      <c r="F9" s="132"/>
      <c r="G9" s="138"/>
      <c r="H9" s="139"/>
      <c r="I9" s="138">
        <v>1.25</v>
      </c>
      <c r="J9" s="139"/>
      <c r="K9" s="138">
        <v>0.25</v>
      </c>
      <c r="L9" s="139"/>
      <c r="M9" s="138"/>
      <c r="N9" s="139"/>
      <c r="O9" s="140"/>
      <c r="P9" s="140"/>
      <c r="Q9" s="138"/>
      <c r="R9" s="139"/>
      <c r="S9" s="38">
        <f t="shared" si="0"/>
        <v>1.5</v>
      </c>
      <c r="T9" s="38">
        <f t="shared" si="1"/>
        <v>1.5</v>
      </c>
      <c r="U9" s="40"/>
      <c r="V9" s="40"/>
    </row>
    <row r="10" spans="1:22" x14ac:dyDescent="0.25">
      <c r="A10" s="6" t="s">
        <v>110</v>
      </c>
      <c r="B10" s="119" t="s">
        <v>120</v>
      </c>
      <c r="C10" s="6">
        <v>2</v>
      </c>
      <c r="D10" s="22" t="s">
        <v>111</v>
      </c>
      <c r="E10" s="130"/>
      <c r="F10" s="132"/>
      <c r="G10" s="138"/>
      <c r="H10" s="139"/>
      <c r="I10" s="138"/>
      <c r="J10" s="139"/>
      <c r="K10" s="138">
        <v>5.75</v>
      </c>
      <c r="L10" s="139"/>
      <c r="M10" s="138">
        <v>8</v>
      </c>
      <c r="N10" s="139"/>
      <c r="O10" s="138"/>
      <c r="P10" s="139"/>
      <c r="Q10" s="138"/>
      <c r="R10" s="139"/>
      <c r="S10" s="38">
        <f t="shared" ref="S10" si="2">E10+G10+I10+K10+M10+O10+Q10</f>
        <v>13.75</v>
      </c>
      <c r="T10" s="38">
        <f t="shared" ref="T10" si="3">SUM(S10-U10-V10)</f>
        <v>13.75</v>
      </c>
      <c r="U10" s="40"/>
      <c r="V10" s="40"/>
    </row>
    <row r="11" spans="1:22" x14ac:dyDescent="0.25">
      <c r="A11" s="6" t="s">
        <v>110</v>
      </c>
      <c r="B11" s="119" t="s">
        <v>120</v>
      </c>
      <c r="C11" s="6">
        <v>3</v>
      </c>
      <c r="D11" s="22" t="s">
        <v>112</v>
      </c>
      <c r="E11" s="130"/>
      <c r="F11" s="132"/>
      <c r="G11" s="138"/>
      <c r="H11" s="139"/>
      <c r="I11" s="138"/>
      <c r="J11" s="139"/>
      <c r="K11" s="138"/>
      <c r="L11" s="139"/>
      <c r="M11" s="138"/>
      <c r="N11" s="139"/>
      <c r="O11" s="138"/>
      <c r="P11" s="139"/>
      <c r="Q11" s="138"/>
      <c r="R11" s="13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0"/>
      <c r="F12" s="132"/>
      <c r="G12" s="120"/>
      <c r="H12" s="121"/>
      <c r="I12" s="120"/>
      <c r="J12" s="121"/>
      <c r="K12" s="120"/>
      <c r="L12" s="121"/>
      <c r="M12" s="120"/>
      <c r="N12" s="121"/>
      <c r="O12" s="138"/>
      <c r="P12" s="139"/>
      <c r="Q12" s="138"/>
      <c r="R12" s="13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0"/>
      <c r="F13" s="132"/>
      <c r="G13" s="120"/>
      <c r="H13" s="121"/>
      <c r="I13" s="120"/>
      <c r="J13" s="121"/>
      <c r="K13" s="120"/>
      <c r="L13" s="121"/>
      <c r="M13" s="120"/>
      <c r="N13" s="121"/>
      <c r="O13" s="138"/>
      <c r="P13" s="139"/>
      <c r="Q13" s="138"/>
      <c r="R13" s="13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0"/>
      <c r="F14" s="132"/>
      <c r="G14" s="120"/>
      <c r="H14" s="121"/>
      <c r="I14" s="120"/>
      <c r="J14" s="121"/>
      <c r="K14" s="120"/>
      <c r="L14" s="121"/>
      <c r="M14" s="120"/>
      <c r="N14" s="121"/>
      <c r="O14" s="138"/>
      <c r="P14" s="139"/>
      <c r="Q14" s="138"/>
      <c r="R14" s="13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0"/>
      <c r="F15" s="132"/>
      <c r="G15" s="130"/>
      <c r="H15" s="121"/>
      <c r="I15" s="130"/>
      <c r="J15" s="121"/>
      <c r="K15" s="130"/>
      <c r="L15" s="121"/>
      <c r="M15" s="130"/>
      <c r="N15" s="121"/>
      <c r="O15" s="138"/>
      <c r="P15" s="139"/>
      <c r="Q15" s="138"/>
      <c r="R15" s="13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0"/>
      <c r="F16" s="132"/>
      <c r="G16" s="120"/>
      <c r="H16" s="121"/>
      <c r="I16" s="120"/>
      <c r="J16" s="121"/>
      <c r="K16" s="120"/>
      <c r="L16" s="121"/>
      <c r="M16" s="120"/>
      <c r="N16" s="121"/>
      <c r="O16" s="138"/>
      <c r="P16" s="139"/>
      <c r="Q16" s="138"/>
      <c r="R16" s="13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>
        <v>3600</v>
      </c>
      <c r="B17" s="6" t="s">
        <v>116</v>
      </c>
      <c r="C17" s="6"/>
      <c r="D17" s="22" t="s">
        <v>90</v>
      </c>
      <c r="E17" s="130"/>
      <c r="F17" s="132"/>
      <c r="G17" s="120"/>
      <c r="H17" s="121"/>
      <c r="I17" s="120">
        <v>1</v>
      </c>
      <c r="J17" s="121"/>
      <c r="K17" s="120"/>
      <c r="L17" s="121"/>
      <c r="M17" s="120"/>
      <c r="N17" s="121"/>
      <c r="O17" s="138"/>
      <c r="P17" s="139"/>
      <c r="Q17" s="138"/>
      <c r="R17" s="139"/>
      <c r="S17" s="38">
        <f t="shared" ref="S17" si="10">E17+G17+I17+K17+M17+O17+Q17</f>
        <v>1</v>
      </c>
      <c r="T17" s="38">
        <f t="shared" ref="T17" si="11">SUM(S17-U17-V17)</f>
        <v>1</v>
      </c>
      <c r="U17" s="40"/>
      <c r="V17" s="40"/>
    </row>
    <row r="18" spans="1:22" x14ac:dyDescent="0.25">
      <c r="A18" s="6">
        <v>3600</v>
      </c>
      <c r="B18" s="6" t="s">
        <v>116</v>
      </c>
      <c r="C18" s="6"/>
      <c r="D18" s="22" t="s">
        <v>80</v>
      </c>
      <c r="E18" s="130"/>
      <c r="F18" s="132"/>
      <c r="G18" s="138">
        <v>0.25</v>
      </c>
      <c r="H18" s="139"/>
      <c r="I18" s="138"/>
      <c r="J18" s="139"/>
      <c r="K18" s="138"/>
      <c r="L18" s="139"/>
      <c r="M18" s="138"/>
      <c r="N18" s="139"/>
      <c r="O18" s="140"/>
      <c r="P18" s="140"/>
      <c r="Q18" s="138"/>
      <c r="R18" s="139"/>
      <c r="S18" s="38">
        <f t="shared" si="0"/>
        <v>0.25</v>
      </c>
      <c r="T18" s="38">
        <f t="shared" si="1"/>
        <v>0.25</v>
      </c>
      <c r="U18" s="40"/>
      <c r="V18" s="40"/>
    </row>
    <row r="19" spans="1:22" x14ac:dyDescent="0.25">
      <c r="A19" s="6">
        <v>3600</v>
      </c>
      <c r="B19" s="6" t="s">
        <v>116</v>
      </c>
      <c r="C19" s="6"/>
      <c r="D19" s="22" t="s">
        <v>60</v>
      </c>
      <c r="E19" s="130"/>
      <c r="F19" s="132"/>
      <c r="G19" s="138"/>
      <c r="H19" s="139"/>
      <c r="I19" s="138"/>
      <c r="J19" s="139"/>
      <c r="K19" s="138"/>
      <c r="L19" s="139"/>
      <c r="M19" s="138"/>
      <c r="N19" s="139"/>
      <c r="O19" s="140"/>
      <c r="P19" s="140"/>
      <c r="Q19" s="138"/>
      <c r="R19" s="13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116</v>
      </c>
      <c r="C20" s="6"/>
      <c r="D20" s="22" t="s">
        <v>68</v>
      </c>
      <c r="E20" s="130"/>
      <c r="F20" s="132"/>
      <c r="G20" s="138"/>
      <c r="H20" s="139"/>
      <c r="I20" s="138"/>
      <c r="J20" s="139"/>
      <c r="K20" s="138"/>
      <c r="L20" s="139"/>
      <c r="M20" s="138"/>
      <c r="N20" s="139"/>
      <c r="O20" s="140"/>
      <c r="P20" s="140"/>
      <c r="Q20" s="138"/>
      <c r="R20" s="139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33</v>
      </c>
      <c r="B21" s="36"/>
      <c r="C21" s="36"/>
      <c r="D21" s="36"/>
      <c r="E21" s="130"/>
      <c r="F21" s="132"/>
      <c r="G21" s="138"/>
      <c r="H21" s="139"/>
      <c r="I21" s="138"/>
      <c r="J21" s="139"/>
      <c r="K21" s="138"/>
      <c r="L21" s="139"/>
      <c r="M21" s="138"/>
      <c r="N21" s="139"/>
      <c r="O21" s="140"/>
      <c r="P21" s="140"/>
      <c r="Q21" s="138"/>
      <c r="R21" s="139"/>
      <c r="S21" s="38">
        <f t="shared" si="0"/>
        <v>0</v>
      </c>
      <c r="T21" s="38"/>
      <c r="U21" s="41"/>
      <c r="V21" s="40"/>
    </row>
    <row r="22" spans="1:22" x14ac:dyDescent="0.25">
      <c r="A22" s="36" t="s">
        <v>34</v>
      </c>
      <c r="B22" s="36"/>
      <c r="C22" s="36"/>
      <c r="D22" s="36"/>
      <c r="E22" s="122"/>
      <c r="F22" s="122"/>
      <c r="G22" s="140"/>
      <c r="H22" s="140"/>
      <c r="I22" s="140"/>
      <c r="J22" s="140"/>
      <c r="K22" s="140"/>
      <c r="L22" s="140"/>
      <c r="M22" s="138"/>
      <c r="N22" s="139"/>
      <c r="O22" s="140"/>
      <c r="P22" s="140"/>
      <c r="Q22" s="138"/>
      <c r="R22" s="139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1">
        <f>SUM(E4:E22)</f>
        <v>8</v>
      </c>
      <c r="F23" s="142"/>
      <c r="G23" s="141">
        <f>SUM(G4:G22)</f>
        <v>8</v>
      </c>
      <c r="H23" s="142"/>
      <c r="I23" s="141">
        <f>SUM(I4:I22)</f>
        <v>8</v>
      </c>
      <c r="J23" s="142"/>
      <c r="K23" s="141">
        <f>SUM(K4:K22)</f>
        <v>8</v>
      </c>
      <c r="L23" s="142"/>
      <c r="M23" s="141">
        <f>SUM(M4:M22)</f>
        <v>8</v>
      </c>
      <c r="N23" s="142"/>
      <c r="O23" s="141">
        <f>SUM(O4:O22)</f>
        <v>0</v>
      </c>
      <c r="P23" s="142"/>
      <c r="Q23" s="141">
        <f>SUM(Q4:Q22)</f>
        <v>0</v>
      </c>
      <c r="R23" s="142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25">
      <c r="A25" s="41" t="s">
        <v>37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21</v>
      </c>
      <c r="B27" s="29"/>
    </row>
    <row r="28" spans="1:22" x14ac:dyDescent="0.25">
      <c r="A28" s="30" t="s">
        <v>2</v>
      </c>
      <c r="C28" s="43">
        <f>SUM(T24)</f>
        <v>40</v>
      </c>
      <c r="I28" s="28">
        <v>3600</v>
      </c>
    </row>
    <row r="29" spans="1:22" x14ac:dyDescent="0.25">
      <c r="A29" s="30" t="s">
        <v>22</v>
      </c>
      <c r="C29" s="43">
        <f>U25</f>
        <v>0</v>
      </c>
      <c r="D29" s="43"/>
      <c r="I29" s="44">
        <v>1.25</v>
      </c>
    </row>
    <row r="30" spans="1:22" x14ac:dyDescent="0.25">
      <c r="A30" s="30" t="s">
        <v>23</v>
      </c>
      <c r="C30" s="43">
        <f>V25</f>
        <v>0</v>
      </c>
    </row>
    <row r="31" spans="1:22" x14ac:dyDescent="0.25">
      <c r="A31" s="30" t="s">
        <v>24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38</v>
      </c>
      <c r="F33" s="31"/>
      <c r="G33" s="46">
        <v>0</v>
      </c>
    </row>
    <row r="34" spans="1:7" ht="16.5" thickTop="1" x14ac:dyDescent="0.25">
      <c r="A34" s="30" t="s">
        <v>25</v>
      </c>
      <c r="C34" s="47">
        <v>0</v>
      </c>
      <c r="D34" s="47"/>
    </row>
    <row r="35" spans="1:7" x14ac:dyDescent="0.25">
      <c r="A35" s="30" t="s">
        <v>32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2" sqref="B22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15.3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7112</v>
      </c>
      <c r="B4" s="6" t="s">
        <v>119</v>
      </c>
      <c r="C4" s="6">
        <v>14</v>
      </c>
      <c r="D4" s="22" t="s">
        <v>81</v>
      </c>
      <c r="E4" s="130">
        <v>6</v>
      </c>
      <c r="F4" s="132"/>
      <c r="G4" s="130">
        <v>4</v>
      </c>
      <c r="H4" s="132"/>
      <c r="I4" s="130">
        <v>6</v>
      </c>
      <c r="J4" s="132"/>
      <c r="K4" s="130">
        <v>6.5</v>
      </c>
      <c r="L4" s="132"/>
      <c r="M4" s="130"/>
      <c r="N4" s="132"/>
      <c r="O4" s="130"/>
      <c r="P4" s="132"/>
      <c r="Q4" s="130"/>
      <c r="R4" s="132"/>
      <c r="S4" s="12">
        <f t="shared" ref="S4:S10" si="0">E4+G4+I4+K4+M4+O4+Q4</f>
        <v>22.5</v>
      </c>
      <c r="T4" s="12">
        <f t="shared" ref="T4:T22" si="1">SUM(S4-U4-V4)</f>
        <v>22.5</v>
      </c>
      <c r="U4" s="14"/>
      <c r="V4" s="14"/>
    </row>
    <row r="5" spans="1:22" x14ac:dyDescent="0.25">
      <c r="A5" s="6">
        <v>7054</v>
      </c>
      <c r="B5" s="6" t="s">
        <v>117</v>
      </c>
      <c r="C5" s="6">
        <v>59</v>
      </c>
      <c r="D5" s="22" t="s">
        <v>100</v>
      </c>
      <c r="E5" s="130">
        <v>2</v>
      </c>
      <c r="F5" s="132"/>
      <c r="G5" s="130"/>
      <c r="H5" s="132"/>
      <c r="I5" s="130"/>
      <c r="J5" s="132"/>
      <c r="K5" s="130"/>
      <c r="L5" s="132"/>
      <c r="M5" s="130"/>
      <c r="N5" s="132"/>
      <c r="O5" s="130"/>
      <c r="P5" s="132"/>
      <c r="Q5" s="130"/>
      <c r="R5" s="132"/>
      <c r="S5" s="12">
        <f t="shared" si="0"/>
        <v>2</v>
      </c>
      <c r="T5" s="12">
        <f t="shared" si="1"/>
        <v>2</v>
      </c>
      <c r="U5" s="14"/>
      <c r="V5" s="14"/>
    </row>
    <row r="6" spans="1:22" x14ac:dyDescent="0.25">
      <c r="A6" s="6">
        <v>7054</v>
      </c>
      <c r="B6" s="6" t="s">
        <v>117</v>
      </c>
      <c r="C6" s="6">
        <v>48</v>
      </c>
      <c r="D6" s="22" t="s">
        <v>102</v>
      </c>
      <c r="E6" s="130"/>
      <c r="F6" s="132"/>
      <c r="G6" s="130">
        <v>4</v>
      </c>
      <c r="H6" s="132"/>
      <c r="I6" s="130">
        <v>2</v>
      </c>
      <c r="J6" s="132"/>
      <c r="K6" s="130"/>
      <c r="L6" s="132"/>
      <c r="M6" s="130">
        <v>5.5</v>
      </c>
      <c r="N6" s="132"/>
      <c r="O6" s="130"/>
      <c r="P6" s="132"/>
      <c r="Q6" s="130"/>
      <c r="R6" s="132"/>
      <c r="S6" s="12">
        <f t="shared" si="0"/>
        <v>11.5</v>
      </c>
      <c r="T6" s="12">
        <f t="shared" si="1"/>
        <v>11.5</v>
      </c>
      <c r="U6" s="14"/>
      <c r="V6" s="14"/>
    </row>
    <row r="7" spans="1:22" x14ac:dyDescent="0.25">
      <c r="A7" s="6">
        <v>7112</v>
      </c>
      <c r="B7" s="6" t="s">
        <v>119</v>
      </c>
      <c r="C7" s="6">
        <v>18</v>
      </c>
      <c r="D7" s="22" t="s">
        <v>113</v>
      </c>
      <c r="E7" s="130"/>
      <c r="F7" s="132"/>
      <c r="G7" s="130"/>
      <c r="H7" s="132"/>
      <c r="I7" s="130"/>
      <c r="J7" s="132"/>
      <c r="K7" s="130">
        <v>1.5</v>
      </c>
      <c r="L7" s="132"/>
      <c r="M7" s="130">
        <v>2.5</v>
      </c>
      <c r="N7" s="132"/>
      <c r="O7" s="130"/>
      <c r="P7" s="132"/>
      <c r="Q7" s="130"/>
      <c r="R7" s="132"/>
      <c r="S7" s="12">
        <f t="shared" si="0"/>
        <v>4</v>
      </c>
      <c r="T7" s="12">
        <f t="shared" si="1"/>
        <v>4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30"/>
      <c r="P16" s="132"/>
      <c r="Q16" s="130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30"/>
      <c r="P17" s="132"/>
      <c r="Q17" s="130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0"/>
      <c r="F18" s="132"/>
      <c r="G18" s="130"/>
      <c r="H18" s="132"/>
      <c r="I18" s="130"/>
      <c r="J18" s="132"/>
      <c r="K18" s="130"/>
      <c r="L18" s="132"/>
      <c r="M18" s="130"/>
      <c r="N18" s="132"/>
      <c r="O18" s="130"/>
      <c r="P18" s="132"/>
      <c r="Q18" s="130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0"/>
      <c r="F19" s="132"/>
      <c r="G19" s="130"/>
      <c r="H19" s="132"/>
      <c r="I19" s="130"/>
      <c r="J19" s="132"/>
      <c r="K19" s="130"/>
      <c r="L19" s="132"/>
      <c r="M19" s="130"/>
      <c r="N19" s="132"/>
      <c r="O19" s="130"/>
      <c r="P19" s="132"/>
      <c r="Q19" s="130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22" t="s">
        <v>83</v>
      </c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116</v>
      </c>
      <c r="C21" s="6"/>
      <c r="D21" s="22" t="s">
        <v>62</v>
      </c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4"/>
      <c r="F22" s="132"/>
      <c r="G22" s="144"/>
      <c r="H22" s="132"/>
      <c r="I22" s="144"/>
      <c r="J22" s="132"/>
      <c r="K22" s="144"/>
      <c r="L22" s="132"/>
      <c r="M22" s="144"/>
      <c r="N22" s="132"/>
      <c r="O22" s="130"/>
      <c r="P22" s="132"/>
      <c r="Q22" s="130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33</v>
      </c>
      <c r="B23" s="10"/>
      <c r="C23" s="10"/>
      <c r="D23" s="10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2"/>
        <v>0</v>
      </c>
      <c r="T23" s="12"/>
      <c r="U23" s="15"/>
      <c r="V23" s="14"/>
    </row>
    <row r="24" spans="1:22" x14ac:dyDescent="0.25">
      <c r="A24" s="10" t="s">
        <v>34</v>
      </c>
      <c r="B24" s="10"/>
      <c r="C24" s="10"/>
      <c r="D24" s="10"/>
      <c r="E24" s="130"/>
      <c r="F24" s="132"/>
      <c r="G24" s="130"/>
      <c r="H24" s="132"/>
      <c r="I24" s="130"/>
      <c r="J24" s="132"/>
      <c r="K24" s="130"/>
      <c r="L24" s="132"/>
      <c r="M24" s="130"/>
      <c r="N24" s="132"/>
      <c r="O24" s="130"/>
      <c r="P24" s="132"/>
      <c r="Q24" s="130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5">
        <f>SUM(E4:E24)</f>
        <v>8</v>
      </c>
      <c r="F25" s="136"/>
      <c r="G25" s="135">
        <f>SUM(G4:G24)</f>
        <v>8</v>
      </c>
      <c r="H25" s="136"/>
      <c r="I25" s="135">
        <f>SUM(I4:I24)</f>
        <v>8</v>
      </c>
      <c r="J25" s="136"/>
      <c r="K25" s="135">
        <f>SUM(K4:K24)</f>
        <v>8</v>
      </c>
      <c r="L25" s="136"/>
      <c r="M25" s="135">
        <f>SUM(M4:M24)</f>
        <v>8</v>
      </c>
      <c r="N25" s="136"/>
      <c r="O25" s="135">
        <f>SUM(O4:O24)</f>
        <v>0</v>
      </c>
      <c r="P25" s="136"/>
      <c r="Q25" s="135">
        <f>SUM(Q4:Q24)</f>
        <v>0</v>
      </c>
      <c r="R25" s="136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37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21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22</v>
      </c>
      <c r="C31" s="17">
        <f>U27</f>
        <v>0</v>
      </c>
      <c r="D31" s="17"/>
      <c r="I31" s="24"/>
    </row>
    <row r="32" spans="1:22" x14ac:dyDescent="0.25">
      <c r="A32" s="3" t="s">
        <v>23</v>
      </c>
      <c r="C32" s="17">
        <f>V27</f>
        <v>0</v>
      </c>
    </row>
    <row r="33" spans="1:9" x14ac:dyDescent="0.25">
      <c r="A33" s="3" t="s">
        <v>24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38</v>
      </c>
      <c r="F35" s="4"/>
      <c r="G35" s="19">
        <f>S25-C35</f>
        <v>0</v>
      </c>
    </row>
    <row r="36" spans="1:9" ht="16.5" thickTop="1" x14ac:dyDescent="0.25">
      <c r="A36" s="3" t="s">
        <v>25</v>
      </c>
      <c r="C36" s="20">
        <v>0</v>
      </c>
      <c r="D36" s="20"/>
    </row>
    <row r="37" spans="1:9" x14ac:dyDescent="0.25">
      <c r="A37" s="3" t="s">
        <v>32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46</v>
      </c>
      <c r="B1" s="2"/>
      <c r="C1" s="2"/>
      <c r="S1" s="3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6"/>
      <c r="E2" s="127" t="s">
        <v>11</v>
      </c>
      <c r="F2" s="127"/>
      <c r="G2" s="127" t="s">
        <v>12</v>
      </c>
      <c r="H2" s="127"/>
      <c r="I2" s="127" t="s">
        <v>13</v>
      </c>
      <c r="J2" s="127"/>
      <c r="K2" s="127" t="s">
        <v>14</v>
      </c>
      <c r="L2" s="127"/>
      <c r="M2" s="127" t="s">
        <v>15</v>
      </c>
      <c r="N2" s="127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117</v>
      </c>
      <c r="C4" s="6">
        <v>60</v>
      </c>
      <c r="D4" s="22" t="s">
        <v>97</v>
      </c>
      <c r="E4" s="130">
        <v>8</v>
      </c>
      <c r="F4" s="132"/>
      <c r="G4" s="130">
        <v>4</v>
      </c>
      <c r="H4" s="132"/>
      <c r="I4" s="130"/>
      <c r="J4" s="132"/>
      <c r="K4" s="130"/>
      <c r="L4" s="132"/>
      <c r="M4" s="130"/>
      <c r="N4" s="132"/>
      <c r="O4" s="130"/>
      <c r="P4" s="132"/>
      <c r="Q4" s="130"/>
      <c r="R4" s="132"/>
      <c r="S4" s="12">
        <f>E4+G4+I4+K4+M4+O4+Q4</f>
        <v>12</v>
      </c>
      <c r="T4" s="12">
        <f>SUM(S4-U4-V4)</f>
        <v>12</v>
      </c>
      <c r="U4" s="14"/>
      <c r="V4" s="14"/>
    </row>
    <row r="5" spans="1:22" ht="15.75" customHeight="1" x14ac:dyDescent="0.25">
      <c r="A5" s="6">
        <v>7054</v>
      </c>
      <c r="B5" s="6" t="s">
        <v>117</v>
      </c>
      <c r="C5" s="6">
        <v>57</v>
      </c>
      <c r="D5" s="22" t="s">
        <v>74</v>
      </c>
      <c r="E5" s="130"/>
      <c r="F5" s="132"/>
      <c r="G5" s="130">
        <v>4</v>
      </c>
      <c r="H5" s="132"/>
      <c r="I5" s="130">
        <v>8</v>
      </c>
      <c r="J5" s="132"/>
      <c r="K5" s="130">
        <v>8</v>
      </c>
      <c r="L5" s="132"/>
      <c r="M5" s="130">
        <v>8</v>
      </c>
      <c r="N5" s="132"/>
      <c r="O5" s="130"/>
      <c r="P5" s="132"/>
      <c r="Q5" s="130"/>
      <c r="R5" s="132"/>
      <c r="S5" s="12">
        <f>E5+G5+I5+K5+M5+O5+Q5</f>
        <v>28</v>
      </c>
      <c r="T5" s="12">
        <f>SUM(S5-U5-V5)</f>
        <v>28</v>
      </c>
      <c r="U5" s="14"/>
      <c r="V5" s="14"/>
    </row>
    <row r="6" spans="1:22" x14ac:dyDescent="0.25">
      <c r="A6" s="6"/>
      <c r="B6" s="6"/>
      <c r="C6" s="6"/>
      <c r="D6" s="22"/>
      <c r="E6" s="130"/>
      <c r="F6" s="132"/>
      <c r="G6" s="130"/>
      <c r="H6" s="132"/>
      <c r="I6" s="130"/>
      <c r="J6" s="132"/>
      <c r="K6" s="130"/>
      <c r="L6" s="132"/>
      <c r="M6" s="130"/>
      <c r="N6" s="132"/>
      <c r="O6" s="130"/>
      <c r="P6" s="132"/>
      <c r="Q6" s="130"/>
      <c r="R6" s="132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0"/>
      <c r="F7" s="132"/>
      <c r="G7" s="130"/>
      <c r="H7" s="132"/>
      <c r="I7" s="130"/>
      <c r="J7" s="132"/>
      <c r="K7" s="130"/>
      <c r="L7" s="132"/>
      <c r="M7" s="130"/>
      <c r="N7" s="132"/>
      <c r="O7" s="130"/>
      <c r="P7" s="132"/>
      <c r="Q7" s="130"/>
      <c r="R7" s="132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30"/>
      <c r="P8" s="132"/>
      <c r="Q8" s="130"/>
      <c r="R8" s="132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2"/>
      <c r="G9" s="130"/>
      <c r="H9" s="132"/>
      <c r="I9" s="130"/>
      <c r="J9" s="132"/>
      <c r="K9" s="130"/>
      <c r="L9" s="132"/>
      <c r="M9" s="130"/>
      <c r="N9" s="132"/>
      <c r="O9" s="130"/>
      <c r="P9" s="132"/>
      <c r="Q9" s="130"/>
      <c r="R9" s="132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2"/>
      <c r="G10" s="130"/>
      <c r="H10" s="132"/>
      <c r="I10" s="130"/>
      <c r="J10" s="132"/>
      <c r="K10" s="130"/>
      <c r="L10" s="132"/>
      <c r="M10" s="130"/>
      <c r="N10" s="132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2"/>
      <c r="G11" s="130"/>
      <c r="H11" s="132"/>
      <c r="I11" s="130"/>
      <c r="J11" s="132"/>
      <c r="K11" s="130"/>
      <c r="L11" s="132"/>
      <c r="M11" s="130"/>
      <c r="N11" s="132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2"/>
      <c r="G12" s="130"/>
      <c r="H12" s="132"/>
      <c r="I12" s="130"/>
      <c r="J12" s="132"/>
      <c r="K12" s="130"/>
      <c r="L12" s="132"/>
      <c r="M12" s="130"/>
      <c r="N12" s="132"/>
      <c r="O12" s="130"/>
      <c r="P12" s="132"/>
      <c r="Q12" s="130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2"/>
      <c r="G13" s="130"/>
      <c r="H13" s="132"/>
      <c r="I13" s="130"/>
      <c r="J13" s="132"/>
      <c r="K13" s="130"/>
      <c r="L13" s="132"/>
      <c r="M13" s="130"/>
      <c r="N13" s="132"/>
      <c r="O13" s="130"/>
      <c r="P13" s="132"/>
      <c r="Q13" s="130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0"/>
      <c r="J18" s="132"/>
      <c r="K18" s="120"/>
      <c r="L18" s="121"/>
      <c r="M18" s="130"/>
      <c r="N18" s="132"/>
      <c r="O18" s="130"/>
      <c r="P18" s="132"/>
      <c r="Q18" s="130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116</v>
      </c>
      <c r="C19" s="6"/>
      <c r="D19" s="22" t="s">
        <v>60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2"/>
      <c r="Q19" s="130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116</v>
      </c>
      <c r="C20" s="6"/>
      <c r="D20" s="10" t="s">
        <v>54</v>
      </c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25">
      <c r="A21" s="6"/>
      <c r="B21" s="6"/>
      <c r="C21" s="6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33</v>
      </c>
      <c r="B22" s="10"/>
      <c r="C22" s="6"/>
      <c r="D22" s="6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34</v>
      </c>
      <c r="B23" s="10"/>
      <c r="C23" s="6"/>
      <c r="D23" s="6"/>
      <c r="E23" s="130"/>
      <c r="F23" s="132"/>
      <c r="G23" s="130"/>
      <c r="H23" s="132"/>
      <c r="I23" s="130"/>
      <c r="J23" s="132"/>
      <c r="K23" s="130"/>
      <c r="L23" s="132"/>
      <c r="M23" s="130"/>
      <c r="N23" s="132"/>
      <c r="O23" s="130"/>
      <c r="P23" s="132"/>
      <c r="Q23" s="130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5">
        <f>SUM(E4:E23)</f>
        <v>8</v>
      </c>
      <c r="F24" s="136"/>
      <c r="G24" s="135">
        <f>SUM(G4:G23)</f>
        <v>8</v>
      </c>
      <c r="H24" s="136"/>
      <c r="I24" s="135">
        <f>SUM(I4:I23)</f>
        <v>8</v>
      </c>
      <c r="J24" s="136"/>
      <c r="K24" s="135">
        <f>SUM(K4:K23)</f>
        <v>8</v>
      </c>
      <c r="L24" s="136"/>
      <c r="M24" s="135">
        <f>SUM(M4:M23)</f>
        <v>8</v>
      </c>
      <c r="N24" s="136"/>
      <c r="O24" s="135">
        <f>SUM(O4:O23)</f>
        <v>0</v>
      </c>
      <c r="P24" s="136"/>
      <c r="Q24" s="135">
        <f>SUM(Q4:Q23)</f>
        <v>0</v>
      </c>
      <c r="R24" s="136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37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21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22</v>
      </c>
      <c r="C30" s="17">
        <f>U26</f>
        <v>0</v>
      </c>
      <c r="D30" s="17"/>
      <c r="I30" s="24"/>
      <c r="S30" s="3"/>
    </row>
    <row r="31" spans="1:22" x14ac:dyDescent="0.25">
      <c r="A31" s="3" t="s">
        <v>23</v>
      </c>
      <c r="C31" s="17">
        <f>V26</f>
        <v>0</v>
      </c>
      <c r="S31" s="3"/>
    </row>
    <row r="32" spans="1:22" x14ac:dyDescent="0.25">
      <c r="A32" s="3" t="s">
        <v>24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38</v>
      </c>
      <c r="F34" s="4"/>
      <c r="G34" s="19">
        <f>S24-C34</f>
        <v>0</v>
      </c>
      <c r="S34" s="3"/>
    </row>
    <row r="35" spans="1:19" ht="16.5" thickTop="1" x14ac:dyDescent="0.25">
      <c r="A35" s="3" t="s">
        <v>25</v>
      </c>
      <c r="C35" s="20">
        <v>0</v>
      </c>
      <c r="D35" s="20"/>
      <c r="S35" s="3"/>
    </row>
    <row r="36" spans="1:19" x14ac:dyDescent="0.25">
      <c r="A36" s="3" t="s">
        <v>32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D11" sqref="D11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58</v>
      </c>
      <c r="B2" s="110"/>
      <c r="C2" s="110" t="str">
        <f>Chimes!C2</f>
        <v>01.10.23</v>
      </c>
      <c r="D2" s="6"/>
      <c r="E2" s="145" t="s">
        <v>11</v>
      </c>
      <c r="F2" s="145"/>
      <c r="G2" s="145" t="s">
        <v>12</v>
      </c>
      <c r="H2" s="145"/>
      <c r="I2" s="145" t="s">
        <v>13</v>
      </c>
      <c r="J2" s="145"/>
      <c r="K2" s="145" t="s">
        <v>14</v>
      </c>
      <c r="L2" s="145"/>
      <c r="M2" s="145" t="s">
        <v>15</v>
      </c>
      <c r="N2" s="145"/>
      <c r="O2" s="127" t="s">
        <v>16</v>
      </c>
      <c r="P2" s="127"/>
      <c r="Q2" s="127" t="s">
        <v>17</v>
      </c>
      <c r="R2" s="127"/>
      <c r="S2" s="7" t="s">
        <v>20</v>
      </c>
      <c r="T2" s="7" t="s">
        <v>35</v>
      </c>
      <c r="U2" s="8" t="s">
        <v>22</v>
      </c>
      <c r="V2" s="8" t="s">
        <v>23</v>
      </c>
    </row>
    <row r="3" spans="1:22" ht="17.25" customHeight="1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114">
        <v>8</v>
      </c>
      <c r="F3" s="115">
        <v>16.3</v>
      </c>
      <c r="G3" s="114">
        <v>8</v>
      </c>
      <c r="H3" s="115">
        <v>16.3</v>
      </c>
      <c r="I3" s="114">
        <v>8</v>
      </c>
      <c r="J3" s="115">
        <v>16.3</v>
      </c>
      <c r="K3" s="114">
        <v>8</v>
      </c>
      <c r="L3" s="115">
        <v>16.3</v>
      </c>
      <c r="M3" s="114">
        <v>8</v>
      </c>
      <c r="N3" s="115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6"/>
      <c r="F4" s="147"/>
      <c r="G4" s="146"/>
      <c r="H4" s="147"/>
      <c r="I4" s="146"/>
      <c r="J4" s="147"/>
      <c r="K4" s="146"/>
      <c r="L4" s="147"/>
      <c r="M4" s="146"/>
      <c r="N4" s="147"/>
      <c r="O4" s="122"/>
      <c r="P4" s="122"/>
      <c r="Q4" s="122"/>
      <c r="R4" s="122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46"/>
      <c r="F5" s="147"/>
      <c r="G5" s="146"/>
      <c r="H5" s="147"/>
      <c r="I5" s="146"/>
      <c r="J5" s="147"/>
      <c r="K5" s="146"/>
      <c r="L5" s="147"/>
      <c r="M5" s="146"/>
      <c r="N5" s="147"/>
      <c r="O5" s="122"/>
      <c r="P5" s="122"/>
      <c r="Q5" s="122"/>
      <c r="R5" s="122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46"/>
      <c r="F6" s="147"/>
      <c r="G6" s="146"/>
      <c r="H6" s="147"/>
      <c r="I6" s="146"/>
      <c r="J6" s="147"/>
      <c r="K6" s="146"/>
      <c r="L6" s="147"/>
      <c r="M6" s="146"/>
      <c r="N6" s="147"/>
      <c r="O6" s="122"/>
      <c r="P6" s="122"/>
      <c r="Q6" s="122"/>
      <c r="R6" s="12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6"/>
      <c r="F7" s="147"/>
      <c r="G7" s="146"/>
      <c r="H7" s="147"/>
      <c r="I7" s="146"/>
      <c r="J7" s="147"/>
      <c r="K7" s="146"/>
      <c r="L7" s="147"/>
      <c r="M7" s="146"/>
      <c r="N7" s="147"/>
      <c r="O7" s="122"/>
      <c r="P7" s="122"/>
      <c r="Q7" s="122"/>
      <c r="R7" s="12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6"/>
      <c r="F8" s="147"/>
      <c r="G8" s="146"/>
      <c r="H8" s="147"/>
      <c r="I8" s="146"/>
      <c r="J8" s="147"/>
      <c r="K8" s="146"/>
      <c r="L8" s="147"/>
      <c r="M8" s="146"/>
      <c r="N8" s="147"/>
      <c r="O8" s="122"/>
      <c r="P8" s="122"/>
      <c r="Q8" s="122"/>
      <c r="R8" s="12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6"/>
      <c r="F9" s="147"/>
      <c r="G9" s="146"/>
      <c r="H9" s="147"/>
      <c r="I9" s="146"/>
      <c r="J9" s="147"/>
      <c r="K9" s="146"/>
      <c r="L9" s="147"/>
      <c r="M9" s="146"/>
      <c r="N9" s="147"/>
      <c r="O9" s="130"/>
      <c r="P9" s="132"/>
      <c r="Q9" s="130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6"/>
      <c r="F10" s="147"/>
      <c r="G10" s="146"/>
      <c r="H10" s="147"/>
      <c r="I10" s="146"/>
      <c r="J10" s="147"/>
      <c r="K10" s="146"/>
      <c r="L10" s="147"/>
      <c r="M10" s="146"/>
      <c r="N10" s="147"/>
      <c r="O10" s="130"/>
      <c r="P10" s="132"/>
      <c r="Q10" s="130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6" t="s">
        <v>70</v>
      </c>
      <c r="E11" s="146"/>
      <c r="F11" s="147"/>
      <c r="G11" s="146"/>
      <c r="H11" s="147"/>
      <c r="I11" s="146"/>
      <c r="J11" s="147"/>
      <c r="K11" s="146"/>
      <c r="L11" s="147"/>
      <c r="M11" s="146"/>
      <c r="N11" s="147"/>
      <c r="O11" s="130"/>
      <c r="P11" s="132"/>
      <c r="Q11" s="130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6"/>
      <c r="F12" s="147"/>
      <c r="G12" s="146"/>
      <c r="H12" s="147"/>
      <c r="I12" s="146"/>
      <c r="J12" s="147"/>
      <c r="K12" s="146"/>
      <c r="L12" s="147"/>
      <c r="M12" s="146"/>
      <c r="N12" s="147"/>
      <c r="O12" s="130"/>
      <c r="P12" s="132"/>
      <c r="Q12" s="130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6"/>
      <c r="F13" s="147"/>
      <c r="G13" s="146"/>
      <c r="H13" s="147"/>
      <c r="I13" s="146"/>
      <c r="J13" s="147"/>
      <c r="K13" s="146"/>
      <c r="L13" s="147"/>
      <c r="M13" s="146"/>
      <c r="N13" s="147"/>
      <c r="O13" s="130"/>
      <c r="P13" s="132"/>
      <c r="Q13" s="130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2"/>
      <c r="G14" s="130"/>
      <c r="H14" s="132"/>
      <c r="I14" s="130"/>
      <c r="J14" s="132"/>
      <c r="K14" s="130"/>
      <c r="L14" s="132"/>
      <c r="M14" s="130"/>
      <c r="N14" s="132"/>
      <c r="O14" s="130"/>
      <c r="P14" s="132"/>
      <c r="Q14" s="130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2"/>
      <c r="G15" s="130"/>
      <c r="H15" s="132"/>
      <c r="I15" s="130"/>
      <c r="J15" s="132"/>
      <c r="K15" s="130"/>
      <c r="L15" s="132"/>
      <c r="M15" s="130"/>
      <c r="N15" s="132"/>
      <c r="O15" s="130"/>
      <c r="P15" s="132"/>
      <c r="Q15" s="130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0"/>
      <c r="F16" s="132"/>
      <c r="G16" s="130"/>
      <c r="H16" s="132"/>
      <c r="I16" s="130"/>
      <c r="J16" s="132"/>
      <c r="K16" s="130"/>
      <c r="L16" s="132"/>
      <c r="M16" s="130"/>
      <c r="N16" s="132"/>
      <c r="O16" s="130"/>
      <c r="P16" s="132"/>
      <c r="Q16" s="130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30"/>
      <c r="P17" s="132"/>
      <c r="Q17" s="130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0"/>
      <c r="P18" s="132"/>
      <c r="Q18" s="130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0"/>
      <c r="P19" s="132"/>
      <c r="Q19" s="130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30"/>
      <c r="P20" s="132"/>
      <c r="Q20" s="130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33</v>
      </c>
      <c r="B21" s="10"/>
      <c r="C21" s="10"/>
      <c r="D21" s="10"/>
      <c r="E21" s="130"/>
      <c r="F21" s="132"/>
      <c r="G21" s="130"/>
      <c r="H21" s="132"/>
      <c r="I21" s="130"/>
      <c r="J21" s="132"/>
      <c r="K21" s="130"/>
      <c r="L21" s="132"/>
      <c r="M21" s="130"/>
      <c r="N21" s="132"/>
      <c r="O21" s="130"/>
      <c r="P21" s="132"/>
      <c r="Q21" s="130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34</v>
      </c>
      <c r="B22" s="10"/>
      <c r="C22" s="10"/>
      <c r="D22" s="10"/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30"/>
      <c r="P22" s="132"/>
      <c r="Q22" s="130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5">
        <f>SUM(E4:E22)</f>
        <v>0</v>
      </c>
      <c r="F23" s="136"/>
      <c r="G23" s="135">
        <f>SUM(G4:G22)</f>
        <v>0</v>
      </c>
      <c r="H23" s="136"/>
      <c r="I23" s="135">
        <f>SUM(I4:I22)</f>
        <v>0</v>
      </c>
      <c r="J23" s="136"/>
      <c r="K23" s="135">
        <f>SUM(K4:K22)</f>
        <v>0</v>
      </c>
      <c r="L23" s="136"/>
      <c r="M23" s="135">
        <f>SUM(M4:M22)</f>
        <v>0</v>
      </c>
      <c r="N23" s="136"/>
      <c r="O23" s="135">
        <f>SUM(O4:O22)</f>
        <v>0</v>
      </c>
      <c r="P23" s="136"/>
      <c r="Q23" s="135">
        <f>SUM(Q4:Q22)</f>
        <v>0</v>
      </c>
      <c r="R23" s="136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37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21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22</v>
      </c>
      <c r="C29" s="17">
        <f>U25</f>
        <v>0</v>
      </c>
      <c r="D29" s="17"/>
      <c r="I29" s="24"/>
    </row>
    <row r="30" spans="1:22" x14ac:dyDescent="0.25">
      <c r="A30" s="3" t="s">
        <v>23</v>
      </c>
      <c r="C30" s="17">
        <f>V25</f>
        <v>0</v>
      </c>
      <c r="I30" s="17"/>
    </row>
    <row r="31" spans="1:22" x14ac:dyDescent="0.25">
      <c r="A31" s="18" t="s">
        <v>24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36</v>
      </c>
      <c r="F33" s="4"/>
      <c r="G33" s="19">
        <f>S23-C33</f>
        <v>0</v>
      </c>
    </row>
    <row r="34" spans="1:7" ht="16.5" thickTop="1" x14ac:dyDescent="0.25">
      <c r="A34" s="3" t="s">
        <v>25</v>
      </c>
      <c r="C34" s="20">
        <v>0</v>
      </c>
      <c r="D34" s="20"/>
    </row>
    <row r="35" spans="1:7" x14ac:dyDescent="0.25">
      <c r="A35" s="3" t="s">
        <v>32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9"/>
  <sheetViews>
    <sheetView topLeftCell="A7" zoomScale="87" zoomScaleNormal="87" workbookViewId="0">
      <selection activeCell="E26" sqref="E26:N32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52</v>
      </c>
      <c r="B1" s="70"/>
      <c r="C1" s="70"/>
    </row>
    <row r="2" spans="1:22" s="75" customFormat="1" x14ac:dyDescent="0.25">
      <c r="A2" s="5" t="s">
        <v>58</v>
      </c>
      <c r="B2" s="110"/>
      <c r="C2" s="110" t="str">
        <f>Chimes!C2</f>
        <v>01.10.23</v>
      </c>
      <c r="D2" s="110"/>
      <c r="E2" s="150" t="s">
        <v>11</v>
      </c>
      <c r="F2" s="150"/>
      <c r="G2" s="150" t="s">
        <v>12</v>
      </c>
      <c r="H2" s="150"/>
      <c r="I2" s="150" t="s">
        <v>13</v>
      </c>
      <c r="J2" s="150"/>
      <c r="K2" s="150" t="s">
        <v>14</v>
      </c>
      <c r="L2" s="150"/>
      <c r="M2" s="127" t="s">
        <v>15</v>
      </c>
      <c r="N2" s="150"/>
      <c r="O2" s="150" t="s">
        <v>16</v>
      </c>
      <c r="P2" s="150"/>
      <c r="Q2" s="150" t="s">
        <v>17</v>
      </c>
      <c r="R2" s="150"/>
      <c r="S2" s="73" t="s">
        <v>20</v>
      </c>
      <c r="T2" s="73" t="s">
        <v>35</v>
      </c>
      <c r="U2" s="74" t="s">
        <v>22</v>
      </c>
      <c r="V2" s="74" t="s">
        <v>23</v>
      </c>
    </row>
    <row r="3" spans="1:22" x14ac:dyDescent="0.25">
      <c r="A3" s="10" t="s">
        <v>18</v>
      </c>
      <c r="B3" s="10" t="s">
        <v>19</v>
      </c>
      <c r="C3" s="10" t="s">
        <v>44</v>
      </c>
      <c r="D3" s="10" t="s">
        <v>28</v>
      </c>
      <c r="E3" s="56">
        <v>8</v>
      </c>
      <c r="F3" s="27">
        <v>12.3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7112</v>
      </c>
      <c r="B4" s="6" t="s">
        <v>119</v>
      </c>
      <c r="C4" s="6">
        <v>12</v>
      </c>
      <c r="D4" s="22" t="s">
        <v>81</v>
      </c>
      <c r="E4" s="130">
        <v>1</v>
      </c>
      <c r="F4" s="132"/>
      <c r="G4" s="130">
        <v>0.5</v>
      </c>
      <c r="H4" s="132"/>
      <c r="I4" s="130"/>
      <c r="J4" s="132"/>
      <c r="K4" s="130"/>
      <c r="L4" s="132"/>
      <c r="M4" s="130"/>
      <c r="N4" s="132"/>
      <c r="O4" s="148"/>
      <c r="P4" s="149"/>
      <c r="Q4" s="148"/>
      <c r="R4" s="149"/>
      <c r="S4" s="79">
        <f t="shared" ref="S4:S33" si="0">E4+G4+I4+K4+M4+O4+Q4</f>
        <v>1.5</v>
      </c>
      <c r="T4" s="79">
        <f t="shared" ref="T4:T33" si="1">SUM(S4-U4-V4)</f>
        <v>1.5</v>
      </c>
      <c r="U4" s="83"/>
      <c r="V4" s="83"/>
    </row>
    <row r="5" spans="1:22" x14ac:dyDescent="0.25">
      <c r="A5" s="6">
        <v>7112</v>
      </c>
      <c r="B5" s="6" t="s">
        <v>119</v>
      </c>
      <c r="C5" s="6">
        <v>13</v>
      </c>
      <c r="D5" s="22" t="s">
        <v>81</v>
      </c>
      <c r="E5" s="130">
        <v>1.5</v>
      </c>
      <c r="F5" s="132"/>
      <c r="G5" s="130">
        <v>0.5</v>
      </c>
      <c r="H5" s="132"/>
      <c r="I5" s="130"/>
      <c r="J5" s="132"/>
      <c r="K5" s="130"/>
      <c r="L5" s="132"/>
      <c r="M5" s="130"/>
      <c r="N5" s="132"/>
      <c r="O5" s="148"/>
      <c r="P5" s="149"/>
      <c r="Q5" s="148"/>
      <c r="R5" s="149"/>
      <c r="S5" s="79">
        <f t="shared" si="0"/>
        <v>2</v>
      </c>
      <c r="T5" s="79">
        <f t="shared" si="1"/>
        <v>2</v>
      </c>
      <c r="U5" s="83"/>
      <c r="V5" s="83"/>
    </row>
    <row r="6" spans="1:22" x14ac:dyDescent="0.25">
      <c r="A6" s="6">
        <v>7054</v>
      </c>
      <c r="B6" s="6" t="s">
        <v>117</v>
      </c>
      <c r="C6" s="6">
        <v>59</v>
      </c>
      <c r="D6" s="22" t="s">
        <v>100</v>
      </c>
      <c r="E6" s="130">
        <v>0.5</v>
      </c>
      <c r="F6" s="132"/>
      <c r="G6" s="130"/>
      <c r="H6" s="132"/>
      <c r="I6" s="130"/>
      <c r="J6" s="132"/>
      <c r="K6" s="130"/>
      <c r="L6" s="132"/>
      <c r="M6" s="130"/>
      <c r="N6" s="132"/>
      <c r="O6" s="148"/>
      <c r="P6" s="149"/>
      <c r="Q6" s="148"/>
      <c r="R6" s="149"/>
      <c r="S6" s="79">
        <f t="shared" ref="S6:S8" si="2">E6+G6+I6+K6+M6+O6+Q6</f>
        <v>0.5</v>
      </c>
      <c r="T6" s="79">
        <f t="shared" ref="T6:T8" si="3">SUM(S6-U6-V6)</f>
        <v>0.5</v>
      </c>
      <c r="U6" s="83"/>
      <c r="V6" s="83"/>
    </row>
    <row r="7" spans="1:22" x14ac:dyDescent="0.25">
      <c r="A7" s="6">
        <v>7054</v>
      </c>
      <c r="B7" s="6" t="s">
        <v>117</v>
      </c>
      <c r="C7" s="6">
        <v>62</v>
      </c>
      <c r="D7" s="22" t="s">
        <v>100</v>
      </c>
      <c r="E7" s="130">
        <v>0.5</v>
      </c>
      <c r="F7" s="132"/>
      <c r="G7" s="130"/>
      <c r="H7" s="132"/>
      <c r="I7" s="130"/>
      <c r="J7" s="132"/>
      <c r="K7" s="130"/>
      <c r="L7" s="132"/>
      <c r="M7" s="130"/>
      <c r="N7" s="132"/>
      <c r="O7" s="148"/>
      <c r="P7" s="149"/>
      <c r="Q7" s="148"/>
      <c r="R7" s="149"/>
      <c r="S7" s="79">
        <f t="shared" si="2"/>
        <v>0.5</v>
      </c>
      <c r="T7" s="79">
        <f t="shared" si="3"/>
        <v>0.5</v>
      </c>
      <c r="U7" s="83"/>
      <c r="V7" s="83"/>
    </row>
    <row r="8" spans="1:22" x14ac:dyDescent="0.25">
      <c r="A8" s="6">
        <v>7054</v>
      </c>
      <c r="B8" s="6" t="s">
        <v>117</v>
      </c>
      <c r="C8" s="6">
        <v>36</v>
      </c>
      <c r="D8" s="22" t="s">
        <v>91</v>
      </c>
      <c r="E8" s="130"/>
      <c r="F8" s="132"/>
      <c r="G8" s="130"/>
      <c r="H8" s="132"/>
      <c r="I8" s="130"/>
      <c r="J8" s="132"/>
      <c r="K8" s="130"/>
      <c r="L8" s="132"/>
      <c r="M8" s="130"/>
      <c r="N8" s="132"/>
      <c r="O8" s="148"/>
      <c r="P8" s="149"/>
      <c r="Q8" s="148"/>
      <c r="R8" s="149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>
        <v>7054</v>
      </c>
      <c r="B9" s="6" t="s">
        <v>117</v>
      </c>
      <c r="C9" s="6">
        <v>68</v>
      </c>
      <c r="D9" s="22" t="s">
        <v>104</v>
      </c>
      <c r="E9" s="130"/>
      <c r="F9" s="132"/>
      <c r="G9" s="130"/>
      <c r="H9" s="132"/>
      <c r="I9" s="130">
        <v>1</v>
      </c>
      <c r="J9" s="132"/>
      <c r="K9" s="130">
        <v>0.25</v>
      </c>
      <c r="L9" s="132"/>
      <c r="M9" s="130"/>
      <c r="N9" s="132"/>
      <c r="O9" s="148"/>
      <c r="P9" s="149"/>
      <c r="Q9" s="148"/>
      <c r="R9" s="149"/>
      <c r="S9" s="79">
        <f t="shared" si="0"/>
        <v>1.25</v>
      </c>
      <c r="T9" s="79">
        <f t="shared" si="1"/>
        <v>1.25</v>
      </c>
      <c r="U9" s="83"/>
      <c r="V9" s="83"/>
    </row>
    <row r="10" spans="1:22" ht="15" customHeight="1" x14ac:dyDescent="0.25">
      <c r="A10" s="6">
        <v>7054</v>
      </c>
      <c r="B10" s="6" t="s">
        <v>117</v>
      </c>
      <c r="C10" s="6">
        <v>60</v>
      </c>
      <c r="D10" s="22" t="s">
        <v>104</v>
      </c>
      <c r="E10" s="130"/>
      <c r="F10" s="132"/>
      <c r="G10" s="130"/>
      <c r="H10" s="132"/>
      <c r="I10" s="130">
        <v>0.5</v>
      </c>
      <c r="J10" s="132"/>
      <c r="K10" s="130"/>
      <c r="L10" s="132"/>
      <c r="M10" s="130"/>
      <c r="N10" s="132"/>
      <c r="O10" s="148"/>
      <c r="P10" s="149"/>
      <c r="Q10" s="148"/>
      <c r="R10" s="149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>
        <v>7054</v>
      </c>
      <c r="B11" s="6" t="s">
        <v>117</v>
      </c>
      <c r="C11" s="6">
        <v>68</v>
      </c>
      <c r="D11" s="22" t="s">
        <v>109</v>
      </c>
      <c r="E11" s="130"/>
      <c r="F11" s="132"/>
      <c r="G11" s="130"/>
      <c r="H11" s="132"/>
      <c r="I11" s="130"/>
      <c r="J11" s="132"/>
      <c r="K11" s="130">
        <v>0.25</v>
      </c>
      <c r="L11" s="132"/>
      <c r="M11" s="130"/>
      <c r="N11" s="132"/>
      <c r="O11" s="148"/>
      <c r="P11" s="149"/>
      <c r="Q11" s="148"/>
      <c r="R11" s="149"/>
      <c r="S11" s="79">
        <f t="shared" si="0"/>
        <v>0.25</v>
      </c>
      <c r="T11" s="79">
        <f t="shared" si="1"/>
        <v>0.25</v>
      </c>
      <c r="U11" s="83"/>
      <c r="V11" s="83"/>
    </row>
    <row r="12" spans="1:22" x14ac:dyDescent="0.25">
      <c r="A12" s="6">
        <v>7054</v>
      </c>
      <c r="B12" s="6" t="s">
        <v>117</v>
      </c>
      <c r="C12" s="6">
        <v>56</v>
      </c>
      <c r="D12" s="22" t="s">
        <v>108</v>
      </c>
      <c r="E12" s="130"/>
      <c r="F12" s="132"/>
      <c r="G12" s="130"/>
      <c r="H12" s="132"/>
      <c r="I12" s="130"/>
      <c r="J12" s="132"/>
      <c r="K12" s="130">
        <v>0.5</v>
      </c>
      <c r="L12" s="132"/>
      <c r="M12" s="130"/>
      <c r="N12" s="132"/>
      <c r="O12" s="148"/>
      <c r="P12" s="149"/>
      <c r="Q12" s="148"/>
      <c r="R12" s="149"/>
      <c r="S12" s="79">
        <f t="shared" ref="S12" si="6">E12+G12+I12+K12+M12+O12+Q12</f>
        <v>0.5</v>
      </c>
      <c r="T12" s="79">
        <f t="shared" ref="T12" si="7">SUM(S12-U12-V12)</f>
        <v>0.5</v>
      </c>
      <c r="U12" s="83"/>
      <c r="V12" s="83"/>
    </row>
    <row r="13" spans="1:22" x14ac:dyDescent="0.25">
      <c r="A13" s="6">
        <v>7054</v>
      </c>
      <c r="B13" s="6" t="s">
        <v>117</v>
      </c>
      <c r="C13" s="6">
        <v>60</v>
      </c>
      <c r="D13" s="22" t="s">
        <v>107</v>
      </c>
      <c r="E13" s="130"/>
      <c r="F13" s="132"/>
      <c r="G13" s="130"/>
      <c r="H13" s="132"/>
      <c r="I13" s="130"/>
      <c r="J13" s="132"/>
      <c r="K13" s="130">
        <v>0.5</v>
      </c>
      <c r="L13" s="132"/>
      <c r="M13" s="130"/>
      <c r="N13" s="132"/>
      <c r="O13" s="148"/>
      <c r="P13" s="149"/>
      <c r="Q13" s="148"/>
      <c r="R13" s="149"/>
      <c r="S13" s="79">
        <f t="shared" ref="S13" si="8">E13+G13+I13+K13+M13+O13+Q13</f>
        <v>0.5</v>
      </c>
      <c r="T13" s="79">
        <f t="shared" ref="T13" si="9">SUM(S13-U13-V13)</f>
        <v>0.5</v>
      </c>
      <c r="U13" s="83"/>
      <c r="V13" s="83"/>
    </row>
    <row r="14" spans="1:22" x14ac:dyDescent="0.25">
      <c r="A14" s="6">
        <v>7054</v>
      </c>
      <c r="B14" s="6" t="s">
        <v>117</v>
      </c>
      <c r="C14" s="6">
        <v>52</v>
      </c>
      <c r="D14" s="22" t="s">
        <v>106</v>
      </c>
      <c r="E14" s="130"/>
      <c r="F14" s="132"/>
      <c r="G14" s="130"/>
      <c r="H14" s="132"/>
      <c r="I14" s="130"/>
      <c r="J14" s="132"/>
      <c r="K14" s="130">
        <v>0.25</v>
      </c>
      <c r="L14" s="132"/>
      <c r="M14" s="130"/>
      <c r="N14" s="132"/>
      <c r="O14" s="148"/>
      <c r="P14" s="149"/>
      <c r="Q14" s="148"/>
      <c r="R14" s="149"/>
      <c r="S14" s="79">
        <f t="shared" si="0"/>
        <v>0.25</v>
      </c>
      <c r="T14" s="79">
        <f t="shared" si="1"/>
        <v>0.25</v>
      </c>
      <c r="U14" s="83"/>
      <c r="V14" s="83"/>
    </row>
    <row r="15" spans="1:22" x14ac:dyDescent="0.25">
      <c r="A15" s="6">
        <v>7054</v>
      </c>
      <c r="B15" s="6" t="s">
        <v>117</v>
      </c>
      <c r="C15" s="6">
        <v>67</v>
      </c>
      <c r="D15" s="22" t="s">
        <v>74</v>
      </c>
      <c r="E15" s="130"/>
      <c r="F15" s="132"/>
      <c r="G15" s="130"/>
      <c r="H15" s="132"/>
      <c r="I15" s="130"/>
      <c r="J15" s="132"/>
      <c r="K15" s="130">
        <v>0.5</v>
      </c>
      <c r="L15" s="132"/>
      <c r="M15" s="130">
        <v>0.75</v>
      </c>
      <c r="N15" s="132"/>
      <c r="O15" s="148"/>
      <c r="P15" s="149"/>
      <c r="Q15" s="148"/>
      <c r="R15" s="149"/>
      <c r="S15" s="79">
        <f t="shared" ref="S15" si="10">E15+G15+I15+K15+M15+O15+Q15</f>
        <v>1.25</v>
      </c>
      <c r="T15" s="79">
        <f t="shared" ref="T15" si="11">SUM(S15-U15-V15)</f>
        <v>1.25</v>
      </c>
      <c r="U15" s="83"/>
      <c r="V15" s="83"/>
    </row>
    <row r="16" spans="1:22" x14ac:dyDescent="0.25">
      <c r="A16" s="6">
        <v>7054</v>
      </c>
      <c r="B16" s="6" t="s">
        <v>117</v>
      </c>
      <c r="C16" s="6">
        <v>71</v>
      </c>
      <c r="D16" s="22" t="s">
        <v>107</v>
      </c>
      <c r="E16" s="130"/>
      <c r="F16" s="132"/>
      <c r="G16" s="130"/>
      <c r="H16" s="132"/>
      <c r="I16" s="130"/>
      <c r="J16" s="132"/>
      <c r="K16" s="130"/>
      <c r="L16" s="132"/>
      <c r="M16" s="130">
        <v>0.5</v>
      </c>
      <c r="N16" s="132"/>
      <c r="O16" s="148"/>
      <c r="P16" s="149"/>
      <c r="Q16" s="148"/>
      <c r="R16" s="149"/>
      <c r="S16" s="79">
        <f t="shared" si="0"/>
        <v>0.5</v>
      </c>
      <c r="T16" s="79">
        <f t="shared" si="1"/>
        <v>0.5</v>
      </c>
      <c r="U16" s="83"/>
      <c r="V16" s="83"/>
    </row>
    <row r="17" spans="1:22" x14ac:dyDescent="0.25">
      <c r="A17" s="6"/>
      <c r="B17" s="6"/>
      <c r="C17" s="6"/>
      <c r="D17" s="22"/>
      <c r="E17" s="130"/>
      <c r="F17" s="132"/>
      <c r="G17" s="130"/>
      <c r="H17" s="132"/>
      <c r="I17" s="130"/>
      <c r="J17" s="132"/>
      <c r="K17" s="130"/>
      <c r="L17" s="132"/>
      <c r="M17" s="130"/>
      <c r="N17" s="132"/>
      <c r="O17" s="148"/>
      <c r="P17" s="149"/>
      <c r="Q17" s="148"/>
      <c r="R17" s="149"/>
      <c r="S17" s="79">
        <f>E17+G17+I17+K17+M17+O17+Q17</f>
        <v>0</v>
      </c>
      <c r="T17" s="79">
        <f>SUM(S17-U17-V17)</f>
        <v>0</v>
      </c>
      <c r="U17" s="83"/>
      <c r="V17" s="83"/>
    </row>
    <row r="18" spans="1:22" x14ac:dyDescent="0.25">
      <c r="A18" s="6">
        <v>3602</v>
      </c>
      <c r="B18" s="6" t="s">
        <v>121</v>
      </c>
      <c r="C18" s="6"/>
      <c r="D18" s="22" t="s">
        <v>103</v>
      </c>
      <c r="E18" s="130"/>
      <c r="F18" s="132"/>
      <c r="G18" s="130">
        <v>1.5</v>
      </c>
      <c r="H18" s="132"/>
      <c r="I18" s="130"/>
      <c r="J18" s="132"/>
      <c r="K18" s="130">
        <v>0.25</v>
      </c>
      <c r="L18" s="132"/>
      <c r="M18" s="130"/>
      <c r="N18" s="132"/>
      <c r="O18" s="148"/>
      <c r="P18" s="149"/>
      <c r="Q18" s="148"/>
      <c r="R18" s="149"/>
      <c r="S18" s="79">
        <f t="shared" ref="S18:S19" si="12">E18+G18+I18+K18+M18+O18+Q18</f>
        <v>1.75</v>
      </c>
      <c r="T18" s="79">
        <f t="shared" ref="T18:T19" si="13">SUM(S18-U18-V18)</f>
        <v>1.75</v>
      </c>
      <c r="U18" s="83"/>
      <c r="V18" s="83"/>
    </row>
    <row r="19" spans="1:22" x14ac:dyDescent="0.25">
      <c r="A19" s="81">
        <v>3602</v>
      </c>
      <c r="B19" s="6" t="s">
        <v>121</v>
      </c>
      <c r="C19" s="6"/>
      <c r="D19" s="22" t="s">
        <v>105</v>
      </c>
      <c r="E19" s="130"/>
      <c r="F19" s="132"/>
      <c r="G19" s="130"/>
      <c r="H19" s="132"/>
      <c r="I19" s="130">
        <v>2</v>
      </c>
      <c r="J19" s="132"/>
      <c r="K19" s="130"/>
      <c r="L19" s="132"/>
      <c r="M19" s="130"/>
      <c r="N19" s="132"/>
      <c r="O19" s="148"/>
      <c r="P19" s="149"/>
      <c r="Q19" s="148"/>
      <c r="R19" s="149"/>
      <c r="S19" s="79">
        <f t="shared" si="12"/>
        <v>2</v>
      </c>
      <c r="T19" s="79">
        <f t="shared" si="13"/>
        <v>2</v>
      </c>
      <c r="U19" s="83"/>
      <c r="V19" s="83"/>
    </row>
    <row r="20" spans="1:22" x14ac:dyDescent="0.25">
      <c r="A20" s="81">
        <v>3602</v>
      </c>
      <c r="B20" s="6" t="s">
        <v>121</v>
      </c>
      <c r="C20" s="6"/>
      <c r="D20" s="22" t="s">
        <v>76</v>
      </c>
      <c r="E20" s="130"/>
      <c r="F20" s="132"/>
      <c r="G20" s="130"/>
      <c r="H20" s="132"/>
      <c r="I20" s="130"/>
      <c r="J20" s="132"/>
      <c r="K20" s="130"/>
      <c r="L20" s="132"/>
      <c r="M20" s="130"/>
      <c r="N20" s="132"/>
      <c r="O20" s="148"/>
      <c r="P20" s="149"/>
      <c r="Q20" s="148"/>
      <c r="R20" s="149"/>
      <c r="S20" s="79">
        <f t="shared" si="0"/>
        <v>0</v>
      </c>
      <c r="T20" s="79">
        <f t="shared" si="1"/>
        <v>0</v>
      </c>
      <c r="U20" s="83"/>
      <c r="V20" s="83"/>
    </row>
    <row r="21" spans="1:22" x14ac:dyDescent="0.25">
      <c r="A21" s="81">
        <v>3602</v>
      </c>
      <c r="B21" s="6" t="s">
        <v>121</v>
      </c>
      <c r="C21" s="6"/>
      <c r="D21" s="22" t="s">
        <v>73</v>
      </c>
      <c r="E21" s="130"/>
      <c r="F21" s="132"/>
      <c r="G21" s="130">
        <v>1</v>
      </c>
      <c r="H21" s="132"/>
      <c r="I21" s="130">
        <v>2.5</v>
      </c>
      <c r="J21" s="132"/>
      <c r="K21" s="130">
        <v>0.5</v>
      </c>
      <c r="L21" s="132"/>
      <c r="M21" s="130"/>
      <c r="N21" s="132"/>
      <c r="O21" s="148"/>
      <c r="P21" s="149"/>
      <c r="Q21" s="148"/>
      <c r="R21" s="149"/>
      <c r="S21" s="79">
        <f>E21+G21+I21+K21+M21+O21+Q21</f>
        <v>4</v>
      </c>
      <c r="T21" s="79">
        <f t="shared" si="1"/>
        <v>4</v>
      </c>
      <c r="U21" s="83"/>
      <c r="V21" s="83"/>
    </row>
    <row r="22" spans="1:22" x14ac:dyDescent="0.25">
      <c r="A22" s="81">
        <v>3602</v>
      </c>
      <c r="B22" s="25" t="s">
        <v>121</v>
      </c>
      <c r="C22" s="81"/>
      <c r="D22" s="22" t="s">
        <v>71</v>
      </c>
      <c r="E22" s="130"/>
      <c r="F22" s="132"/>
      <c r="G22" s="130"/>
      <c r="H22" s="132"/>
      <c r="I22" s="130"/>
      <c r="J22" s="132"/>
      <c r="K22" s="130"/>
      <c r="L22" s="132"/>
      <c r="M22" s="130"/>
      <c r="N22" s="132"/>
      <c r="O22" s="148"/>
      <c r="P22" s="149"/>
      <c r="Q22" s="148"/>
      <c r="R22" s="149"/>
      <c r="S22" s="79">
        <f>E22+G22+I22+K22+M22+O22+Q22</f>
        <v>0</v>
      </c>
      <c r="T22" s="79">
        <f t="shared" ref="T22:T24" si="14">SUM(S22-U22-V22)</f>
        <v>0</v>
      </c>
      <c r="U22" s="83"/>
      <c r="V22" s="83"/>
    </row>
    <row r="23" spans="1:22" x14ac:dyDescent="0.25">
      <c r="A23" s="81">
        <v>3602</v>
      </c>
      <c r="B23" s="6" t="s">
        <v>121</v>
      </c>
      <c r="C23" s="6"/>
      <c r="D23" s="22" t="s">
        <v>55</v>
      </c>
      <c r="E23" s="130"/>
      <c r="F23" s="132"/>
      <c r="G23" s="130">
        <v>2</v>
      </c>
      <c r="H23" s="132"/>
      <c r="I23" s="130"/>
      <c r="J23" s="132"/>
      <c r="K23" s="130"/>
      <c r="L23" s="132"/>
      <c r="M23" s="130"/>
      <c r="N23" s="132"/>
      <c r="O23" s="148"/>
      <c r="P23" s="149"/>
      <c r="Q23" s="148"/>
      <c r="R23" s="149"/>
      <c r="S23" s="79">
        <f t="shared" ref="S23" si="15">E23+G23+I23+K23+M23+O23+Q23</f>
        <v>2</v>
      </c>
      <c r="T23" s="79">
        <f t="shared" si="14"/>
        <v>2</v>
      </c>
      <c r="U23" s="83"/>
      <c r="V23" s="83"/>
    </row>
    <row r="24" spans="1:22" x14ac:dyDescent="0.25">
      <c r="A24" s="81">
        <v>3602</v>
      </c>
      <c r="B24" s="6" t="s">
        <v>121</v>
      </c>
      <c r="C24" s="81"/>
      <c r="D24" s="22" t="s">
        <v>57</v>
      </c>
      <c r="E24" s="130"/>
      <c r="F24" s="132"/>
      <c r="G24" s="130">
        <v>1.75</v>
      </c>
      <c r="H24" s="132"/>
      <c r="I24" s="130">
        <v>1.25</v>
      </c>
      <c r="J24" s="132"/>
      <c r="K24" s="130">
        <v>1.5</v>
      </c>
      <c r="L24" s="132"/>
      <c r="M24" s="130">
        <v>0.5</v>
      </c>
      <c r="N24" s="132"/>
      <c r="O24" s="148"/>
      <c r="P24" s="149"/>
      <c r="Q24" s="148"/>
      <c r="R24" s="149"/>
      <c r="S24" s="79">
        <f>E24+G24+I24+K24+M24+O24+Q24</f>
        <v>5</v>
      </c>
      <c r="T24" s="79">
        <f t="shared" si="14"/>
        <v>2.5</v>
      </c>
      <c r="U24" s="83">
        <v>2.5</v>
      </c>
      <c r="V24" s="83"/>
    </row>
    <row r="25" spans="1:22" x14ac:dyDescent="0.25">
      <c r="A25" s="81"/>
      <c r="B25" s="81"/>
      <c r="C25" s="81"/>
      <c r="D25" s="22"/>
      <c r="E25" s="130"/>
      <c r="F25" s="132"/>
      <c r="G25" s="130"/>
      <c r="H25" s="132"/>
      <c r="I25" s="130"/>
      <c r="J25" s="132"/>
      <c r="K25" s="130"/>
      <c r="L25" s="132"/>
      <c r="M25" s="130"/>
      <c r="N25" s="132"/>
      <c r="O25" s="148"/>
      <c r="P25" s="149"/>
      <c r="Q25" s="148"/>
      <c r="R25" s="149"/>
      <c r="S25" s="79">
        <f t="shared" ref="S25:S28" si="16">E25+G25+I25+K25+M25+O25+Q25</f>
        <v>0</v>
      </c>
      <c r="T25" s="79">
        <f t="shared" si="1"/>
        <v>0</v>
      </c>
      <c r="U25" s="83"/>
      <c r="V25" s="83"/>
    </row>
    <row r="26" spans="1:22" x14ac:dyDescent="0.25">
      <c r="A26" s="6">
        <v>3600</v>
      </c>
      <c r="B26" s="25" t="s">
        <v>116</v>
      </c>
      <c r="C26" s="6"/>
      <c r="D26" s="22" t="s">
        <v>84</v>
      </c>
      <c r="E26" s="130"/>
      <c r="F26" s="132"/>
      <c r="G26" s="130"/>
      <c r="H26" s="132"/>
      <c r="I26" s="130"/>
      <c r="J26" s="132"/>
      <c r="K26" s="130"/>
      <c r="L26" s="132"/>
      <c r="M26" s="130">
        <v>2.5</v>
      </c>
      <c r="N26" s="132"/>
      <c r="O26" s="148"/>
      <c r="P26" s="149"/>
      <c r="Q26" s="148"/>
      <c r="R26" s="149"/>
      <c r="S26" s="79">
        <f t="shared" si="16"/>
        <v>2.5</v>
      </c>
      <c r="T26" s="79">
        <f t="shared" si="1"/>
        <v>2.5</v>
      </c>
      <c r="U26" s="83"/>
      <c r="V26" s="83"/>
    </row>
    <row r="27" spans="1:22" x14ac:dyDescent="0.25">
      <c r="A27" s="6">
        <v>3600</v>
      </c>
      <c r="B27" s="6" t="s">
        <v>116</v>
      </c>
      <c r="C27" s="6"/>
      <c r="D27" s="22" t="s">
        <v>72</v>
      </c>
      <c r="E27" s="130">
        <v>0.75</v>
      </c>
      <c r="F27" s="132"/>
      <c r="G27" s="130">
        <v>0.5</v>
      </c>
      <c r="H27" s="132"/>
      <c r="I27" s="130">
        <v>0.5</v>
      </c>
      <c r="J27" s="132"/>
      <c r="K27" s="130">
        <v>0.5</v>
      </c>
      <c r="L27" s="132"/>
      <c r="M27" s="130">
        <v>0.5</v>
      </c>
      <c r="N27" s="132"/>
      <c r="O27" s="148"/>
      <c r="P27" s="149"/>
      <c r="Q27" s="148"/>
      <c r="R27" s="149"/>
      <c r="S27" s="79">
        <f t="shared" si="16"/>
        <v>2.75</v>
      </c>
      <c r="T27" s="79">
        <f t="shared" si="1"/>
        <v>2.75</v>
      </c>
      <c r="U27" s="83"/>
      <c r="V27" s="83"/>
    </row>
    <row r="28" spans="1:22" x14ac:dyDescent="0.25">
      <c r="A28" s="6">
        <v>3600</v>
      </c>
      <c r="B28" s="6" t="s">
        <v>116</v>
      </c>
      <c r="C28" s="6"/>
      <c r="D28" s="22" t="s">
        <v>75</v>
      </c>
      <c r="E28" s="130"/>
      <c r="F28" s="132"/>
      <c r="G28" s="130"/>
      <c r="H28" s="132"/>
      <c r="I28" s="130"/>
      <c r="J28" s="132"/>
      <c r="K28" s="130">
        <v>0.25</v>
      </c>
      <c r="L28" s="132"/>
      <c r="M28" s="130"/>
      <c r="N28" s="132"/>
      <c r="O28" s="148"/>
      <c r="P28" s="149"/>
      <c r="Q28" s="148"/>
      <c r="R28" s="149"/>
      <c r="S28" s="79">
        <f t="shared" si="16"/>
        <v>0.25</v>
      </c>
      <c r="T28" s="79">
        <f t="shared" si="1"/>
        <v>0.25</v>
      </c>
      <c r="U28" s="83"/>
      <c r="V28" s="83"/>
    </row>
    <row r="29" spans="1:22" x14ac:dyDescent="0.25">
      <c r="A29" s="6">
        <v>3600</v>
      </c>
      <c r="B29" s="6" t="s">
        <v>116</v>
      </c>
      <c r="C29" s="6"/>
      <c r="D29" s="22" t="s">
        <v>67</v>
      </c>
      <c r="E29" s="130"/>
      <c r="F29" s="132"/>
      <c r="G29" s="130"/>
      <c r="H29" s="132"/>
      <c r="I29" s="130"/>
      <c r="J29" s="132"/>
      <c r="K29" s="130"/>
      <c r="L29" s="132"/>
      <c r="M29" s="130"/>
      <c r="N29" s="132"/>
      <c r="O29" s="148"/>
      <c r="P29" s="149"/>
      <c r="Q29" s="148"/>
      <c r="R29" s="149"/>
      <c r="S29" s="79">
        <f>E29+G29+I29+K29+M29+O29+Q29</f>
        <v>0</v>
      </c>
      <c r="T29" s="79">
        <f t="shared" si="1"/>
        <v>0</v>
      </c>
      <c r="U29" s="83"/>
      <c r="V29" s="83"/>
    </row>
    <row r="30" spans="1:22" x14ac:dyDescent="0.25">
      <c r="A30" s="6">
        <v>3600</v>
      </c>
      <c r="B30" s="6" t="s">
        <v>116</v>
      </c>
      <c r="C30" s="6"/>
      <c r="D30" s="22" t="s">
        <v>60</v>
      </c>
      <c r="E30" s="130"/>
      <c r="F30" s="132"/>
      <c r="G30" s="130">
        <v>0.5</v>
      </c>
      <c r="H30" s="132"/>
      <c r="I30" s="130">
        <v>0.5</v>
      </c>
      <c r="J30" s="132"/>
      <c r="K30" s="130">
        <v>3</v>
      </c>
      <c r="L30" s="132"/>
      <c r="M30" s="130">
        <v>1.5</v>
      </c>
      <c r="N30" s="132"/>
      <c r="O30" s="148"/>
      <c r="P30" s="149"/>
      <c r="Q30" s="148"/>
      <c r="R30" s="149"/>
      <c r="S30" s="79">
        <f>E30+G30+I30+K30+M30+O30+Q30</f>
        <v>5.5</v>
      </c>
      <c r="T30" s="79">
        <f t="shared" si="1"/>
        <v>5.5</v>
      </c>
      <c r="U30" s="83"/>
      <c r="V30" s="83"/>
    </row>
    <row r="31" spans="1:22" ht="15.75" customHeight="1" x14ac:dyDescent="0.25">
      <c r="A31" s="6">
        <v>3600</v>
      </c>
      <c r="B31" s="6" t="s">
        <v>116</v>
      </c>
      <c r="C31" s="6"/>
      <c r="D31" s="22" t="s">
        <v>63</v>
      </c>
      <c r="E31" s="130"/>
      <c r="F31" s="132"/>
      <c r="G31" s="130"/>
      <c r="H31" s="132"/>
      <c r="I31" s="130"/>
      <c r="J31" s="132"/>
      <c r="K31" s="130"/>
      <c r="L31" s="132"/>
      <c r="M31" s="130">
        <v>2</v>
      </c>
      <c r="N31" s="132"/>
      <c r="O31" s="148"/>
      <c r="P31" s="149"/>
      <c r="Q31" s="148"/>
      <c r="R31" s="149"/>
      <c r="S31" s="79">
        <f t="shared" si="0"/>
        <v>2</v>
      </c>
      <c r="T31" s="79">
        <f t="shared" si="1"/>
        <v>2</v>
      </c>
      <c r="U31" s="83"/>
      <c r="V31" s="83"/>
    </row>
    <row r="32" spans="1:22" x14ac:dyDescent="0.25">
      <c r="A32" s="81">
        <v>3600</v>
      </c>
      <c r="B32" s="6" t="s">
        <v>116</v>
      </c>
      <c r="C32" s="81"/>
      <c r="D32" s="82" t="s">
        <v>56</v>
      </c>
      <c r="E32" s="130">
        <v>0.25</v>
      </c>
      <c r="F32" s="132"/>
      <c r="G32" s="130">
        <v>0.25</v>
      </c>
      <c r="H32" s="132"/>
      <c r="I32" s="130">
        <v>0.25</v>
      </c>
      <c r="J32" s="132"/>
      <c r="K32" s="130">
        <v>0.25</v>
      </c>
      <c r="L32" s="132"/>
      <c r="M32" s="130">
        <v>0.25</v>
      </c>
      <c r="N32" s="132"/>
      <c r="O32" s="148"/>
      <c r="P32" s="149"/>
      <c r="Q32" s="148"/>
      <c r="R32" s="149"/>
      <c r="S32" s="79">
        <f t="shared" si="0"/>
        <v>1.25</v>
      </c>
      <c r="T32" s="79">
        <f t="shared" si="1"/>
        <v>1.25</v>
      </c>
      <c r="U32" s="83"/>
      <c r="V32" s="83"/>
    </row>
    <row r="33" spans="1:22" x14ac:dyDescent="0.25">
      <c r="A33" s="6"/>
      <c r="B33" s="6"/>
      <c r="C33" s="6"/>
      <c r="D33" s="10"/>
      <c r="E33" s="130"/>
      <c r="F33" s="132"/>
      <c r="G33" s="130"/>
      <c r="H33" s="132"/>
      <c r="I33" s="130"/>
      <c r="J33" s="132"/>
      <c r="K33" s="130"/>
      <c r="L33" s="132"/>
      <c r="M33" s="130"/>
      <c r="N33" s="132"/>
      <c r="O33" s="148"/>
      <c r="P33" s="149"/>
      <c r="Q33" s="148"/>
      <c r="R33" s="149"/>
      <c r="S33" s="79">
        <f t="shared" si="0"/>
        <v>0</v>
      </c>
      <c r="T33" s="79">
        <f t="shared" si="1"/>
        <v>0</v>
      </c>
      <c r="U33" s="83"/>
      <c r="V33" s="83"/>
    </row>
    <row r="34" spans="1:22" x14ac:dyDescent="0.25">
      <c r="A34" s="76" t="s">
        <v>33</v>
      </c>
      <c r="B34" s="76"/>
      <c r="C34" s="76"/>
      <c r="D34" s="76"/>
      <c r="E34" s="130"/>
      <c r="F34" s="132"/>
      <c r="G34" s="130"/>
      <c r="H34" s="132"/>
      <c r="I34" s="130"/>
      <c r="J34" s="132"/>
      <c r="K34" s="130"/>
      <c r="L34" s="132"/>
      <c r="M34" s="130"/>
      <c r="N34" s="132"/>
      <c r="O34" s="148"/>
      <c r="P34" s="149"/>
      <c r="Q34" s="148"/>
      <c r="R34" s="149"/>
      <c r="S34" s="79">
        <f>E34+G34+I34+K34+M34+O34+Q34</f>
        <v>0</v>
      </c>
      <c r="T34" s="79"/>
      <c r="U34" s="84"/>
      <c r="V34" s="83"/>
    </row>
    <row r="35" spans="1:22" x14ac:dyDescent="0.25">
      <c r="A35" s="76" t="s">
        <v>34</v>
      </c>
      <c r="B35" s="76"/>
      <c r="C35" s="76"/>
      <c r="D35" s="76"/>
      <c r="E35" s="130"/>
      <c r="F35" s="132"/>
      <c r="G35" s="130"/>
      <c r="H35" s="132"/>
      <c r="I35" s="130"/>
      <c r="J35" s="132"/>
      <c r="K35" s="130"/>
      <c r="L35" s="132"/>
      <c r="M35" s="130"/>
      <c r="N35" s="132"/>
      <c r="O35" s="148"/>
      <c r="P35" s="149"/>
      <c r="Q35" s="148"/>
      <c r="R35" s="149"/>
      <c r="S35" s="79">
        <f>E35+G35+I35+K35+M35+O35+Q35</f>
        <v>0</v>
      </c>
      <c r="T35" s="79"/>
      <c r="U35" s="84"/>
      <c r="V35" s="83"/>
    </row>
    <row r="36" spans="1:22" x14ac:dyDescent="0.25">
      <c r="A36" s="84" t="s">
        <v>6</v>
      </c>
      <c r="B36" s="84"/>
      <c r="C36" s="84"/>
      <c r="D36" s="84"/>
      <c r="E36" s="151">
        <f>SUM(E4:E35)</f>
        <v>4.5</v>
      </c>
      <c r="F36" s="152"/>
      <c r="G36" s="151">
        <f>SUM(G4:G35)</f>
        <v>8.5</v>
      </c>
      <c r="H36" s="152"/>
      <c r="I36" s="151">
        <f>SUM(I4:I35)</f>
        <v>8.5</v>
      </c>
      <c r="J36" s="152"/>
      <c r="K36" s="151">
        <f>SUM(K4:K35)</f>
        <v>8.5</v>
      </c>
      <c r="L36" s="152"/>
      <c r="M36" s="151">
        <f t="shared" ref="M36" si="17">SUM(M4:M35)</f>
        <v>8.5</v>
      </c>
      <c r="N36" s="152"/>
      <c r="O36" s="151">
        <f>SUM(O4:O35)</f>
        <v>0</v>
      </c>
      <c r="P36" s="152"/>
      <c r="Q36" s="151">
        <f>SUM(Q4:Q35)</f>
        <v>0</v>
      </c>
      <c r="R36" s="152"/>
      <c r="S36" s="79">
        <f>SUM(S4:S35)</f>
        <v>38.5</v>
      </c>
      <c r="T36" s="79"/>
      <c r="U36" s="84"/>
      <c r="V36" s="83"/>
    </row>
    <row r="37" spans="1:22" x14ac:dyDescent="0.25">
      <c r="A37" s="84" t="s">
        <v>2</v>
      </c>
      <c r="B37" s="84"/>
      <c r="C37" s="84"/>
      <c r="D37" s="84"/>
      <c r="E37" s="79"/>
      <c r="F37" s="85">
        <v>8</v>
      </c>
      <c r="G37" s="79"/>
      <c r="H37" s="85">
        <v>8</v>
      </c>
      <c r="I37" s="79"/>
      <c r="J37" s="85">
        <v>8</v>
      </c>
      <c r="K37" s="79"/>
      <c r="L37" s="85">
        <v>8</v>
      </c>
      <c r="M37" s="79"/>
      <c r="N37" s="85">
        <v>8</v>
      </c>
      <c r="O37" s="79"/>
      <c r="P37" s="85"/>
      <c r="Q37" s="79"/>
      <c r="R37" s="85"/>
      <c r="S37" s="79">
        <f>SUM(E37:R37)</f>
        <v>40</v>
      </c>
      <c r="T37" s="79">
        <f>SUM(T4:T34)</f>
        <v>36</v>
      </c>
      <c r="U37" s="83"/>
      <c r="V37" s="83"/>
    </row>
    <row r="38" spans="1:22" x14ac:dyDescent="0.25">
      <c r="A38" s="84" t="s">
        <v>37</v>
      </c>
      <c r="B38" s="84"/>
      <c r="C38" s="84"/>
      <c r="D38" s="84"/>
      <c r="E38" s="83"/>
      <c r="F38" s="83">
        <f>SUM(E36)-F37</f>
        <v>-3.5</v>
      </c>
      <c r="G38" s="83"/>
      <c r="H38" s="83">
        <f>SUM(G36)-H37</f>
        <v>0.5</v>
      </c>
      <c r="I38" s="83"/>
      <c r="J38" s="83">
        <f>SUM(I36)-J37</f>
        <v>0.5</v>
      </c>
      <c r="K38" s="83"/>
      <c r="L38" s="83">
        <f>SUM(K36)-L37</f>
        <v>0.5</v>
      </c>
      <c r="M38" s="83"/>
      <c r="N38" s="83">
        <f>SUM(M36)-N37</f>
        <v>0.5</v>
      </c>
      <c r="O38" s="83"/>
      <c r="P38" s="83">
        <f>SUM(O36)</f>
        <v>0</v>
      </c>
      <c r="Q38" s="83"/>
      <c r="R38" s="83">
        <f>SUM(Q36)</f>
        <v>0</v>
      </c>
      <c r="S38" s="83"/>
      <c r="T38" s="83"/>
      <c r="U38" s="83">
        <f>SUM(U4:U37)</f>
        <v>2.5</v>
      </c>
      <c r="V38" s="83">
        <f>SUM(V4:V37)</f>
        <v>0</v>
      </c>
    </row>
    <row r="40" spans="1:22" x14ac:dyDescent="0.25">
      <c r="A40" s="69" t="s">
        <v>21</v>
      </c>
      <c r="B40" s="70"/>
    </row>
    <row r="41" spans="1:22" x14ac:dyDescent="0.25">
      <c r="A41" s="71" t="s">
        <v>2</v>
      </c>
      <c r="C41" s="86">
        <f>SUM(T37)</f>
        <v>36</v>
      </c>
      <c r="I41" s="69">
        <v>3600</v>
      </c>
    </row>
    <row r="42" spans="1:22" x14ac:dyDescent="0.25">
      <c r="A42" s="71" t="s">
        <v>22</v>
      </c>
      <c r="C42" s="86">
        <f>U38</f>
        <v>2.5</v>
      </c>
      <c r="D42" s="86"/>
      <c r="I42" s="87">
        <v>14.25</v>
      </c>
    </row>
    <row r="43" spans="1:22" x14ac:dyDescent="0.25">
      <c r="A43" s="71" t="s">
        <v>23</v>
      </c>
      <c r="C43" s="86">
        <f>V38</f>
        <v>0</v>
      </c>
    </row>
    <row r="44" spans="1:22" x14ac:dyDescent="0.25">
      <c r="A44" s="71" t="s">
        <v>24</v>
      </c>
      <c r="C44" s="86">
        <f>S34</f>
        <v>0</v>
      </c>
      <c r="I44" s="86">
        <v>14.75</v>
      </c>
    </row>
    <row r="45" spans="1:22" x14ac:dyDescent="0.25">
      <c r="A45" s="71" t="s">
        <v>4</v>
      </c>
      <c r="C45" s="86">
        <f>S35</f>
        <v>0</v>
      </c>
    </row>
    <row r="46" spans="1:22" ht="16.5" thickBot="1" x14ac:dyDescent="0.3">
      <c r="A46" s="72" t="s">
        <v>6</v>
      </c>
      <c r="C46" s="88">
        <f>SUM(C41:C45)</f>
        <v>38.5</v>
      </c>
      <c r="E46" s="72" t="s">
        <v>38</v>
      </c>
      <c r="F46" s="72"/>
      <c r="G46" s="89">
        <f>S36-C46</f>
        <v>0</v>
      </c>
    </row>
    <row r="47" spans="1:22" ht="16.5" thickTop="1" x14ac:dyDescent="0.25">
      <c r="A47" s="71" t="s">
        <v>25</v>
      </c>
      <c r="C47" s="90">
        <v>0</v>
      </c>
      <c r="D47" s="90"/>
    </row>
    <row r="48" spans="1:22" x14ac:dyDescent="0.25">
      <c r="A48" s="71" t="s">
        <v>32</v>
      </c>
      <c r="C48" s="90">
        <v>0</v>
      </c>
      <c r="D48" s="90"/>
    </row>
    <row r="49" ht="13.5" customHeight="1" x14ac:dyDescent="0.25"/>
  </sheetData>
  <mergeCells count="238"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22:R22"/>
    <mergeCell ref="E23:F23"/>
    <mergeCell ref="G23:H23"/>
    <mergeCell ref="I23:J23"/>
    <mergeCell ref="K23:L23"/>
    <mergeCell ref="M23:N23"/>
    <mergeCell ref="O23:P23"/>
    <mergeCell ref="Q23:R23"/>
    <mergeCell ref="I18:J18"/>
    <mergeCell ref="K18:L18"/>
    <mergeCell ref="M18:N18"/>
    <mergeCell ref="O18:P18"/>
    <mergeCell ref="Q18:R18"/>
    <mergeCell ref="E21:F21"/>
    <mergeCell ref="G21:H21"/>
    <mergeCell ref="I21:J21"/>
    <mergeCell ref="K21:L21"/>
    <mergeCell ref="M21:N21"/>
    <mergeCell ref="O21:P21"/>
    <mergeCell ref="Q21:R21"/>
    <mergeCell ref="K19:L19"/>
    <mergeCell ref="M19:N19"/>
    <mergeCell ref="O19:P19"/>
    <mergeCell ref="Q19:R19"/>
    <mergeCell ref="Q31:R31"/>
    <mergeCell ref="Q33:R33"/>
    <mergeCell ref="Q32:R32"/>
    <mergeCell ref="O33:P33"/>
    <mergeCell ref="O32:P32"/>
    <mergeCell ref="Q36:R36"/>
    <mergeCell ref="Q34:R34"/>
    <mergeCell ref="M34:N34"/>
    <mergeCell ref="Q35:R35"/>
    <mergeCell ref="O35:P35"/>
    <mergeCell ref="O34:P34"/>
    <mergeCell ref="O36:P36"/>
    <mergeCell ref="G35:H35"/>
    <mergeCell ref="M35:N35"/>
    <mergeCell ref="I35:J35"/>
    <mergeCell ref="K35:L35"/>
    <mergeCell ref="K34:L34"/>
    <mergeCell ref="I34:J34"/>
    <mergeCell ref="E36:F36"/>
    <mergeCell ref="G36:H36"/>
    <mergeCell ref="I36:J36"/>
    <mergeCell ref="K36:L36"/>
    <mergeCell ref="M36:N36"/>
    <mergeCell ref="E34:F34"/>
    <mergeCell ref="G34:H34"/>
    <mergeCell ref="E35:F35"/>
    <mergeCell ref="M30:N30"/>
    <mergeCell ref="K26:L26"/>
    <mergeCell ref="M26:N26"/>
    <mergeCell ref="G31:H31"/>
    <mergeCell ref="G26:H26"/>
    <mergeCell ref="I26:J26"/>
    <mergeCell ref="M33:N33"/>
    <mergeCell ref="M32:N32"/>
    <mergeCell ref="M29:N29"/>
    <mergeCell ref="K29:L29"/>
    <mergeCell ref="M31:N31"/>
    <mergeCell ref="I30:J30"/>
    <mergeCell ref="K30:L30"/>
    <mergeCell ref="I31:J31"/>
    <mergeCell ref="E31:F31"/>
    <mergeCell ref="K31:L31"/>
    <mergeCell ref="G33:H33"/>
    <mergeCell ref="I33:J33"/>
    <mergeCell ref="K33:L33"/>
    <mergeCell ref="E33:F33"/>
    <mergeCell ref="I32:J32"/>
    <mergeCell ref="K32:L32"/>
    <mergeCell ref="E32:F32"/>
    <mergeCell ref="G32:H32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G6:H6"/>
    <mergeCell ref="I6:J6"/>
    <mergeCell ref="K6:L6"/>
    <mergeCell ref="M6:N6"/>
    <mergeCell ref="G7:H7"/>
    <mergeCell ref="I7:J7"/>
    <mergeCell ref="K7:L7"/>
    <mergeCell ref="M7:N7"/>
    <mergeCell ref="E6:F6"/>
    <mergeCell ref="E7:F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6:P26"/>
    <mergeCell ref="Q26:R26"/>
    <mergeCell ref="O25:P25"/>
    <mergeCell ref="O30:P30"/>
    <mergeCell ref="Q25:R25"/>
    <mergeCell ref="Q30:R30"/>
    <mergeCell ref="O5:P5"/>
    <mergeCell ref="Q11:R11"/>
    <mergeCell ref="O28:P28"/>
    <mergeCell ref="Q28:R28"/>
    <mergeCell ref="Q20:R20"/>
    <mergeCell ref="Q27:R27"/>
    <mergeCell ref="Q14:R14"/>
    <mergeCell ref="O29:P29"/>
    <mergeCell ref="Q29:R29"/>
    <mergeCell ref="O11:P11"/>
    <mergeCell ref="O20:P20"/>
    <mergeCell ref="O27:P27"/>
    <mergeCell ref="O24:P24"/>
    <mergeCell ref="Q24:R24"/>
    <mergeCell ref="O6:P6"/>
    <mergeCell ref="Q6:R6"/>
    <mergeCell ref="O22:P22"/>
    <mergeCell ref="E29:F29"/>
    <mergeCell ref="G29:H29"/>
    <mergeCell ref="I29:J29"/>
    <mergeCell ref="E28:F28"/>
    <mergeCell ref="G28:H28"/>
    <mergeCell ref="I28:J28"/>
    <mergeCell ref="K28:L28"/>
    <mergeCell ref="O9:P9"/>
    <mergeCell ref="O31:P31"/>
    <mergeCell ref="M14:N14"/>
    <mergeCell ref="E14:F14"/>
    <mergeCell ref="G14:H14"/>
    <mergeCell ref="E26:F26"/>
    <mergeCell ref="M28:N28"/>
    <mergeCell ref="M27:N27"/>
    <mergeCell ref="E27:F27"/>
    <mergeCell ref="G27:H27"/>
    <mergeCell ref="I27:J27"/>
    <mergeCell ref="K27:L27"/>
    <mergeCell ref="I14:J14"/>
    <mergeCell ref="K14:L14"/>
    <mergeCell ref="E30:F30"/>
    <mergeCell ref="G30:H30"/>
    <mergeCell ref="O14:P14"/>
    <mergeCell ref="E25:F25"/>
    <mergeCell ref="G25:H25"/>
    <mergeCell ref="I25:J25"/>
    <mergeCell ref="K25:L25"/>
    <mergeCell ref="M11:N11"/>
    <mergeCell ref="E20:F20"/>
    <mergeCell ref="G20:H20"/>
    <mergeCell ref="I20:J20"/>
    <mergeCell ref="K20:L20"/>
    <mergeCell ref="M20:N20"/>
    <mergeCell ref="M25:N25"/>
    <mergeCell ref="E22:F22"/>
    <mergeCell ref="G22:H22"/>
    <mergeCell ref="I22:J22"/>
    <mergeCell ref="K22:L22"/>
    <mergeCell ref="E24:F24"/>
    <mergeCell ref="G24:H24"/>
    <mergeCell ref="I24:J24"/>
    <mergeCell ref="K24:L24"/>
    <mergeCell ref="M24:N24"/>
    <mergeCell ref="M22:N22"/>
    <mergeCell ref="E19:F19"/>
    <mergeCell ref="G19:H19"/>
    <mergeCell ref="I19:J19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E13:F13"/>
    <mergeCell ref="G13:H13"/>
    <mergeCell ref="I13:J13"/>
    <mergeCell ref="K13:L13"/>
    <mergeCell ref="M13:N13"/>
    <mergeCell ref="O13:P13"/>
    <mergeCell ref="Q13:R13"/>
    <mergeCell ref="E11:F11"/>
    <mergeCell ref="G11:H11"/>
    <mergeCell ref="I11:J11"/>
    <mergeCell ref="K11:L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Drinkwater</vt:lpstr>
      <vt:lpstr>Hammond</vt:lpstr>
      <vt:lpstr>.</vt:lpstr>
      <vt:lpstr>Mcsharry</vt:lpstr>
      <vt:lpstr>Pugh-Keenan</vt:lpstr>
      <vt:lpstr>Taylor</vt:lpstr>
      <vt:lpstr>Ward</vt:lpstr>
      <vt:lpstr>N.Winterburn</vt:lpstr>
      <vt:lpstr>T.Winterburn</vt:lpstr>
      <vt:lpstr>Wright</vt:lpstr>
      <vt:lpstr>'.'!Print_Area</vt:lpstr>
      <vt:lpstr>Analysis!Print_Area</vt:lpstr>
      <vt:lpstr>Chimes!Print_Area</vt:lpstr>
      <vt:lpstr>Czege!Print_Area</vt:lpstr>
      <vt:lpstr>Doran!Print_Area</vt:lpstr>
      <vt:lpstr>Drinkwater!Print_Area</vt:lpstr>
      <vt:lpstr>Hammond!Print_Area</vt:lpstr>
      <vt:lpstr>Mcsharry!Print_Area</vt:lpstr>
      <vt:lpstr>N.Winterburn!Print_Area</vt:lpstr>
      <vt:lpstr>'Pugh-Keenan'!Print_Area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2019-12-20T15:08:09Z</cp:lastPrinted>
  <dcterms:created xsi:type="dcterms:W3CDTF">2010-01-14T13:00:57Z</dcterms:created>
  <dcterms:modified xsi:type="dcterms:W3CDTF">2024-06-27T08:58:46Z</dcterms:modified>
</cp:coreProperties>
</file>