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409336C7-B518-4DDD-ABF9-8AC5B19F8BA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Jones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Jones!$A$1:$V$41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3" i="1" s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I28" i="44"/>
  <c r="K10" i="1" s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<sst xmlns="http://schemas.openxmlformats.org/spreadsheetml/2006/main" count="600" uniqueCount="107">
  <si>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</si>
  <si>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</si>
  <si>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</si>
  <si>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</si>
  <si>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</si>
  <si>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</si>
  <si>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</si>
  <si>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</si>
  <si>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</si>
  <si>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</si>
  <si>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</si>
  <si>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</si>
  <si>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</si>
  <si>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</si>
  <si>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</si>
  <si>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</si>
  <si>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</si>
  <si>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</si>
  <si>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</si>
  <si>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</si>
  <si>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</si>
  <si>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</si>
  <si>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</si>
  <si>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</si>
  <si>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</si>
  <si>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</si>
  <si>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</si>
  <si>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</si>
  <si>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</si>
  <si>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</si>
  <si>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</si>
  <si>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</si>
  <si>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</si>
  <si>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</si>
  <si>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</si>
  <si>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</si>
  <si>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</si>
  <si>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</si>
  <si>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</si>
  <si>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</si>
  <si>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</si>
  <si>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</si>
  <si>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</si>
  <si>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</si>
  <si>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</si>
  <si>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</si>
  <si>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</si>
  <si>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</si>
  <si>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</si>
  <si>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</si>
  <si>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</si>
  <si>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</si>
  <si>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</si>
  <si>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</si>
  <si>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</si>
  <si>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</si>
  <si>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</si>
  <si>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</si>
  <si>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</si>
  <si>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</si>
  <si>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</si>
  <si>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</si>
  <si>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</si>
  <si>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</si>
  <si>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</si>
  <si>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</si>
  <si>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</si>
  <si>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</si>
  <si>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</si>
  <si>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</si>
  <si>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</si>
  <si>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</si>
  <si>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</si>
  <si>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</si>
  <si>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</si>
  <si>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</si>
  <si>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</si>
  <si>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</si>
  <si>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</si>
  <si>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</si>
  <si>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</si>
  <si>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college</t>
  </si>
  <si>
    <t xml:space="preserve">hafele lighting </t>
  </si>
  <si>
    <t>tv unit</t>
  </si>
  <si>
    <t>clean / light fire</t>
  </si>
  <si>
    <t>production meeting</t>
  </si>
  <si>
    <t>J Mcsharry</t>
  </si>
  <si>
    <t>F Pugh-Keenan</t>
  </si>
  <si>
    <t>unload van</t>
  </si>
  <si>
    <t>P Drinkwater</t>
  </si>
  <si>
    <t>induction</t>
  </si>
  <si>
    <t>fork lift - deliveries</t>
  </si>
  <si>
    <t>frames</t>
  </si>
  <si>
    <t xml:space="preserve">tv unit </t>
  </si>
  <si>
    <t>extraction improvement</t>
  </si>
  <si>
    <t>empty / sort trollies</t>
  </si>
  <si>
    <t>training</t>
  </si>
  <si>
    <t>03.09.23</t>
  </si>
  <si>
    <t>ceiling panels</t>
  </si>
  <si>
    <t>sections</t>
  </si>
  <si>
    <t>MOOR03</t>
  </si>
  <si>
    <t>OFFI01</t>
  </si>
  <si>
    <t>CAMP01</t>
  </si>
  <si>
    <t>MBHS01</t>
  </si>
  <si>
    <t>CAPI01</t>
  </si>
  <si>
    <t>WHIT05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</si>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</sst>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8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D27" sqref="D27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97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68</v>
      </c>
      <c r="B6" s="100">
        <f>SUM(Chimes!C31)</f>
        <v>32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8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0.5</v>
      </c>
    </row>
    <row r="7" spans="1:11" x14ac:dyDescent="0.25">
      <c r="A7" s="99" t="s">
        <v>41</v>
      </c>
      <c r="B7" s="100">
        <f>SUM(Czege!C26)</f>
        <v>32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8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8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89</v>
      </c>
      <c r="B9" s="100">
        <f>SUM(Drinkwater!C30)</f>
        <v>0</v>
      </c>
      <c r="C9" s="100">
        <f>SUM(Drinkwater!C31)</f>
        <v>0</v>
      </c>
      <c r="D9" s="100">
        <f>SUM(Drinkwater!C32)</f>
        <v>0</v>
      </c>
      <c r="E9" s="100">
        <f>SUM(Drinkwater!C33)</f>
        <v>32</v>
      </c>
      <c r="F9" s="100">
        <f>SUM(Drinkwater!C34)</f>
        <v>8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</v>
      </c>
    </row>
    <row r="10" spans="1:11" x14ac:dyDescent="0.25">
      <c r="A10" s="99" t="s">
        <v>48</v>
      </c>
      <c r="B10" s="100">
        <f>SUM(Hammond!C27)</f>
        <v>32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8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25">
      <c r="A11" s="92" t="s">
        <v>66</v>
      </c>
      <c r="B11" s="100">
        <f>SUM(Jones!C28)</f>
        <v>21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8</v>
      </c>
      <c r="G11" s="101">
        <f>B11+C11+D11+E11+F11</f>
        <v>29</v>
      </c>
      <c r="H11" s="104">
        <f>SUM(Jones!C34)</f>
        <v>0</v>
      </c>
      <c r="I11" s="104">
        <f>SUM(Jones!C35)</f>
        <v>0</v>
      </c>
      <c r="K11" s="103">
        <f>SUM(Jones!I29)</f>
        <v>3</v>
      </c>
    </row>
    <row r="12" spans="1:11" x14ac:dyDescent="0.25">
      <c r="A12" s="112" t="s">
        <v>86</v>
      </c>
      <c r="B12" s="100">
        <f>SUM(Mcsharry!C28)</f>
        <v>0</v>
      </c>
      <c r="C12" s="100">
        <f>SUM(Mcsharry!C29)</f>
        <v>0</v>
      </c>
      <c r="D12" s="100">
        <f>SUM(Mcsharry!C30)</f>
        <v>0</v>
      </c>
      <c r="E12" s="100">
        <f>SUM(Mcsharry!C31)</f>
        <v>32</v>
      </c>
      <c r="F12" s="100">
        <f>SUM(Mcsharry!C32)</f>
        <v>8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0</v>
      </c>
    </row>
    <row r="13" spans="1:11" x14ac:dyDescent="0.25">
      <c r="A13" s="99" t="s">
        <v>87</v>
      </c>
      <c r="B13" s="100">
        <f>SUM('Pugh-Keenan'!C26)</f>
        <v>24</v>
      </c>
      <c r="C13" s="100">
        <f>SUM('Pugh-Keenan'!C27)</f>
        <v>0</v>
      </c>
      <c r="D13" s="100">
        <f>SUM('Pugh-Keenan'!C28)</f>
        <v>0</v>
      </c>
      <c r="E13" s="100">
        <f>SUM('Pugh-Keenan'!C29)</f>
        <v>8</v>
      </c>
      <c r="F13" s="100">
        <f>SUM('Pugh-Keenan'!C30)</f>
        <v>8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0</v>
      </c>
      <c r="C14" s="100">
        <f>SUM(Taylor!C29)</f>
        <v>0</v>
      </c>
      <c r="D14" s="100">
        <f>SUM(Taylor!C30)</f>
        <v>0</v>
      </c>
      <c r="E14" s="100">
        <f>SUM(Taylor!C31)</f>
        <v>32</v>
      </c>
      <c r="F14" s="100">
        <f>SUM(Taylor!C32)</f>
        <v>8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43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8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16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8</v>
      </c>
      <c r="G16" s="101">
        <f t="shared" si="0"/>
        <v>24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8</v>
      </c>
      <c r="G17" s="101">
        <f t="shared" si="0"/>
        <v>8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16</v>
      </c>
      <c r="C18" s="100">
        <f>SUM(Wright!C42)</f>
        <v>1</v>
      </c>
      <c r="D18" s="100">
        <f>SUM(Wright!C43)</f>
        <v>0</v>
      </c>
      <c r="E18" s="100">
        <f>SUM(Wright!C44)</f>
        <v>8</v>
      </c>
      <c r="F18" s="100">
        <f>SUM(Wright!C45)</f>
        <v>8</v>
      </c>
      <c r="G18" s="101">
        <f>B18+C18+D18+E18+F18</f>
        <v>33</v>
      </c>
      <c r="H18" s="104">
        <f>SUM(Wright!C47)</f>
        <v>0</v>
      </c>
      <c r="I18" s="104">
        <f>SUM(Wright!C48)</f>
        <v>0</v>
      </c>
      <c r="K18" s="103">
        <f>SUM(Wright!I42)</f>
        <v>4.5</v>
      </c>
      <c r="L18" s="92">
        <v>2.5</v>
      </c>
    </row>
    <row r="19" spans="1:12" ht="17.25" customHeight="1" x14ac:dyDescent="0.25">
      <c r="A19" s="105" t="s">
        <v>20</v>
      </c>
      <c r="B19" s="106">
        <f t="shared" ref="B19:I19" si="2">SUM(B6:B18)</f>
        <v>237</v>
      </c>
      <c r="C19" s="106">
        <f t="shared" si="2"/>
        <v>1</v>
      </c>
      <c r="D19" s="106">
        <f t="shared" si="2"/>
        <v>0</v>
      </c>
      <c r="E19" s="106">
        <f t="shared" si="2"/>
        <v>112</v>
      </c>
      <c r="F19" s="106">
        <f t="shared" si="2"/>
        <v>104</v>
      </c>
      <c r="G19" s="106">
        <f t="shared" si="2"/>
        <v>454</v>
      </c>
      <c r="H19" s="107">
        <f t="shared" si="2"/>
        <v>0</v>
      </c>
      <c r="I19" s="107">
        <f t="shared" si="2"/>
        <v>0</v>
      </c>
      <c r="J19" s="94"/>
      <c r="K19" s="106">
        <f>SUM(K6:K18)</f>
        <v>9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238</v>
      </c>
    </row>
    <row r="23" spans="1:12" x14ac:dyDescent="0.25">
      <c r="A23" s="92" t="s">
        <v>27</v>
      </c>
      <c r="C23" s="108">
        <f>K19</f>
        <v>9</v>
      </c>
    </row>
    <row r="24" spans="1:12" x14ac:dyDescent="0.25">
      <c r="A24" s="92" t="s">
        <v>31</v>
      </c>
      <c r="C24" s="109">
        <f>C23/C22</f>
        <v>3.7815126050420166E-2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03.09.23</v>
      </c>
      <c r="D2" s="32"/>
      <c r="E2" s="134" t="s">
        <v>11</v>
      </c>
      <c r="F2" s="134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46" t="s">
        <v>15</v>
      </c>
      <c r="N2" s="146"/>
      <c r="O2" s="147" t="s">
        <v>16</v>
      </c>
      <c r="P2" s="147"/>
      <c r="Q2" s="147" t="s">
        <v>17</v>
      </c>
      <c r="R2" s="147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105</v>
      </c>
      <c r="C4" s="6">
        <v>50</v>
      </c>
      <c r="D4" s="22" t="s">
        <v>73</v>
      </c>
      <c r="E4" s="136"/>
      <c r="F4" s="137"/>
      <c r="G4" s="141"/>
      <c r="H4" s="142"/>
      <c r="I4" s="141"/>
      <c r="J4" s="142"/>
      <c r="K4" s="141"/>
      <c r="L4" s="142"/>
      <c r="M4" s="141"/>
      <c r="N4" s="142"/>
      <c r="O4" s="145"/>
      <c r="P4" s="145"/>
      <c r="Q4" s="143"/>
      <c r="R4" s="14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7045</v>
      </c>
      <c r="B5" s="6" t="s">
        <v>105</v>
      </c>
      <c r="C5" s="6">
        <v>65</v>
      </c>
      <c r="D5" s="22" t="s">
        <v>83</v>
      </c>
      <c r="E5" s="136"/>
      <c r="F5" s="137"/>
      <c r="G5" s="136"/>
      <c r="H5" s="122"/>
      <c r="I5" s="121"/>
      <c r="J5" s="122"/>
      <c r="K5" s="121"/>
      <c r="L5" s="122"/>
      <c r="M5" s="121"/>
      <c r="N5" s="122"/>
      <c r="O5" s="145"/>
      <c r="P5" s="145"/>
      <c r="Q5" s="143"/>
      <c r="R5" s="14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6"/>
      <c r="F6" s="137"/>
      <c r="G6" s="121"/>
      <c r="H6" s="122"/>
      <c r="I6" s="121"/>
      <c r="J6" s="122"/>
      <c r="K6" s="121"/>
      <c r="L6" s="122"/>
      <c r="M6" s="121"/>
      <c r="N6" s="122"/>
      <c r="O6" s="145"/>
      <c r="P6" s="145"/>
      <c r="Q6" s="143"/>
      <c r="R6" s="14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6"/>
      <c r="F7" s="137"/>
      <c r="G7" s="141"/>
      <c r="H7" s="142"/>
      <c r="I7" s="141"/>
      <c r="J7" s="142"/>
      <c r="K7" s="141"/>
      <c r="L7" s="142"/>
      <c r="M7" s="141"/>
      <c r="N7" s="142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6"/>
      <c r="F8" s="137"/>
      <c r="G8" s="141"/>
      <c r="H8" s="142"/>
      <c r="I8" s="141"/>
      <c r="J8" s="142"/>
      <c r="K8" s="141"/>
      <c r="L8" s="142"/>
      <c r="M8" s="141"/>
      <c r="N8" s="142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41"/>
      <c r="H9" s="142"/>
      <c r="I9" s="141"/>
      <c r="J9" s="142"/>
      <c r="K9" s="141"/>
      <c r="L9" s="142"/>
      <c r="M9" s="141"/>
      <c r="N9" s="142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41"/>
      <c r="H10" s="142"/>
      <c r="I10" s="141"/>
      <c r="J10" s="142"/>
      <c r="K10" s="141"/>
      <c r="L10" s="142"/>
      <c r="M10" s="141"/>
      <c r="N10" s="142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41"/>
      <c r="H11" s="142"/>
      <c r="I11" s="141"/>
      <c r="J11" s="142"/>
      <c r="K11" s="141"/>
      <c r="L11" s="142"/>
      <c r="M11" s="141"/>
      <c r="N11" s="142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6"/>
      <c r="F12" s="137"/>
      <c r="G12" s="121"/>
      <c r="H12" s="122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6"/>
      <c r="F13" s="137"/>
      <c r="G13" s="121"/>
      <c r="H13" s="122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6"/>
      <c r="F14" s="137"/>
      <c r="G14" s="121"/>
      <c r="H14" s="122"/>
      <c r="I14" s="121"/>
      <c r="J14" s="122"/>
      <c r="K14" s="121"/>
      <c r="L14" s="122"/>
      <c r="M14" s="121"/>
      <c r="N14" s="122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6"/>
      <c r="F15" s="137"/>
      <c r="G15" s="136"/>
      <c r="H15" s="122"/>
      <c r="I15" s="136"/>
      <c r="J15" s="122"/>
      <c r="K15" s="136"/>
      <c r="L15" s="122"/>
      <c r="M15" s="136"/>
      <c r="N15" s="122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6"/>
      <c r="F16" s="137"/>
      <c r="G16" s="121"/>
      <c r="H16" s="122"/>
      <c r="I16" s="121"/>
      <c r="J16" s="122"/>
      <c r="K16" s="121"/>
      <c r="L16" s="122"/>
      <c r="M16" s="121"/>
      <c r="N16" s="122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6"/>
      <c r="F17" s="137"/>
      <c r="G17" s="121"/>
      <c r="H17" s="122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101</v>
      </c>
      <c r="C18" s="6"/>
      <c r="D18" s="22" t="s">
        <v>91</v>
      </c>
      <c r="E18" s="136"/>
      <c r="F18" s="137"/>
      <c r="G18" s="141"/>
      <c r="H18" s="142"/>
      <c r="I18" s="141"/>
      <c r="J18" s="142"/>
      <c r="K18" s="141"/>
      <c r="L18" s="142"/>
      <c r="M18" s="141"/>
      <c r="N18" s="142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101</v>
      </c>
      <c r="C19" s="6"/>
      <c r="D19" s="22" t="s">
        <v>60</v>
      </c>
      <c r="E19" s="136"/>
      <c r="F19" s="137"/>
      <c r="G19" s="141"/>
      <c r="H19" s="142"/>
      <c r="I19" s="141"/>
      <c r="J19" s="142"/>
      <c r="K19" s="141"/>
      <c r="L19" s="142"/>
      <c r="M19" s="141"/>
      <c r="N19" s="142"/>
      <c r="O19" s="145"/>
      <c r="P19" s="145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101</v>
      </c>
      <c r="C20" s="6"/>
      <c r="D20" s="22" t="s">
        <v>75</v>
      </c>
      <c r="E20" s="136"/>
      <c r="F20" s="137"/>
      <c r="G20" s="141"/>
      <c r="H20" s="142"/>
      <c r="I20" s="141"/>
      <c r="J20" s="142"/>
      <c r="K20" s="141"/>
      <c r="L20" s="142"/>
      <c r="M20" s="141"/>
      <c r="N20" s="142"/>
      <c r="O20" s="145"/>
      <c r="P20" s="145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6"/>
      <c r="F21" s="137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45"/>
      <c r="P21" s="145"/>
      <c r="Q21" s="143"/>
      <c r="R21" s="144"/>
      <c r="S21" s="38">
        <f t="shared" si="0"/>
        <v>32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4">
        <v>8</v>
      </c>
      <c r="F22" s="124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/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6"/>
      <c r="E2" s="134" t="s">
        <v>11</v>
      </c>
      <c r="F2" s="134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100</v>
      </c>
      <c r="C4" s="6">
        <v>7</v>
      </c>
      <c r="D4" s="22" t="s">
        <v>92</v>
      </c>
      <c r="E4" s="136"/>
      <c r="F4" s="137"/>
      <c r="G4" s="131">
        <v>3</v>
      </c>
      <c r="H4" s="135"/>
      <c r="I4" s="131">
        <v>2</v>
      </c>
      <c r="J4" s="135"/>
      <c r="K4" s="131">
        <v>1</v>
      </c>
      <c r="L4" s="135"/>
      <c r="M4" s="131"/>
      <c r="N4" s="135"/>
      <c r="O4" s="131"/>
      <c r="P4" s="135"/>
      <c r="Q4" s="131"/>
      <c r="R4" s="135"/>
      <c r="S4" s="12">
        <f t="shared" ref="S4:S10" si="0">E4+G4+I4+K4+M4+O4+Q4</f>
        <v>6</v>
      </c>
      <c r="T4" s="12">
        <f t="shared" ref="T4:T22" si="1">SUM(S4-U4-V4)</f>
        <v>6</v>
      </c>
      <c r="U4" s="14"/>
      <c r="V4" s="14"/>
    </row>
    <row r="5" spans="1:22" x14ac:dyDescent="0.25">
      <c r="A5" s="6">
        <v>7112</v>
      </c>
      <c r="B5" s="6" t="s">
        <v>100</v>
      </c>
      <c r="C5" s="6">
        <v>8</v>
      </c>
      <c r="D5" s="22" t="s">
        <v>92</v>
      </c>
      <c r="E5" s="136"/>
      <c r="F5" s="137"/>
      <c r="G5" s="131">
        <v>3</v>
      </c>
      <c r="H5" s="135"/>
      <c r="I5" s="131">
        <v>3</v>
      </c>
      <c r="J5" s="135"/>
      <c r="K5" s="131">
        <v>3</v>
      </c>
      <c r="L5" s="135"/>
      <c r="M5" s="131"/>
      <c r="N5" s="135"/>
      <c r="O5" s="131"/>
      <c r="P5" s="135"/>
      <c r="Q5" s="131"/>
      <c r="R5" s="135"/>
      <c r="S5" s="12">
        <f t="shared" si="0"/>
        <v>9</v>
      </c>
      <c r="T5" s="12">
        <f t="shared" si="1"/>
        <v>9</v>
      </c>
      <c r="U5" s="14"/>
      <c r="V5" s="14"/>
    </row>
    <row r="6" spans="1:22" x14ac:dyDescent="0.25">
      <c r="A6" s="6">
        <v>7112</v>
      </c>
      <c r="B6" s="6" t="s">
        <v>100</v>
      </c>
      <c r="C6" s="6">
        <v>9</v>
      </c>
      <c r="D6" s="22" t="s">
        <v>92</v>
      </c>
      <c r="E6" s="136"/>
      <c r="F6" s="137"/>
      <c r="G6" s="131">
        <v>2</v>
      </c>
      <c r="H6" s="135"/>
      <c r="I6" s="131">
        <v>3</v>
      </c>
      <c r="J6" s="135"/>
      <c r="K6" s="131">
        <v>4</v>
      </c>
      <c r="L6" s="135"/>
      <c r="M6" s="131"/>
      <c r="N6" s="135"/>
      <c r="O6" s="131"/>
      <c r="P6" s="135"/>
      <c r="Q6" s="131"/>
      <c r="R6" s="135"/>
      <c r="S6" s="12">
        <f t="shared" si="0"/>
        <v>9</v>
      </c>
      <c r="T6" s="12">
        <f t="shared" si="1"/>
        <v>9</v>
      </c>
      <c r="U6" s="14"/>
      <c r="V6" s="14"/>
    </row>
    <row r="7" spans="1:22" x14ac:dyDescent="0.25">
      <c r="A7" s="6">
        <v>7112</v>
      </c>
      <c r="B7" s="6" t="s">
        <v>100</v>
      </c>
      <c r="C7" s="6">
        <v>10</v>
      </c>
      <c r="D7" s="22" t="s">
        <v>92</v>
      </c>
      <c r="E7" s="136"/>
      <c r="F7" s="137"/>
      <c r="G7" s="131"/>
      <c r="H7" s="135"/>
      <c r="I7" s="131"/>
      <c r="J7" s="135"/>
      <c r="K7" s="131"/>
      <c r="L7" s="135"/>
      <c r="M7" s="131">
        <v>4</v>
      </c>
      <c r="N7" s="135"/>
      <c r="O7" s="131"/>
      <c r="P7" s="135"/>
      <c r="Q7" s="131"/>
      <c r="R7" s="135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>
        <v>7112</v>
      </c>
      <c r="B8" s="6" t="s">
        <v>100</v>
      </c>
      <c r="C8" s="6">
        <v>11</v>
      </c>
      <c r="D8" s="22" t="s">
        <v>92</v>
      </c>
      <c r="E8" s="136"/>
      <c r="F8" s="137"/>
      <c r="G8" s="131"/>
      <c r="H8" s="135"/>
      <c r="I8" s="131"/>
      <c r="J8" s="135"/>
      <c r="K8" s="131"/>
      <c r="L8" s="135"/>
      <c r="M8" s="131">
        <v>4</v>
      </c>
      <c r="N8" s="135"/>
      <c r="O8" s="131"/>
      <c r="P8" s="135"/>
      <c r="Q8" s="131"/>
      <c r="R8" s="135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1"/>
      <c r="H9" s="135"/>
      <c r="I9" s="131"/>
      <c r="J9" s="135"/>
      <c r="K9" s="131"/>
      <c r="L9" s="135"/>
      <c r="M9" s="131"/>
      <c r="N9" s="135"/>
      <c r="O9" s="131"/>
      <c r="P9" s="135"/>
      <c r="Q9" s="131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1"/>
      <c r="H10" s="135"/>
      <c r="I10" s="131"/>
      <c r="J10" s="135"/>
      <c r="K10" s="131"/>
      <c r="L10" s="135"/>
      <c r="M10" s="131"/>
      <c r="N10" s="135"/>
      <c r="O10" s="131"/>
      <c r="P10" s="135"/>
      <c r="Q10" s="131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6"/>
      <c r="F11" s="137"/>
      <c r="G11" s="131"/>
      <c r="H11" s="135"/>
      <c r="I11" s="131"/>
      <c r="J11" s="135"/>
      <c r="K11" s="131"/>
      <c r="L11" s="135"/>
      <c r="M11" s="131"/>
      <c r="N11" s="135"/>
      <c r="O11" s="131"/>
      <c r="P11" s="135"/>
      <c r="Q11" s="131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1"/>
      <c r="H12" s="135"/>
      <c r="I12" s="131"/>
      <c r="J12" s="135"/>
      <c r="K12" s="131"/>
      <c r="L12" s="135"/>
      <c r="M12" s="131"/>
      <c r="N12" s="135"/>
      <c r="O12" s="131"/>
      <c r="P12" s="135"/>
      <c r="Q12" s="131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1"/>
      <c r="H13" s="135"/>
      <c r="I13" s="131"/>
      <c r="J13" s="135"/>
      <c r="K13" s="131"/>
      <c r="L13" s="135"/>
      <c r="M13" s="131"/>
      <c r="N13" s="135"/>
      <c r="O13" s="131"/>
      <c r="P13" s="135"/>
      <c r="Q13" s="131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19"/>
      <c r="H16" s="120"/>
      <c r="I16" s="119"/>
      <c r="J16" s="120"/>
      <c r="K16" s="119"/>
      <c r="L16" s="120"/>
      <c r="M16" s="119"/>
      <c r="N16" s="120"/>
      <c r="O16" s="131"/>
      <c r="P16" s="135"/>
      <c r="Q16" s="131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19"/>
      <c r="H17" s="120"/>
      <c r="I17" s="119"/>
      <c r="J17" s="120"/>
      <c r="K17" s="119"/>
      <c r="L17" s="120"/>
      <c r="M17" s="119"/>
      <c r="N17" s="120"/>
      <c r="O17" s="131"/>
      <c r="P17" s="135"/>
      <c r="Q17" s="131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1"/>
      <c r="H18" s="135"/>
      <c r="I18" s="131"/>
      <c r="J18" s="135"/>
      <c r="K18" s="131"/>
      <c r="L18" s="135"/>
      <c r="M18" s="131"/>
      <c r="N18" s="135"/>
      <c r="O18" s="131"/>
      <c r="P18" s="135"/>
      <c r="Q18" s="131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37"/>
      <c r="G19" s="131"/>
      <c r="H19" s="135"/>
      <c r="I19" s="131"/>
      <c r="J19" s="135"/>
      <c r="K19" s="131"/>
      <c r="L19" s="135"/>
      <c r="M19" s="131"/>
      <c r="N19" s="135"/>
      <c r="O19" s="131"/>
      <c r="P19" s="135"/>
      <c r="Q19" s="131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101</v>
      </c>
      <c r="C20" s="6"/>
      <c r="D20" s="22" t="s">
        <v>94</v>
      </c>
      <c r="E20" s="136"/>
      <c r="F20" s="137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101</v>
      </c>
      <c r="C21" s="6"/>
      <c r="D21" s="22" t="s">
        <v>62</v>
      </c>
      <c r="E21" s="136"/>
      <c r="F21" s="137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0"/>
      <c r="F22" s="137"/>
      <c r="G22" s="151"/>
      <c r="H22" s="135"/>
      <c r="I22" s="151"/>
      <c r="J22" s="135"/>
      <c r="K22" s="151"/>
      <c r="L22" s="135"/>
      <c r="M22" s="151"/>
      <c r="N22" s="135"/>
      <c r="O22" s="131"/>
      <c r="P22" s="135"/>
      <c r="Q22" s="131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6"/>
      <c r="F23" s="137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6">
        <v>8</v>
      </c>
      <c r="F24" s="137"/>
      <c r="G24" s="131"/>
      <c r="H24" s="135"/>
      <c r="I24" s="131"/>
      <c r="J24" s="135"/>
      <c r="K24" s="131"/>
      <c r="L24" s="135"/>
      <c r="M24" s="131"/>
      <c r="N24" s="135"/>
      <c r="O24" s="131"/>
      <c r="P24" s="135"/>
      <c r="Q24" s="131"/>
      <c r="R24" s="135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6"/>
      <c r="E2" s="134" t="s">
        <v>11</v>
      </c>
      <c r="F2" s="134"/>
      <c r="G2" s="138" t="s">
        <v>12</v>
      </c>
      <c r="H2" s="138"/>
      <c r="I2" s="138" t="s">
        <v>13</v>
      </c>
      <c r="J2" s="138"/>
      <c r="K2" s="152" t="s">
        <v>14</v>
      </c>
      <c r="L2" s="152"/>
      <c r="M2" s="152" t="s">
        <v>15</v>
      </c>
      <c r="N2" s="152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45</v>
      </c>
      <c r="D4" s="22" t="s">
        <v>74</v>
      </c>
      <c r="E4" s="136"/>
      <c r="F4" s="137"/>
      <c r="G4" s="131">
        <v>8</v>
      </c>
      <c r="H4" s="135"/>
      <c r="I4" s="131">
        <v>8</v>
      </c>
      <c r="J4" s="135"/>
      <c r="K4" s="153"/>
      <c r="L4" s="154"/>
      <c r="M4" s="153"/>
      <c r="N4" s="154"/>
      <c r="O4" s="131"/>
      <c r="P4" s="135"/>
      <c r="Q4" s="131"/>
      <c r="R4" s="135"/>
      <c r="S4" s="12">
        <f>E4+G4+I4+K4+M4+O4+Q4</f>
        <v>16</v>
      </c>
      <c r="T4" s="12">
        <f>SUM(S4-U4-V4)</f>
        <v>16</v>
      </c>
      <c r="U4" s="14"/>
      <c r="V4" s="14"/>
    </row>
    <row r="5" spans="1:22" ht="15.75" customHeight="1" x14ac:dyDescent="0.25">
      <c r="A5" s="6"/>
      <c r="B5" s="6"/>
      <c r="C5" s="6"/>
      <c r="D5" s="22"/>
      <c r="E5" s="136"/>
      <c r="F5" s="137"/>
      <c r="G5" s="131"/>
      <c r="H5" s="135"/>
      <c r="I5" s="131"/>
      <c r="J5" s="135"/>
      <c r="K5" s="153"/>
      <c r="L5" s="154"/>
      <c r="M5" s="153"/>
      <c r="N5" s="154"/>
      <c r="O5" s="131"/>
      <c r="P5" s="135"/>
      <c r="Q5" s="131"/>
      <c r="R5" s="135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1"/>
      <c r="H6" s="135"/>
      <c r="I6" s="131"/>
      <c r="J6" s="135"/>
      <c r="K6" s="153"/>
      <c r="L6" s="154"/>
      <c r="M6" s="153"/>
      <c r="N6" s="154"/>
      <c r="O6" s="131"/>
      <c r="P6" s="135"/>
      <c r="Q6" s="131"/>
      <c r="R6" s="13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1"/>
      <c r="H7" s="135"/>
      <c r="I7" s="131"/>
      <c r="J7" s="135"/>
      <c r="K7" s="153"/>
      <c r="L7" s="154"/>
      <c r="M7" s="153"/>
      <c r="N7" s="154"/>
      <c r="O7" s="131"/>
      <c r="P7" s="135"/>
      <c r="Q7" s="131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1"/>
      <c r="H8" s="135"/>
      <c r="I8" s="131"/>
      <c r="J8" s="135"/>
      <c r="K8" s="153"/>
      <c r="L8" s="154"/>
      <c r="M8" s="153"/>
      <c r="N8" s="154"/>
      <c r="O8" s="131"/>
      <c r="P8" s="135"/>
      <c r="Q8" s="131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1"/>
      <c r="H9" s="135"/>
      <c r="I9" s="131"/>
      <c r="J9" s="135"/>
      <c r="K9" s="153"/>
      <c r="L9" s="154"/>
      <c r="M9" s="153"/>
      <c r="N9" s="154"/>
      <c r="O9" s="131"/>
      <c r="P9" s="135"/>
      <c r="Q9" s="131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1"/>
      <c r="H10" s="135"/>
      <c r="I10" s="131"/>
      <c r="J10" s="135"/>
      <c r="K10" s="153"/>
      <c r="L10" s="154"/>
      <c r="M10" s="153"/>
      <c r="N10" s="154"/>
      <c r="O10" s="131"/>
      <c r="P10" s="135"/>
      <c r="Q10" s="131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1"/>
      <c r="H11" s="135"/>
      <c r="I11" s="131"/>
      <c r="J11" s="135"/>
      <c r="K11" s="153"/>
      <c r="L11" s="154"/>
      <c r="M11" s="153"/>
      <c r="N11" s="154"/>
      <c r="O11" s="131"/>
      <c r="P11" s="135"/>
      <c r="Q11" s="131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1"/>
      <c r="H12" s="135"/>
      <c r="I12" s="131"/>
      <c r="J12" s="135"/>
      <c r="K12" s="153"/>
      <c r="L12" s="154"/>
      <c r="M12" s="153"/>
      <c r="N12" s="154"/>
      <c r="O12" s="131"/>
      <c r="P12" s="135"/>
      <c r="Q12" s="131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1"/>
      <c r="H13" s="135"/>
      <c r="I13" s="131"/>
      <c r="J13" s="135"/>
      <c r="K13" s="153"/>
      <c r="L13" s="154"/>
      <c r="M13" s="153"/>
      <c r="N13" s="154"/>
      <c r="O13" s="131"/>
      <c r="P13" s="135"/>
      <c r="Q13" s="131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1"/>
      <c r="H16" s="135"/>
      <c r="I16" s="131"/>
      <c r="J16" s="135"/>
      <c r="K16" s="131"/>
      <c r="L16" s="135"/>
      <c r="M16" s="131"/>
      <c r="N16" s="135"/>
      <c r="O16" s="131"/>
      <c r="P16" s="135"/>
      <c r="Q16" s="131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1"/>
      <c r="H17" s="135"/>
      <c r="I17" s="131"/>
      <c r="J17" s="135"/>
      <c r="K17" s="131"/>
      <c r="L17" s="135"/>
      <c r="M17" s="131"/>
      <c r="N17" s="135"/>
      <c r="O17" s="131"/>
      <c r="P17" s="135"/>
      <c r="Q17" s="131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19"/>
      <c r="H18" s="120"/>
      <c r="I18" s="131"/>
      <c r="J18" s="135"/>
      <c r="K18" s="119"/>
      <c r="L18" s="120"/>
      <c r="M18" s="131"/>
      <c r="N18" s="135"/>
      <c r="O18" s="131"/>
      <c r="P18" s="135"/>
      <c r="Q18" s="131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22" t="s">
        <v>60</v>
      </c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31"/>
      <c r="P19" s="135"/>
      <c r="Q19" s="131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101</v>
      </c>
      <c r="C20" s="6"/>
      <c r="D20" s="10" t="s">
        <v>54</v>
      </c>
      <c r="E20" s="136"/>
      <c r="F20" s="137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37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6"/>
      <c r="F22" s="137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6">
        <v>8</v>
      </c>
      <c r="F23" s="137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0</v>
      </c>
      <c r="L24" s="140"/>
      <c r="M24" s="139">
        <f>SUM(M4:M23)</f>
        <v>0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16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M18" sqref="M18:N18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6"/>
      <c r="E2" s="134" t="s">
        <v>11</v>
      </c>
      <c r="F2" s="134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6"/>
      <c r="F4" s="137"/>
      <c r="G4" s="153"/>
      <c r="H4" s="154"/>
      <c r="I4" s="153"/>
      <c r="J4" s="154"/>
      <c r="K4" s="153"/>
      <c r="L4" s="154"/>
      <c r="M4" s="153"/>
      <c r="N4" s="154"/>
      <c r="O4" s="127"/>
      <c r="P4" s="127"/>
      <c r="Q4" s="127"/>
      <c r="R4" s="127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53"/>
      <c r="H5" s="154"/>
      <c r="I5" s="153"/>
      <c r="J5" s="154"/>
      <c r="K5" s="153"/>
      <c r="L5" s="154"/>
      <c r="M5" s="153"/>
      <c r="N5" s="154"/>
      <c r="O5" s="127"/>
      <c r="P5" s="127"/>
      <c r="Q5" s="127"/>
      <c r="R5" s="127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53"/>
      <c r="H6" s="154"/>
      <c r="I6" s="153"/>
      <c r="J6" s="154"/>
      <c r="K6" s="153"/>
      <c r="L6" s="154"/>
      <c r="M6" s="153"/>
      <c r="N6" s="154"/>
      <c r="O6" s="127"/>
      <c r="P6" s="127"/>
      <c r="Q6" s="127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53"/>
      <c r="H7" s="154"/>
      <c r="I7" s="153"/>
      <c r="J7" s="154"/>
      <c r="K7" s="153"/>
      <c r="L7" s="154"/>
      <c r="M7" s="153"/>
      <c r="N7" s="154"/>
      <c r="O7" s="127"/>
      <c r="P7" s="127"/>
      <c r="Q7" s="127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53"/>
      <c r="H8" s="154"/>
      <c r="I8" s="153"/>
      <c r="J8" s="154"/>
      <c r="K8" s="153"/>
      <c r="L8" s="154"/>
      <c r="M8" s="153"/>
      <c r="N8" s="154"/>
      <c r="O8" s="127"/>
      <c r="P8" s="127"/>
      <c r="Q8" s="127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53"/>
      <c r="H9" s="154"/>
      <c r="I9" s="153"/>
      <c r="J9" s="154"/>
      <c r="K9" s="153"/>
      <c r="L9" s="154"/>
      <c r="M9" s="153"/>
      <c r="N9" s="154"/>
      <c r="O9" s="131"/>
      <c r="P9" s="135"/>
      <c r="Q9" s="131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53"/>
      <c r="H10" s="154"/>
      <c r="I10" s="153"/>
      <c r="J10" s="154"/>
      <c r="K10" s="153"/>
      <c r="L10" s="154"/>
      <c r="M10" s="153"/>
      <c r="N10" s="154"/>
      <c r="O10" s="131"/>
      <c r="P10" s="135"/>
      <c r="Q10" s="131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77</v>
      </c>
      <c r="E11" s="136"/>
      <c r="F11" s="137"/>
      <c r="G11" s="153"/>
      <c r="H11" s="154"/>
      <c r="I11" s="153"/>
      <c r="J11" s="154"/>
      <c r="K11" s="153"/>
      <c r="L11" s="154"/>
      <c r="M11" s="153"/>
      <c r="N11" s="154"/>
      <c r="O11" s="131"/>
      <c r="P11" s="135"/>
      <c r="Q11" s="131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53"/>
      <c r="H12" s="154"/>
      <c r="I12" s="153"/>
      <c r="J12" s="154"/>
      <c r="K12" s="153"/>
      <c r="L12" s="154"/>
      <c r="M12" s="153"/>
      <c r="N12" s="154"/>
      <c r="O12" s="131"/>
      <c r="P12" s="135"/>
      <c r="Q12" s="131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53"/>
      <c r="H13" s="154"/>
      <c r="I13" s="153"/>
      <c r="J13" s="154"/>
      <c r="K13" s="153"/>
      <c r="L13" s="154"/>
      <c r="M13" s="153"/>
      <c r="N13" s="154"/>
      <c r="O13" s="131"/>
      <c r="P13" s="135"/>
      <c r="Q13" s="131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1"/>
      <c r="N14" s="135"/>
      <c r="O14" s="131"/>
      <c r="P14" s="135"/>
      <c r="Q14" s="131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1"/>
      <c r="H15" s="135"/>
      <c r="I15" s="131"/>
      <c r="J15" s="135"/>
      <c r="K15" s="131"/>
      <c r="L15" s="135"/>
      <c r="M15" s="131"/>
      <c r="N15" s="135"/>
      <c r="O15" s="131"/>
      <c r="P15" s="135"/>
      <c r="Q15" s="131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37"/>
      <c r="G16" s="131"/>
      <c r="H16" s="135"/>
      <c r="I16" s="131"/>
      <c r="J16" s="135"/>
      <c r="K16" s="131"/>
      <c r="L16" s="135"/>
      <c r="M16" s="131"/>
      <c r="N16" s="135"/>
      <c r="O16" s="131"/>
      <c r="P16" s="135"/>
      <c r="Q16" s="131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31"/>
      <c r="H17" s="135"/>
      <c r="I17" s="131"/>
      <c r="J17" s="135"/>
      <c r="K17" s="131"/>
      <c r="L17" s="135"/>
      <c r="M17" s="131"/>
      <c r="N17" s="135"/>
      <c r="O17" s="131"/>
      <c r="P17" s="135"/>
      <c r="Q17" s="131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19"/>
      <c r="H18" s="120"/>
      <c r="I18" s="119"/>
      <c r="J18" s="120"/>
      <c r="K18" s="119"/>
      <c r="L18" s="120"/>
      <c r="M18" s="119"/>
      <c r="N18" s="120"/>
      <c r="O18" s="131"/>
      <c r="P18" s="135"/>
      <c r="Q18" s="131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31"/>
      <c r="P19" s="135"/>
      <c r="Q19" s="131"/>
      <c r="R19" s="135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7"/>
      <c r="G21" s="131"/>
      <c r="H21" s="135"/>
      <c r="I21" s="131"/>
      <c r="J21" s="135"/>
      <c r="K21" s="131"/>
      <c r="L21" s="135"/>
      <c r="M21" s="131"/>
      <c r="N21" s="135"/>
      <c r="O21" s="131"/>
      <c r="P21" s="135"/>
      <c r="Q21" s="131"/>
      <c r="R21" s="135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6">
        <v>8</v>
      </c>
      <c r="F22" s="137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8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6" zoomScale="87" zoomScaleNormal="87" workbookViewId="0">
      <selection activeCell="K26" sqref="K26:N3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03.09.23</v>
      </c>
      <c r="D2" s="110"/>
      <c r="E2" s="159" t="s">
        <v>11</v>
      </c>
      <c r="F2" s="159"/>
      <c r="G2" s="159" t="s">
        <v>12</v>
      </c>
      <c r="H2" s="159"/>
      <c r="I2" s="159" t="s">
        <v>13</v>
      </c>
      <c r="J2" s="159"/>
      <c r="K2" s="160" t="s">
        <v>14</v>
      </c>
      <c r="L2" s="160"/>
      <c r="M2" s="138" t="s">
        <v>15</v>
      </c>
      <c r="N2" s="160"/>
      <c r="O2" s="160" t="s">
        <v>16</v>
      </c>
      <c r="P2" s="160"/>
      <c r="Q2" s="160" t="s">
        <v>17</v>
      </c>
      <c r="R2" s="160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102</v>
      </c>
      <c r="C4" s="6">
        <v>45</v>
      </c>
      <c r="D4" s="22" t="s">
        <v>74</v>
      </c>
      <c r="E4" s="136"/>
      <c r="F4" s="137"/>
      <c r="G4" s="136"/>
      <c r="H4" s="137"/>
      <c r="I4" s="136"/>
      <c r="J4" s="137"/>
      <c r="K4" s="131">
        <v>3</v>
      </c>
      <c r="L4" s="135"/>
      <c r="M4" s="131">
        <v>7</v>
      </c>
      <c r="N4" s="135"/>
      <c r="O4" s="155"/>
      <c r="P4" s="156"/>
      <c r="Q4" s="155"/>
      <c r="R4" s="156"/>
      <c r="S4" s="79">
        <f t="shared" ref="S4:S33" si="0">E4+G4+I4+K4+M4+O4+Q4</f>
        <v>10</v>
      </c>
      <c r="T4" s="79">
        <f t="shared" ref="T4:T33" si="1">SUM(S4-U4-V4)</f>
        <v>10</v>
      </c>
      <c r="U4" s="83"/>
      <c r="V4" s="83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1"/>
      <c r="L5" s="135"/>
      <c r="M5" s="131"/>
      <c r="N5" s="135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1"/>
      <c r="L6" s="135"/>
      <c r="M6" s="131"/>
      <c r="N6" s="135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1"/>
      <c r="L7" s="135"/>
      <c r="M7" s="131"/>
      <c r="N7" s="135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1"/>
      <c r="L8" s="135"/>
      <c r="M8" s="131"/>
      <c r="N8" s="135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1"/>
      <c r="L9" s="135"/>
      <c r="M9" s="131"/>
      <c r="N9" s="135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ht="15" customHeight="1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1"/>
      <c r="L10" s="135"/>
      <c r="M10" s="131"/>
      <c r="N10" s="135"/>
      <c r="O10" s="155"/>
      <c r="P10" s="156"/>
      <c r="Q10" s="155"/>
      <c r="R10" s="156"/>
      <c r="S10" s="79">
        <f t="shared" ref="S10" si="4">E10+G10+I10+K10+M10+O10+Q10</f>
        <v>0</v>
      </c>
      <c r="T10" s="79">
        <f t="shared" ref="T10" si="5">SUM(S10-U10-V10)</f>
        <v>0</v>
      </c>
      <c r="U10" s="83"/>
      <c r="V10" s="83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1"/>
      <c r="L11" s="135"/>
      <c r="M11" s="131"/>
      <c r="N11" s="135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1"/>
      <c r="L12" s="135"/>
      <c r="M12" s="131"/>
      <c r="N12" s="135"/>
      <c r="O12" s="155"/>
      <c r="P12" s="156"/>
      <c r="Q12" s="155"/>
      <c r="R12" s="156"/>
      <c r="S12" s="79">
        <f t="shared" ref="S12" si="6">E12+G12+I12+K12+M12+O12+Q12</f>
        <v>0</v>
      </c>
      <c r="T12" s="79">
        <f t="shared" ref="T12" si="7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1"/>
      <c r="L13" s="135"/>
      <c r="M13" s="131"/>
      <c r="N13" s="135"/>
      <c r="O13" s="155"/>
      <c r="P13" s="156"/>
      <c r="Q13" s="155"/>
      <c r="R13" s="156"/>
      <c r="S13" s="79">
        <f t="shared" ref="S13" si="8">E13+G13+I13+K13+M13+O13+Q13</f>
        <v>0</v>
      </c>
      <c r="T13" s="79">
        <f t="shared" ref="T13" si="9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1"/>
      <c r="L14" s="135"/>
      <c r="M14" s="131"/>
      <c r="N14" s="135"/>
      <c r="O14" s="155"/>
      <c r="P14" s="156"/>
      <c r="Q14" s="155"/>
      <c r="R14" s="156"/>
      <c r="S14" s="79">
        <f t="shared" si="0"/>
        <v>0</v>
      </c>
      <c r="T14" s="79">
        <f t="shared" si="1"/>
        <v>0</v>
      </c>
      <c r="U14" s="83"/>
      <c r="V14" s="83"/>
    </row>
    <row r="15" spans="1:22" x14ac:dyDescent="0.25">
      <c r="A15" s="6"/>
      <c r="B15" s="6"/>
      <c r="C15" s="6"/>
      <c r="D15" s="22"/>
      <c r="E15" s="136"/>
      <c r="F15" s="137"/>
      <c r="G15" s="136"/>
      <c r="H15" s="137"/>
      <c r="I15" s="136"/>
      <c r="J15" s="137"/>
      <c r="K15" s="131"/>
      <c r="L15" s="135"/>
      <c r="M15" s="131"/>
      <c r="N15" s="135"/>
      <c r="O15" s="155"/>
      <c r="P15" s="156"/>
      <c r="Q15" s="155"/>
      <c r="R15" s="156"/>
      <c r="S15" s="79">
        <f t="shared" ref="S15" si="10">E15+G15+I15+K15+M15+O15+Q15</f>
        <v>0</v>
      </c>
      <c r="T15" s="79">
        <f t="shared" ref="T15" si="11">SUM(S15-U15-V15)</f>
        <v>0</v>
      </c>
      <c r="U15" s="83"/>
      <c r="V15" s="83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1"/>
      <c r="L16" s="135"/>
      <c r="M16" s="131"/>
      <c r="N16" s="135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81"/>
      <c r="B17" s="6"/>
      <c r="C17" s="6"/>
      <c r="D17" s="22"/>
      <c r="E17" s="136"/>
      <c r="F17" s="137"/>
      <c r="G17" s="136"/>
      <c r="H17" s="137"/>
      <c r="I17" s="136"/>
      <c r="J17" s="137"/>
      <c r="K17" s="131"/>
      <c r="L17" s="135"/>
      <c r="M17" s="131"/>
      <c r="N17" s="135"/>
      <c r="O17" s="155"/>
      <c r="P17" s="156"/>
      <c r="Q17" s="155"/>
      <c r="R17" s="156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81"/>
      <c r="B18" s="6"/>
      <c r="C18" s="6"/>
      <c r="D18" s="22"/>
      <c r="E18" s="136"/>
      <c r="F18" s="137"/>
      <c r="G18" s="136"/>
      <c r="H18" s="137"/>
      <c r="I18" s="136"/>
      <c r="J18" s="137"/>
      <c r="K18" s="131"/>
      <c r="L18" s="135"/>
      <c r="M18" s="131"/>
      <c r="N18" s="135"/>
      <c r="O18" s="155"/>
      <c r="P18" s="156"/>
      <c r="Q18" s="155"/>
      <c r="R18" s="156"/>
      <c r="S18" s="79">
        <f t="shared" ref="S18:S19" si="12">E18+G18+I18+K18+M18+O18+Q18</f>
        <v>0</v>
      </c>
      <c r="T18" s="79">
        <f t="shared" ref="T18:T19" si="13">SUM(S18-U18-V18)</f>
        <v>0</v>
      </c>
      <c r="U18" s="83"/>
      <c r="V18" s="83"/>
    </row>
    <row r="19" spans="1:22" x14ac:dyDescent="0.25">
      <c r="A19" s="81">
        <v>3602</v>
      </c>
      <c r="B19" s="6" t="s">
        <v>106</v>
      </c>
      <c r="C19" s="6"/>
      <c r="D19" s="22" t="s">
        <v>85</v>
      </c>
      <c r="E19" s="136"/>
      <c r="F19" s="137"/>
      <c r="G19" s="136"/>
      <c r="H19" s="137"/>
      <c r="I19" s="136"/>
      <c r="J19" s="137"/>
      <c r="K19" s="131"/>
      <c r="L19" s="135"/>
      <c r="M19" s="131"/>
      <c r="N19" s="135"/>
      <c r="O19" s="155"/>
      <c r="P19" s="156"/>
      <c r="Q19" s="155"/>
      <c r="R19" s="156"/>
      <c r="S19" s="79">
        <f t="shared" si="12"/>
        <v>0</v>
      </c>
      <c r="T19" s="79">
        <f t="shared" si="13"/>
        <v>0</v>
      </c>
      <c r="U19" s="83"/>
      <c r="V19" s="83"/>
    </row>
    <row r="20" spans="1:22" x14ac:dyDescent="0.25">
      <c r="A20" s="81">
        <v>3602</v>
      </c>
      <c r="B20" s="6" t="s">
        <v>106</v>
      </c>
      <c r="C20" s="6"/>
      <c r="D20" s="22" t="s">
        <v>82</v>
      </c>
      <c r="E20" s="136"/>
      <c r="F20" s="137"/>
      <c r="G20" s="136"/>
      <c r="H20" s="137"/>
      <c r="I20" s="136"/>
      <c r="J20" s="137"/>
      <c r="K20" s="131"/>
      <c r="L20" s="135"/>
      <c r="M20" s="131"/>
      <c r="N20" s="135"/>
      <c r="O20" s="155"/>
      <c r="P20" s="156"/>
      <c r="Q20" s="155"/>
      <c r="R20" s="156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106</v>
      </c>
      <c r="C21" s="6"/>
      <c r="D21" s="22" t="s">
        <v>80</v>
      </c>
      <c r="E21" s="136"/>
      <c r="F21" s="137"/>
      <c r="G21" s="136"/>
      <c r="H21" s="137"/>
      <c r="I21" s="136"/>
      <c r="J21" s="137"/>
      <c r="K21" s="131"/>
      <c r="L21" s="135"/>
      <c r="M21" s="131"/>
      <c r="N21" s="135"/>
      <c r="O21" s="155"/>
      <c r="P21" s="156"/>
      <c r="Q21" s="155"/>
      <c r="R21" s="156"/>
      <c r="S21" s="79">
        <f>E21+G21+I21+K21+M21+O21+Q21</f>
        <v>0</v>
      </c>
      <c r="T21" s="79">
        <f t="shared" si="1"/>
        <v>0</v>
      </c>
      <c r="U21" s="83"/>
      <c r="V21" s="83"/>
    </row>
    <row r="22" spans="1:22" x14ac:dyDescent="0.25">
      <c r="A22" s="81">
        <v>3602</v>
      </c>
      <c r="B22" s="25" t="s">
        <v>106</v>
      </c>
      <c r="C22" s="81"/>
      <c r="D22" s="22" t="s">
        <v>78</v>
      </c>
      <c r="E22" s="136"/>
      <c r="F22" s="137"/>
      <c r="G22" s="136"/>
      <c r="H22" s="137"/>
      <c r="I22" s="136"/>
      <c r="J22" s="137"/>
      <c r="K22" s="131"/>
      <c r="L22" s="135"/>
      <c r="M22" s="131"/>
      <c r="N22" s="135"/>
      <c r="O22" s="155"/>
      <c r="P22" s="156"/>
      <c r="Q22" s="155"/>
      <c r="R22" s="156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6" t="s">
        <v>106</v>
      </c>
      <c r="C23" s="6"/>
      <c r="D23" s="22" t="s">
        <v>55</v>
      </c>
      <c r="E23" s="136"/>
      <c r="F23" s="137"/>
      <c r="G23" s="136"/>
      <c r="H23" s="137"/>
      <c r="I23" s="136"/>
      <c r="J23" s="137"/>
      <c r="K23" s="131">
        <v>0.25</v>
      </c>
      <c r="L23" s="135"/>
      <c r="M23" s="131"/>
      <c r="N23" s="135"/>
      <c r="O23" s="155"/>
      <c r="P23" s="156"/>
      <c r="Q23" s="155"/>
      <c r="R23" s="156"/>
      <c r="S23" s="79">
        <f t="shared" ref="S23" si="15">E23+G23+I23+K23+M23+O23+Q23</f>
        <v>0.25</v>
      </c>
      <c r="T23" s="79">
        <f t="shared" si="14"/>
        <v>0.25</v>
      </c>
      <c r="U23" s="83"/>
      <c r="V23" s="83"/>
    </row>
    <row r="24" spans="1:22" x14ac:dyDescent="0.25">
      <c r="A24" s="81">
        <v>3602</v>
      </c>
      <c r="B24" s="6" t="s">
        <v>106</v>
      </c>
      <c r="C24" s="81"/>
      <c r="D24" s="22" t="s">
        <v>57</v>
      </c>
      <c r="E24" s="136"/>
      <c r="F24" s="137"/>
      <c r="G24" s="136"/>
      <c r="H24" s="137"/>
      <c r="I24" s="136"/>
      <c r="J24" s="137"/>
      <c r="K24" s="131">
        <v>1.5</v>
      </c>
      <c r="L24" s="135"/>
      <c r="M24" s="131">
        <v>0.75</v>
      </c>
      <c r="N24" s="135"/>
      <c r="O24" s="155"/>
      <c r="P24" s="156"/>
      <c r="Q24" s="155"/>
      <c r="R24" s="156"/>
      <c r="S24" s="79">
        <f>E24+G24+I24+K24+M24+O24+Q24</f>
        <v>2.25</v>
      </c>
      <c r="T24" s="79">
        <f t="shared" si="14"/>
        <v>1.25</v>
      </c>
      <c r="U24" s="83">
        <v>1</v>
      </c>
      <c r="V24" s="83"/>
    </row>
    <row r="25" spans="1:22" x14ac:dyDescent="0.25">
      <c r="A25" s="81"/>
      <c r="B25" s="81"/>
      <c r="C25" s="81"/>
      <c r="D25" s="22"/>
      <c r="E25" s="136"/>
      <c r="F25" s="137"/>
      <c r="G25" s="136"/>
      <c r="H25" s="137"/>
      <c r="I25" s="136"/>
      <c r="J25" s="137"/>
      <c r="K25" s="131"/>
      <c r="L25" s="135"/>
      <c r="M25" s="131"/>
      <c r="N25" s="135"/>
      <c r="O25" s="155"/>
      <c r="P25" s="156"/>
      <c r="Q25" s="155"/>
      <c r="R25" s="156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101</v>
      </c>
      <c r="C26" s="6"/>
      <c r="D26" s="22" t="s">
        <v>95</v>
      </c>
      <c r="E26" s="136"/>
      <c r="F26" s="137"/>
      <c r="G26" s="136"/>
      <c r="H26" s="137"/>
      <c r="I26" s="136"/>
      <c r="J26" s="137"/>
      <c r="K26" s="131">
        <v>2.5</v>
      </c>
      <c r="L26" s="135"/>
      <c r="M26" s="131"/>
      <c r="N26" s="135"/>
      <c r="O26" s="155"/>
      <c r="P26" s="156"/>
      <c r="Q26" s="155"/>
      <c r="R26" s="156"/>
      <c r="S26" s="79">
        <f t="shared" si="16"/>
        <v>2.5</v>
      </c>
      <c r="T26" s="79">
        <f t="shared" si="1"/>
        <v>2.5</v>
      </c>
      <c r="U26" s="83"/>
      <c r="V26" s="83"/>
    </row>
    <row r="27" spans="1:22" x14ac:dyDescent="0.25">
      <c r="A27" s="6">
        <v>3600</v>
      </c>
      <c r="B27" s="6" t="s">
        <v>101</v>
      </c>
      <c r="C27" s="6"/>
      <c r="D27" s="22" t="s">
        <v>79</v>
      </c>
      <c r="E27" s="136"/>
      <c r="F27" s="137"/>
      <c r="G27" s="136"/>
      <c r="H27" s="137"/>
      <c r="I27" s="136"/>
      <c r="J27" s="137"/>
      <c r="K27" s="131">
        <v>0.5</v>
      </c>
      <c r="L27" s="135"/>
      <c r="M27" s="131">
        <v>0.5</v>
      </c>
      <c r="N27" s="135"/>
      <c r="O27" s="155"/>
      <c r="P27" s="156"/>
      <c r="Q27" s="155"/>
      <c r="R27" s="156"/>
      <c r="S27" s="79">
        <f t="shared" si="16"/>
        <v>1</v>
      </c>
      <c r="T27" s="79">
        <f t="shared" si="1"/>
        <v>1</v>
      </c>
      <c r="U27" s="83"/>
      <c r="V27" s="83"/>
    </row>
    <row r="28" spans="1:22" x14ac:dyDescent="0.25">
      <c r="A28" s="6">
        <v>3600</v>
      </c>
      <c r="B28" s="6" t="s">
        <v>101</v>
      </c>
      <c r="C28" s="6"/>
      <c r="D28" s="22" t="s">
        <v>84</v>
      </c>
      <c r="E28" s="136"/>
      <c r="F28" s="137"/>
      <c r="G28" s="136"/>
      <c r="H28" s="137"/>
      <c r="I28" s="136"/>
      <c r="J28" s="137"/>
      <c r="K28" s="131"/>
      <c r="L28" s="135"/>
      <c r="M28" s="131"/>
      <c r="N28" s="135"/>
      <c r="O28" s="155"/>
      <c r="P28" s="156"/>
      <c r="Q28" s="155"/>
      <c r="R28" s="156"/>
      <c r="S28" s="79">
        <f t="shared" si="16"/>
        <v>0</v>
      </c>
      <c r="T28" s="79">
        <f t="shared" si="1"/>
        <v>0</v>
      </c>
      <c r="U28" s="83"/>
      <c r="V28" s="83"/>
    </row>
    <row r="29" spans="1:22" x14ac:dyDescent="0.25">
      <c r="A29" s="6">
        <v>3600</v>
      </c>
      <c r="B29" s="6" t="s">
        <v>101</v>
      </c>
      <c r="C29" s="6"/>
      <c r="D29" s="22" t="s">
        <v>70</v>
      </c>
      <c r="E29" s="136"/>
      <c r="F29" s="137"/>
      <c r="G29" s="136"/>
      <c r="H29" s="137"/>
      <c r="I29" s="136"/>
      <c r="J29" s="137"/>
      <c r="K29" s="131"/>
      <c r="L29" s="135"/>
      <c r="M29" s="131"/>
      <c r="N29" s="135"/>
      <c r="O29" s="155"/>
      <c r="P29" s="156"/>
      <c r="Q29" s="155"/>
      <c r="R29" s="156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101</v>
      </c>
      <c r="C30" s="6"/>
      <c r="D30" s="22" t="s">
        <v>60</v>
      </c>
      <c r="E30" s="136"/>
      <c r="F30" s="137"/>
      <c r="G30" s="136"/>
      <c r="H30" s="137"/>
      <c r="I30" s="136"/>
      <c r="J30" s="137"/>
      <c r="K30" s="131">
        <v>0.5</v>
      </c>
      <c r="L30" s="135"/>
      <c r="M30" s="131"/>
      <c r="N30" s="135"/>
      <c r="O30" s="155"/>
      <c r="P30" s="156"/>
      <c r="Q30" s="155"/>
      <c r="R30" s="156"/>
      <c r="S30" s="79">
        <f>E30+G30+I30+K30+M30+O30+Q30</f>
        <v>0.5</v>
      </c>
      <c r="T30" s="79">
        <f t="shared" si="1"/>
        <v>0.5</v>
      </c>
      <c r="U30" s="83"/>
      <c r="V30" s="83"/>
    </row>
    <row r="31" spans="1:22" ht="15.75" customHeight="1" x14ac:dyDescent="0.25">
      <c r="A31" s="6">
        <v>3600</v>
      </c>
      <c r="B31" s="6" t="s">
        <v>101</v>
      </c>
      <c r="C31" s="6"/>
      <c r="D31" s="22" t="s">
        <v>63</v>
      </c>
      <c r="E31" s="136"/>
      <c r="F31" s="137"/>
      <c r="G31" s="136"/>
      <c r="H31" s="137"/>
      <c r="I31" s="136"/>
      <c r="J31" s="137"/>
      <c r="K31" s="131"/>
      <c r="L31" s="135"/>
      <c r="M31" s="131"/>
      <c r="N31" s="135"/>
      <c r="O31" s="155"/>
      <c r="P31" s="156"/>
      <c r="Q31" s="155"/>
      <c r="R31" s="156"/>
      <c r="S31" s="79">
        <f t="shared" si="0"/>
        <v>0</v>
      </c>
      <c r="T31" s="79">
        <f t="shared" si="1"/>
        <v>0</v>
      </c>
      <c r="U31" s="83"/>
      <c r="V31" s="83"/>
    </row>
    <row r="32" spans="1:22" x14ac:dyDescent="0.25">
      <c r="A32" s="81">
        <v>3600</v>
      </c>
      <c r="B32" s="6" t="s">
        <v>101</v>
      </c>
      <c r="C32" s="81"/>
      <c r="D32" s="82" t="s">
        <v>56</v>
      </c>
      <c r="E32" s="136"/>
      <c r="F32" s="137"/>
      <c r="G32" s="136"/>
      <c r="H32" s="137"/>
      <c r="I32" s="136"/>
      <c r="J32" s="137"/>
      <c r="K32" s="131">
        <v>0.25</v>
      </c>
      <c r="L32" s="135"/>
      <c r="M32" s="131">
        <v>0.25</v>
      </c>
      <c r="N32" s="135"/>
      <c r="O32" s="155"/>
      <c r="P32" s="156"/>
      <c r="Q32" s="155"/>
      <c r="R32" s="156"/>
      <c r="S32" s="79">
        <f t="shared" si="0"/>
        <v>0.5</v>
      </c>
      <c r="T32" s="79">
        <f t="shared" si="1"/>
        <v>0.5</v>
      </c>
      <c r="U32" s="83"/>
      <c r="V32" s="83"/>
    </row>
    <row r="33" spans="1:22" x14ac:dyDescent="0.25">
      <c r="A33" s="6"/>
      <c r="B33" s="6"/>
      <c r="C33" s="6"/>
      <c r="D33" s="10"/>
      <c r="E33" s="136"/>
      <c r="F33" s="137"/>
      <c r="G33" s="136"/>
      <c r="H33" s="137"/>
      <c r="I33" s="136"/>
      <c r="J33" s="137"/>
      <c r="K33" s="131"/>
      <c r="L33" s="135"/>
      <c r="M33" s="131"/>
      <c r="N33" s="135"/>
      <c r="O33" s="155"/>
      <c r="P33" s="156"/>
      <c r="Q33" s="155"/>
      <c r="R33" s="156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6"/>
      <c r="F34" s="137"/>
      <c r="G34" s="136">
        <v>8</v>
      </c>
      <c r="H34" s="137"/>
      <c r="I34" s="136"/>
      <c r="J34" s="137"/>
      <c r="K34" s="131"/>
      <c r="L34" s="135"/>
      <c r="M34" s="131"/>
      <c r="N34" s="135"/>
      <c r="O34" s="155"/>
      <c r="P34" s="156"/>
      <c r="Q34" s="155"/>
      <c r="R34" s="156"/>
      <c r="S34" s="79">
        <f>E34+G34+I34+K34+M34+O34+Q34</f>
        <v>8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6">
        <v>8</v>
      </c>
      <c r="F35" s="137"/>
      <c r="G35" s="131"/>
      <c r="H35" s="135"/>
      <c r="I35" s="131"/>
      <c r="J35" s="135"/>
      <c r="K35" s="131"/>
      <c r="L35" s="135"/>
      <c r="M35" s="131"/>
      <c r="N35" s="135"/>
      <c r="O35" s="155"/>
      <c r="P35" s="156"/>
      <c r="Q35" s="155"/>
      <c r="R35" s="156"/>
      <c r="S35" s="79">
        <f>E35+G35+I35+K35+M35+O35+Q35</f>
        <v>8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7">
        <f>SUM(E4:E35)</f>
        <v>8</v>
      </c>
      <c r="F36" s="158"/>
      <c r="G36" s="157">
        <f>SUM(G4:G35)</f>
        <v>8</v>
      </c>
      <c r="H36" s="158"/>
      <c r="I36" s="157">
        <f>SUM(I4:I35)</f>
        <v>0</v>
      </c>
      <c r="J36" s="158"/>
      <c r="K36" s="157">
        <f>SUM(K4:K35)</f>
        <v>8.5</v>
      </c>
      <c r="L36" s="158"/>
      <c r="M36" s="157">
        <f t="shared" ref="M36" si="17">SUM(M4:M35)</f>
        <v>8.5</v>
      </c>
      <c r="N36" s="158"/>
      <c r="O36" s="157">
        <f>SUM(O4:O35)</f>
        <v>0</v>
      </c>
      <c r="P36" s="158"/>
      <c r="Q36" s="157">
        <f>SUM(Q4:Q35)</f>
        <v>0</v>
      </c>
      <c r="R36" s="158"/>
      <c r="S36" s="79">
        <f>SUM(S4:S35)</f>
        <v>33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16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0</v>
      </c>
      <c r="G38" s="83"/>
      <c r="H38" s="83">
        <f>SUM(G36)-H37</f>
        <v>0</v>
      </c>
      <c r="I38" s="83"/>
      <c r="J38" s="83">
        <f>SUM(I36)-J37</f>
        <v>-8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1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16</v>
      </c>
      <c r="I41" s="69">
        <v>3600</v>
      </c>
    </row>
    <row r="42" spans="1:22" x14ac:dyDescent="0.25">
      <c r="A42" s="71" t="s">
        <v>22</v>
      </c>
      <c r="C42" s="86">
        <f>U38</f>
        <v>1</v>
      </c>
      <c r="D42" s="86"/>
      <c r="I42" s="87">
        <v>4.5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8</v>
      </c>
      <c r="I44" s="86">
        <v>2.5</v>
      </c>
    </row>
    <row r="45" spans="1:22" x14ac:dyDescent="0.25">
      <c r="A45" s="71" t="s">
        <v>4</v>
      </c>
      <c r="C45" s="86">
        <f>S35</f>
        <v>8</v>
      </c>
    </row>
    <row r="46" spans="1:22" ht="16.5" thickBot="1" x14ac:dyDescent="0.3">
      <c r="A46" s="72" t="s">
        <v>6</v>
      </c>
      <c r="C46" s="88">
        <f>SUM(C41:C45)</f>
        <v>33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67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30" t="s">
        <v>11</v>
      </c>
      <c r="F2" s="130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6" t="s">
        <v>100</v>
      </c>
      <c r="C4" s="6">
        <v>10</v>
      </c>
      <c r="D4" s="22" t="s">
        <v>92</v>
      </c>
      <c r="E4" s="123"/>
      <c r="F4" s="123"/>
      <c r="G4" s="119">
        <v>8</v>
      </c>
      <c r="H4" s="120"/>
      <c r="I4" s="129">
        <v>3.5</v>
      </c>
      <c r="J4" s="129"/>
      <c r="K4" s="129"/>
      <c r="L4" s="129"/>
      <c r="M4" s="129"/>
      <c r="N4" s="129"/>
      <c r="O4" s="119"/>
      <c r="P4" s="120"/>
      <c r="Q4" s="119"/>
      <c r="R4" s="120"/>
      <c r="S4" s="58">
        <f t="shared" ref="S4:S24" si="0">E4+G4+I4+K4+M4+O4+Q4</f>
        <v>11.5</v>
      </c>
      <c r="T4" s="58">
        <f t="shared" ref="T4:T11" si="1">SUM(S4-U4-V4)</f>
        <v>11.5</v>
      </c>
      <c r="U4" s="60"/>
      <c r="V4" s="60"/>
    </row>
    <row r="5" spans="1:22" x14ac:dyDescent="0.25">
      <c r="A5" s="6">
        <v>7112</v>
      </c>
      <c r="B5" s="6" t="s">
        <v>100</v>
      </c>
      <c r="C5" s="6">
        <v>11</v>
      </c>
      <c r="D5" s="22" t="s">
        <v>92</v>
      </c>
      <c r="E5" s="124"/>
      <c r="F5" s="123"/>
      <c r="G5" s="119"/>
      <c r="H5" s="120"/>
      <c r="I5" s="127">
        <v>4.5</v>
      </c>
      <c r="J5" s="129"/>
      <c r="K5" s="127">
        <v>6.5</v>
      </c>
      <c r="L5" s="129"/>
      <c r="M5" s="127"/>
      <c r="N5" s="129"/>
      <c r="O5" s="119"/>
      <c r="P5" s="120"/>
      <c r="Q5" s="119"/>
      <c r="R5" s="120"/>
      <c r="S5" s="58">
        <f t="shared" si="0"/>
        <v>11</v>
      </c>
      <c r="T5" s="58">
        <f t="shared" si="1"/>
        <v>11</v>
      </c>
      <c r="U5" s="60"/>
      <c r="V5" s="60"/>
    </row>
    <row r="6" spans="1:22" x14ac:dyDescent="0.25">
      <c r="A6" s="6">
        <v>7112</v>
      </c>
      <c r="B6" s="6" t="s">
        <v>100</v>
      </c>
      <c r="C6" s="6">
        <v>16</v>
      </c>
      <c r="D6" s="22" t="s">
        <v>99</v>
      </c>
      <c r="E6" s="123"/>
      <c r="F6" s="123"/>
      <c r="G6" s="119"/>
      <c r="H6" s="120"/>
      <c r="I6" s="129"/>
      <c r="J6" s="129"/>
      <c r="K6" s="129">
        <v>1.5</v>
      </c>
      <c r="L6" s="129"/>
      <c r="M6" s="129">
        <v>6.5</v>
      </c>
      <c r="N6" s="129"/>
      <c r="O6" s="119"/>
      <c r="P6" s="120"/>
      <c r="Q6" s="119"/>
      <c r="R6" s="120"/>
      <c r="S6" s="58">
        <f t="shared" si="0"/>
        <v>8</v>
      </c>
      <c r="T6" s="58">
        <f t="shared" si="1"/>
        <v>8</v>
      </c>
      <c r="U6" s="60"/>
      <c r="V6" s="60"/>
    </row>
    <row r="7" spans="1:22" x14ac:dyDescent="0.25">
      <c r="A7" s="6">
        <v>7112</v>
      </c>
      <c r="B7" s="6" t="s">
        <v>100</v>
      </c>
      <c r="C7" s="6">
        <v>12</v>
      </c>
      <c r="D7" s="22" t="s">
        <v>92</v>
      </c>
      <c r="E7" s="121"/>
      <c r="F7" s="122"/>
      <c r="G7" s="119"/>
      <c r="H7" s="120"/>
      <c r="I7" s="119"/>
      <c r="J7" s="120"/>
      <c r="K7" s="119"/>
      <c r="L7" s="120"/>
      <c r="M7" s="119">
        <v>1</v>
      </c>
      <c r="N7" s="120"/>
      <c r="O7" s="119"/>
      <c r="P7" s="120"/>
      <c r="Q7" s="119"/>
      <c r="R7" s="120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101</v>
      </c>
      <c r="C20" s="6"/>
      <c r="D20" s="22" t="s">
        <v>76</v>
      </c>
      <c r="E20" s="121"/>
      <c r="F20" s="122"/>
      <c r="G20" s="119"/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8">
        <f t="shared" ref="S20" si="9">E20+G20+I20+K20+M20+O20+Q20</f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101</v>
      </c>
      <c r="C21" s="6"/>
      <c r="D21" s="22" t="s">
        <v>62</v>
      </c>
      <c r="E21" s="121"/>
      <c r="F21" s="122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101</v>
      </c>
      <c r="C22" s="6"/>
      <c r="D22" s="22" t="s">
        <v>61</v>
      </c>
      <c r="E22" s="124"/>
      <c r="F22" s="124"/>
      <c r="G22" s="127"/>
      <c r="H22" s="127"/>
      <c r="I22" s="127"/>
      <c r="J22" s="127"/>
      <c r="K22" s="127"/>
      <c r="L22" s="127"/>
      <c r="M22" s="127"/>
      <c r="N22" s="127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1"/>
      <c r="F24" s="122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1">
        <v>8</v>
      </c>
      <c r="F25" s="122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1">E25+G25+I25+K25+M25+O25+Q25</f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>
        <v>0.5</v>
      </c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97</v>
      </c>
      <c r="D2" s="110"/>
      <c r="E2" s="134" t="s">
        <v>11</v>
      </c>
      <c r="F2" s="130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45</v>
      </c>
      <c r="D4" s="22" t="s">
        <v>74</v>
      </c>
      <c r="E4" s="121"/>
      <c r="F4" s="122"/>
      <c r="G4" s="119">
        <v>1.5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6">
        <v>7112</v>
      </c>
      <c r="B5" s="6" t="s">
        <v>100</v>
      </c>
      <c r="C5" s="6">
        <v>7</v>
      </c>
      <c r="D5" s="22" t="s">
        <v>92</v>
      </c>
      <c r="E5" s="121"/>
      <c r="F5" s="122"/>
      <c r="G5" s="119">
        <v>3</v>
      </c>
      <c r="H5" s="120"/>
      <c r="I5" s="119">
        <v>1</v>
      </c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1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7112</v>
      </c>
      <c r="B6" s="6" t="s">
        <v>100</v>
      </c>
      <c r="C6" s="6">
        <v>8</v>
      </c>
      <c r="D6" s="22" t="s">
        <v>92</v>
      </c>
      <c r="E6" s="121"/>
      <c r="F6" s="122"/>
      <c r="G6" s="119">
        <v>3.5</v>
      </c>
      <c r="H6" s="120"/>
      <c r="I6" s="119">
        <v>1</v>
      </c>
      <c r="J6" s="120"/>
      <c r="K6" s="119"/>
      <c r="L6" s="120"/>
      <c r="M6" s="119"/>
      <c r="N6" s="120"/>
      <c r="O6" s="132"/>
      <c r="P6" s="133"/>
      <c r="Q6" s="119"/>
      <c r="R6" s="120"/>
      <c r="S6" s="58">
        <f t="shared" si="1"/>
        <v>4.5</v>
      </c>
      <c r="T6" s="58">
        <f t="shared" si="0"/>
        <v>4.5</v>
      </c>
      <c r="U6" s="60"/>
      <c r="V6" s="60"/>
    </row>
    <row r="7" spans="1:22" x14ac:dyDescent="0.25">
      <c r="A7" s="6">
        <v>7112</v>
      </c>
      <c r="B7" s="6" t="s">
        <v>100</v>
      </c>
      <c r="C7" s="6">
        <v>9</v>
      </c>
      <c r="D7" s="22" t="s">
        <v>92</v>
      </c>
      <c r="E7" s="121"/>
      <c r="F7" s="122"/>
      <c r="G7" s="119"/>
      <c r="H7" s="120"/>
      <c r="I7" s="119">
        <v>6</v>
      </c>
      <c r="J7" s="120"/>
      <c r="K7" s="131">
        <v>3</v>
      </c>
      <c r="L7" s="120"/>
      <c r="M7" s="119"/>
      <c r="N7" s="120"/>
      <c r="O7" s="119"/>
      <c r="P7" s="120"/>
      <c r="Q7" s="119"/>
      <c r="R7" s="120"/>
      <c r="S7" s="58">
        <f t="shared" si="1"/>
        <v>9</v>
      </c>
      <c r="T7" s="58">
        <f t="shared" si="0"/>
        <v>9</v>
      </c>
      <c r="U7" s="60"/>
      <c r="V7" s="60"/>
    </row>
    <row r="8" spans="1:22" x14ac:dyDescent="0.25">
      <c r="A8" s="6">
        <v>7112</v>
      </c>
      <c r="B8" s="6" t="s">
        <v>100</v>
      </c>
      <c r="C8" s="6">
        <v>10</v>
      </c>
      <c r="D8" s="22" t="s">
        <v>92</v>
      </c>
      <c r="E8" s="121"/>
      <c r="F8" s="122"/>
      <c r="G8" s="119"/>
      <c r="H8" s="120"/>
      <c r="I8" s="119"/>
      <c r="J8" s="120"/>
      <c r="K8" s="119">
        <v>5</v>
      </c>
      <c r="L8" s="120"/>
      <c r="M8" s="119">
        <v>1.5</v>
      </c>
      <c r="N8" s="120"/>
      <c r="O8" s="119"/>
      <c r="P8" s="120"/>
      <c r="Q8" s="119"/>
      <c r="R8" s="120"/>
      <c r="S8" s="58">
        <f t="shared" si="1"/>
        <v>6.5</v>
      </c>
      <c r="T8" s="58">
        <f t="shared" si="0"/>
        <v>6.5</v>
      </c>
      <c r="U8" s="60"/>
      <c r="V8" s="60"/>
    </row>
    <row r="9" spans="1:22" x14ac:dyDescent="0.25">
      <c r="A9" s="6">
        <v>7112</v>
      </c>
      <c r="B9" s="6" t="s">
        <v>100</v>
      </c>
      <c r="C9" s="6">
        <v>11</v>
      </c>
      <c r="D9" s="22" t="s">
        <v>92</v>
      </c>
      <c r="E9" s="121"/>
      <c r="F9" s="122"/>
      <c r="G9" s="119"/>
      <c r="H9" s="120"/>
      <c r="I9" s="119"/>
      <c r="J9" s="120"/>
      <c r="K9" s="119"/>
      <c r="L9" s="120"/>
      <c r="M9" s="119">
        <v>5.5</v>
      </c>
      <c r="N9" s="120"/>
      <c r="O9" s="119"/>
      <c r="P9" s="120"/>
      <c r="Q9" s="119"/>
      <c r="R9" s="120"/>
      <c r="S9" s="58">
        <f t="shared" si="1"/>
        <v>5.5</v>
      </c>
      <c r="T9" s="58">
        <f t="shared" si="0"/>
        <v>5.5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1"/>
      <c r="F16" s="122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101</v>
      </c>
      <c r="C17" s="6"/>
      <c r="D17" s="22" t="s">
        <v>60</v>
      </c>
      <c r="E17" s="121"/>
      <c r="F17" s="122"/>
      <c r="G17" s="119"/>
      <c r="H17" s="120"/>
      <c r="I17" s="119"/>
      <c r="J17" s="120"/>
      <c r="K17" s="119"/>
      <c r="L17" s="120"/>
      <c r="M17" s="119">
        <v>1</v>
      </c>
      <c r="N17" s="120"/>
      <c r="O17" s="119"/>
      <c r="P17" s="120"/>
      <c r="Q17" s="119"/>
      <c r="R17" s="120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21"/>
      <c r="F18" s="122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1">
        <v>8</v>
      </c>
      <c r="F20" s="122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32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8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97</v>
      </c>
      <c r="D2" s="6"/>
      <c r="E2" s="134" t="s">
        <v>11</v>
      </c>
      <c r="F2" s="134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100</v>
      </c>
      <c r="C4" s="6">
        <v>9</v>
      </c>
      <c r="D4" s="22" t="s">
        <v>92</v>
      </c>
      <c r="E4" s="124"/>
      <c r="F4" s="124"/>
      <c r="G4" s="127">
        <v>8</v>
      </c>
      <c r="H4" s="127"/>
      <c r="I4" s="127"/>
      <c r="J4" s="127"/>
      <c r="K4" s="127"/>
      <c r="L4" s="127"/>
      <c r="M4" s="127"/>
      <c r="N4" s="127"/>
      <c r="O4" s="131"/>
      <c r="P4" s="135"/>
      <c r="Q4" s="131"/>
      <c r="R4" s="135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7112</v>
      </c>
      <c r="B5" s="6" t="s">
        <v>100</v>
      </c>
      <c r="C5" s="6">
        <v>10</v>
      </c>
      <c r="D5" s="22" t="s">
        <v>92</v>
      </c>
      <c r="E5" s="136"/>
      <c r="F5" s="137"/>
      <c r="G5" s="131"/>
      <c r="H5" s="135"/>
      <c r="I5" s="131">
        <v>6.5</v>
      </c>
      <c r="J5" s="135"/>
      <c r="K5" s="131">
        <v>3</v>
      </c>
      <c r="L5" s="135"/>
      <c r="M5" s="127"/>
      <c r="N5" s="127"/>
      <c r="O5" s="131"/>
      <c r="P5" s="135"/>
      <c r="Q5" s="131"/>
      <c r="R5" s="135"/>
      <c r="S5" s="12">
        <f t="shared" ref="S5:S25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>
        <v>6964</v>
      </c>
      <c r="B6" s="6" t="s">
        <v>103</v>
      </c>
      <c r="C6" s="6">
        <v>7</v>
      </c>
      <c r="D6" s="22" t="s">
        <v>98</v>
      </c>
      <c r="E6" s="136"/>
      <c r="F6" s="137"/>
      <c r="G6" s="131"/>
      <c r="H6" s="135"/>
      <c r="I6" s="131">
        <v>1.5</v>
      </c>
      <c r="J6" s="135"/>
      <c r="K6" s="131"/>
      <c r="L6" s="135"/>
      <c r="M6" s="127"/>
      <c r="N6" s="127"/>
      <c r="O6" s="131"/>
      <c r="P6" s="135"/>
      <c r="Q6" s="131"/>
      <c r="R6" s="135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7112</v>
      </c>
      <c r="B7" s="6" t="s">
        <v>100</v>
      </c>
      <c r="C7" s="6">
        <v>11</v>
      </c>
      <c r="D7" s="22" t="s">
        <v>92</v>
      </c>
      <c r="E7" s="136"/>
      <c r="F7" s="137"/>
      <c r="G7" s="131"/>
      <c r="H7" s="135"/>
      <c r="I7" s="131"/>
      <c r="J7" s="135"/>
      <c r="K7" s="131">
        <v>5</v>
      </c>
      <c r="L7" s="135"/>
      <c r="M7" s="127">
        <v>4.5</v>
      </c>
      <c r="N7" s="127"/>
      <c r="O7" s="131"/>
      <c r="P7" s="135"/>
      <c r="Q7" s="131"/>
      <c r="R7" s="135"/>
      <c r="S7" s="12">
        <f t="shared" si="1"/>
        <v>9.5</v>
      </c>
      <c r="T7" s="12">
        <f t="shared" si="0"/>
        <v>9.5</v>
      </c>
      <c r="U7" s="14"/>
      <c r="V7" s="14"/>
    </row>
    <row r="8" spans="1:22" x14ac:dyDescent="0.25">
      <c r="A8" s="6">
        <v>7112</v>
      </c>
      <c r="B8" s="6" t="s">
        <v>100</v>
      </c>
      <c r="C8" s="6">
        <v>16</v>
      </c>
      <c r="D8" s="22" t="s">
        <v>99</v>
      </c>
      <c r="E8" s="136"/>
      <c r="F8" s="137"/>
      <c r="G8" s="131"/>
      <c r="H8" s="135"/>
      <c r="I8" s="131"/>
      <c r="J8" s="135"/>
      <c r="K8" s="131"/>
      <c r="L8" s="135"/>
      <c r="M8" s="127">
        <v>3.5</v>
      </c>
      <c r="N8" s="127"/>
      <c r="O8" s="131"/>
      <c r="P8" s="135"/>
      <c r="Q8" s="131"/>
      <c r="R8" s="135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1"/>
      <c r="H9" s="135"/>
      <c r="I9" s="131"/>
      <c r="J9" s="135"/>
      <c r="K9" s="131"/>
      <c r="L9" s="135"/>
      <c r="M9" s="127"/>
      <c r="N9" s="127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7"/>
      <c r="H10" s="127"/>
      <c r="I10" s="127"/>
      <c r="J10" s="127"/>
      <c r="K10" s="127"/>
      <c r="L10" s="127"/>
      <c r="M10" s="127"/>
      <c r="N10" s="127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7"/>
      <c r="H11" s="127"/>
      <c r="I11" s="127"/>
      <c r="J11" s="127"/>
      <c r="K11" s="127"/>
      <c r="L11" s="127"/>
      <c r="M11" s="127"/>
      <c r="N11" s="127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7"/>
      <c r="H12" s="127"/>
      <c r="I12" s="127"/>
      <c r="J12" s="127"/>
      <c r="K12" s="127"/>
      <c r="L12" s="127"/>
      <c r="M12" s="127"/>
      <c r="N12" s="127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7"/>
      <c r="H13" s="127"/>
      <c r="I13" s="127"/>
      <c r="J13" s="127"/>
      <c r="K13" s="127"/>
      <c r="L13" s="127"/>
      <c r="M13" s="127"/>
      <c r="N13" s="127"/>
      <c r="O13" s="131"/>
      <c r="P13" s="135"/>
      <c r="Q13" s="131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7"/>
      <c r="H14" s="127"/>
      <c r="I14" s="127"/>
      <c r="J14" s="127"/>
      <c r="K14" s="127"/>
      <c r="L14" s="127"/>
      <c r="M14" s="127"/>
      <c r="N14" s="127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7"/>
      <c r="H15" s="127"/>
      <c r="I15" s="127"/>
      <c r="J15" s="127"/>
      <c r="K15" s="127"/>
      <c r="L15" s="127"/>
      <c r="M15" s="127"/>
      <c r="N15" s="127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7"/>
      <c r="H16" s="127"/>
      <c r="I16" s="127"/>
      <c r="J16" s="127"/>
      <c r="K16" s="127"/>
      <c r="L16" s="127"/>
      <c r="M16" s="127"/>
      <c r="N16" s="127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7"/>
      <c r="H17" s="127"/>
      <c r="I17" s="127"/>
      <c r="J17" s="127"/>
      <c r="K17" s="127"/>
      <c r="L17" s="127"/>
      <c r="M17" s="127"/>
      <c r="N17" s="127"/>
      <c r="O17" s="131"/>
      <c r="P17" s="135"/>
      <c r="Q17" s="131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7"/>
      <c r="H18" s="127"/>
      <c r="I18" s="127"/>
      <c r="J18" s="127"/>
      <c r="K18" s="127"/>
      <c r="L18" s="127"/>
      <c r="M18" s="127"/>
      <c r="N18" s="127"/>
      <c r="O18" s="131"/>
      <c r="P18" s="135"/>
      <c r="Q18" s="131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104</v>
      </c>
      <c r="C19" s="6"/>
      <c r="D19" s="22" t="s">
        <v>64</v>
      </c>
      <c r="E19" s="124"/>
      <c r="F19" s="124"/>
      <c r="G19" s="127"/>
      <c r="H19" s="127"/>
      <c r="I19" s="127"/>
      <c r="J19" s="127"/>
      <c r="K19" s="127"/>
      <c r="L19" s="127"/>
      <c r="M19" s="127"/>
      <c r="N19" s="127"/>
      <c r="O19" s="131"/>
      <c r="P19" s="135"/>
      <c r="Q19" s="131"/>
      <c r="R19" s="135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101</v>
      </c>
      <c r="C20" s="6"/>
      <c r="D20" s="22" t="s">
        <v>60</v>
      </c>
      <c r="E20" s="124"/>
      <c r="F20" s="124"/>
      <c r="G20" s="127"/>
      <c r="H20" s="127"/>
      <c r="I20" s="127"/>
      <c r="J20" s="127"/>
      <c r="K20" s="127"/>
      <c r="L20" s="127"/>
      <c r="M20" s="127"/>
      <c r="N20" s="127"/>
      <c r="O20" s="131"/>
      <c r="P20" s="135"/>
      <c r="Q20" s="131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101</v>
      </c>
      <c r="C21" s="6"/>
      <c r="D21" s="22" t="s">
        <v>61</v>
      </c>
      <c r="E21" s="124"/>
      <c r="F21" s="124"/>
      <c r="G21" s="127"/>
      <c r="H21" s="127"/>
      <c r="I21" s="127"/>
      <c r="J21" s="127"/>
      <c r="K21" s="127"/>
      <c r="L21" s="127"/>
      <c r="M21" s="127"/>
      <c r="N21" s="127"/>
      <c r="O21" s="131"/>
      <c r="P21" s="135"/>
      <c r="Q21" s="131"/>
      <c r="R21" s="135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7"/>
      <c r="H22" s="127"/>
      <c r="I22" s="127"/>
      <c r="J22" s="127"/>
      <c r="K22" s="127"/>
      <c r="L22" s="127"/>
      <c r="M22" s="127"/>
      <c r="N22" s="127"/>
      <c r="O22" s="131"/>
      <c r="P22" s="135"/>
      <c r="Q22" s="131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6"/>
      <c r="F23" s="137"/>
      <c r="G23" s="131"/>
      <c r="H23" s="135"/>
      <c r="I23" s="131"/>
      <c r="J23" s="135"/>
      <c r="K23" s="131"/>
      <c r="L23" s="135"/>
      <c r="M23" s="131"/>
      <c r="N23" s="135"/>
      <c r="O23" s="131"/>
      <c r="P23" s="135"/>
      <c r="Q23" s="131"/>
      <c r="R23" s="135"/>
      <c r="S23" s="12">
        <f t="shared" si="1"/>
        <v>0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6">
        <v>8</v>
      </c>
      <c r="F24" s="137"/>
      <c r="G24" s="131"/>
      <c r="H24" s="135"/>
      <c r="I24" s="131"/>
      <c r="J24" s="135"/>
      <c r="K24" s="131"/>
      <c r="L24" s="135"/>
      <c r="M24" s="131"/>
      <c r="N24" s="135"/>
      <c r="O24" s="131"/>
      <c r="P24" s="135"/>
      <c r="Q24" s="131"/>
      <c r="R24" s="135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89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03.09.23</v>
      </c>
      <c r="D2" s="110"/>
      <c r="E2" s="130" t="s">
        <v>11</v>
      </c>
      <c r="F2" s="130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102</v>
      </c>
      <c r="C4" s="6">
        <v>57</v>
      </c>
      <c r="D4" s="22" t="s">
        <v>83</v>
      </c>
      <c r="E4" s="123"/>
      <c r="F4" s="123"/>
      <c r="G4" s="123"/>
      <c r="H4" s="123"/>
      <c r="I4" s="123"/>
      <c r="J4" s="123"/>
      <c r="K4" s="123"/>
      <c r="L4" s="123"/>
      <c r="M4" s="124"/>
      <c r="N4" s="123"/>
      <c r="O4" s="119"/>
      <c r="P4" s="120"/>
      <c r="Q4" s="119"/>
      <c r="R4" s="120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9"/>
      <c r="P5" s="120"/>
      <c r="Q5" s="119"/>
      <c r="R5" s="120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19"/>
      <c r="P17" s="120"/>
      <c r="Q17" s="119"/>
      <c r="R17" s="120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101</v>
      </c>
      <c r="C20" s="6"/>
      <c r="D20" s="22" t="s">
        <v>90</v>
      </c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101</v>
      </c>
      <c r="C21" s="6"/>
      <c r="D21" s="22" t="s">
        <v>60</v>
      </c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1"/>
      <c r="F23" s="122"/>
      <c r="G23" s="121">
        <v>8</v>
      </c>
      <c r="H23" s="122"/>
      <c r="I23" s="121">
        <v>8</v>
      </c>
      <c r="J23" s="122"/>
      <c r="K23" s="121">
        <v>8</v>
      </c>
      <c r="L23" s="122"/>
      <c r="M23" s="121">
        <v>8</v>
      </c>
      <c r="N23" s="122"/>
      <c r="O23" s="119"/>
      <c r="P23" s="120"/>
      <c r="Q23" s="119"/>
      <c r="R23" s="120"/>
      <c r="S23" s="58">
        <f t="shared" si="1"/>
        <v>32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1">
        <v>8</v>
      </c>
      <c r="F24" s="122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/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32</v>
      </c>
      <c r="I33" s="63"/>
    </row>
    <row r="34" spans="1:9" x14ac:dyDescent="0.25">
      <c r="A34" s="50" t="s">
        <v>4</v>
      </c>
      <c r="C34" s="63">
        <f>S24</f>
        <v>8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03.09.23</v>
      </c>
      <c r="D2" s="110"/>
      <c r="E2" s="130" t="s">
        <v>11</v>
      </c>
      <c r="F2" s="130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7112</v>
      </c>
      <c r="B4" s="6" t="s">
        <v>100</v>
      </c>
      <c r="C4" s="6">
        <v>7</v>
      </c>
      <c r="D4" s="22" t="s">
        <v>92</v>
      </c>
      <c r="E4" s="123"/>
      <c r="F4" s="123"/>
      <c r="G4" s="129">
        <v>3</v>
      </c>
      <c r="H4" s="129"/>
      <c r="I4" s="119">
        <v>2</v>
      </c>
      <c r="J4" s="120"/>
      <c r="K4" s="119">
        <v>1</v>
      </c>
      <c r="L4" s="120"/>
      <c r="M4" s="129">
        <v>2</v>
      </c>
      <c r="N4" s="129"/>
      <c r="O4" s="119"/>
      <c r="P4" s="120"/>
      <c r="Q4" s="119"/>
      <c r="R4" s="120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7112</v>
      </c>
      <c r="B5" s="6" t="s">
        <v>100</v>
      </c>
      <c r="C5" s="6">
        <v>8</v>
      </c>
      <c r="D5" s="22" t="s">
        <v>92</v>
      </c>
      <c r="E5" s="123"/>
      <c r="F5" s="123"/>
      <c r="G5" s="129">
        <v>3</v>
      </c>
      <c r="H5" s="129"/>
      <c r="I5" s="119">
        <v>3</v>
      </c>
      <c r="J5" s="120"/>
      <c r="K5" s="119">
        <v>3</v>
      </c>
      <c r="L5" s="120"/>
      <c r="M5" s="129">
        <v>3</v>
      </c>
      <c r="N5" s="129"/>
      <c r="O5" s="119"/>
      <c r="P5" s="120"/>
      <c r="Q5" s="119"/>
      <c r="R5" s="120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>
        <v>7112</v>
      </c>
      <c r="B6" s="6" t="s">
        <v>100</v>
      </c>
      <c r="C6" s="6">
        <v>9</v>
      </c>
      <c r="D6" s="22" t="s">
        <v>92</v>
      </c>
      <c r="E6" s="123"/>
      <c r="F6" s="123"/>
      <c r="G6" s="129">
        <v>2</v>
      </c>
      <c r="H6" s="129"/>
      <c r="I6" s="129">
        <v>3</v>
      </c>
      <c r="J6" s="129"/>
      <c r="K6" s="129">
        <v>4</v>
      </c>
      <c r="L6" s="129"/>
      <c r="M6" s="129">
        <v>3</v>
      </c>
      <c r="N6" s="129"/>
      <c r="O6" s="119"/>
      <c r="P6" s="120"/>
      <c r="Q6" s="119"/>
      <c r="R6" s="120"/>
      <c r="S6" s="58">
        <f t="shared" si="1"/>
        <v>12</v>
      </c>
      <c r="T6" s="58">
        <f t="shared" si="0"/>
        <v>12</v>
      </c>
      <c r="U6" s="60"/>
      <c r="V6" s="60"/>
    </row>
    <row r="7" spans="1:22" ht="18" customHeight="1" x14ac:dyDescent="0.25">
      <c r="A7" s="6"/>
      <c r="B7" s="6"/>
      <c r="C7" s="6"/>
      <c r="D7" s="22"/>
      <c r="E7" s="123"/>
      <c r="F7" s="123"/>
      <c r="G7" s="129"/>
      <c r="H7" s="129"/>
      <c r="I7" s="129"/>
      <c r="J7" s="129"/>
      <c r="K7" s="129"/>
      <c r="L7" s="129"/>
      <c r="M7" s="129"/>
      <c r="N7" s="129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19"/>
      <c r="H8" s="120"/>
      <c r="I8" s="129"/>
      <c r="J8" s="129"/>
      <c r="K8" s="129"/>
      <c r="L8" s="129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19"/>
      <c r="H9" s="120"/>
      <c r="I9" s="129"/>
      <c r="J9" s="129"/>
      <c r="K9" s="129"/>
      <c r="L9" s="129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19"/>
      <c r="H16" s="120"/>
      <c r="I16" s="129"/>
      <c r="J16" s="129"/>
      <c r="K16" s="129"/>
      <c r="L16" s="129"/>
      <c r="M16" s="129"/>
      <c r="N16" s="129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101</v>
      </c>
      <c r="C18" s="6"/>
      <c r="D18" s="22" t="s">
        <v>60</v>
      </c>
      <c r="E18" s="121"/>
      <c r="F18" s="122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1"/>
      <c r="F20" s="122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1">
        <v>8</v>
      </c>
      <c r="F21" s="122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f>SUM(S18:S19)</f>
        <v>0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110"/>
      <c r="E2" s="134" t="s">
        <v>11</v>
      </c>
      <c r="F2" s="134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4" t="s">
        <v>15</v>
      </c>
      <c r="N2" s="134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118">
        <v>8</v>
      </c>
      <c r="N3" s="118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7112</v>
      </c>
      <c r="B4" s="6" t="s">
        <v>100</v>
      </c>
      <c r="C4" s="6">
        <v>7</v>
      </c>
      <c r="D4" s="22" t="s">
        <v>92</v>
      </c>
      <c r="E4" s="136"/>
      <c r="F4" s="137"/>
      <c r="G4" s="131">
        <v>2</v>
      </c>
      <c r="H4" s="135"/>
      <c r="I4" s="131">
        <v>3</v>
      </c>
      <c r="J4" s="135"/>
      <c r="K4" s="131">
        <v>2</v>
      </c>
      <c r="L4" s="135"/>
      <c r="M4" s="136"/>
      <c r="N4" s="137"/>
      <c r="O4" s="131"/>
      <c r="P4" s="135"/>
      <c r="Q4" s="131"/>
      <c r="R4" s="135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7112</v>
      </c>
      <c r="B5" s="6" t="s">
        <v>100</v>
      </c>
      <c r="C5" s="6">
        <v>8</v>
      </c>
      <c r="D5" s="22" t="s">
        <v>92</v>
      </c>
      <c r="E5" s="136"/>
      <c r="F5" s="137"/>
      <c r="G5" s="131">
        <v>4.5</v>
      </c>
      <c r="H5" s="135"/>
      <c r="I5" s="131">
        <v>3</v>
      </c>
      <c r="J5" s="135"/>
      <c r="K5" s="131">
        <v>2</v>
      </c>
      <c r="L5" s="135"/>
      <c r="M5" s="136"/>
      <c r="N5" s="137"/>
      <c r="O5" s="131"/>
      <c r="P5" s="135"/>
      <c r="Q5" s="131"/>
      <c r="R5" s="135"/>
      <c r="S5" s="12">
        <f t="shared" ref="S5:S23" si="1">E5+G5+I5+K5+M5+O5+Q5</f>
        <v>9.5</v>
      </c>
      <c r="T5" s="12">
        <f t="shared" si="0"/>
        <v>9.5</v>
      </c>
      <c r="U5" s="14"/>
      <c r="V5" s="14"/>
    </row>
    <row r="6" spans="1:22" ht="14.25" customHeight="1" x14ac:dyDescent="0.25">
      <c r="A6" s="6">
        <v>7112</v>
      </c>
      <c r="B6" s="6" t="s">
        <v>100</v>
      </c>
      <c r="C6" s="6">
        <v>9</v>
      </c>
      <c r="D6" s="22" t="s">
        <v>92</v>
      </c>
      <c r="E6" s="136"/>
      <c r="F6" s="137"/>
      <c r="G6" s="131"/>
      <c r="H6" s="135"/>
      <c r="I6" s="131">
        <v>1</v>
      </c>
      <c r="J6" s="135"/>
      <c r="K6" s="131">
        <v>0.5</v>
      </c>
      <c r="L6" s="135"/>
      <c r="M6" s="136"/>
      <c r="N6" s="137"/>
      <c r="O6" s="131"/>
      <c r="P6" s="135"/>
      <c r="Q6" s="131"/>
      <c r="R6" s="135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1"/>
      <c r="H7" s="135"/>
      <c r="I7" s="131"/>
      <c r="J7" s="135"/>
      <c r="K7" s="131"/>
      <c r="L7" s="135"/>
      <c r="M7" s="136"/>
      <c r="N7" s="137"/>
      <c r="O7" s="131"/>
      <c r="P7" s="135"/>
      <c r="Q7" s="131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1"/>
      <c r="H8" s="135"/>
      <c r="I8" s="131"/>
      <c r="J8" s="135"/>
      <c r="K8" s="131"/>
      <c r="L8" s="135"/>
      <c r="M8" s="136"/>
      <c r="N8" s="137"/>
      <c r="O8" s="131"/>
      <c r="P8" s="135"/>
      <c r="Q8" s="131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1"/>
      <c r="H9" s="135"/>
      <c r="I9" s="131"/>
      <c r="J9" s="135"/>
      <c r="K9" s="131"/>
      <c r="L9" s="135"/>
      <c r="M9" s="136"/>
      <c r="N9" s="137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1"/>
      <c r="H10" s="135"/>
      <c r="I10" s="131"/>
      <c r="J10" s="135"/>
      <c r="K10" s="131"/>
      <c r="L10" s="135"/>
      <c r="M10" s="136"/>
      <c r="N10" s="137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 t="s">
        <v>81</v>
      </c>
      <c r="E11" s="136"/>
      <c r="F11" s="137"/>
      <c r="G11" s="131"/>
      <c r="H11" s="135"/>
      <c r="I11" s="131"/>
      <c r="J11" s="135"/>
      <c r="K11" s="131"/>
      <c r="L11" s="135"/>
      <c r="M11" s="136"/>
      <c r="N11" s="137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1"/>
      <c r="H12" s="135"/>
      <c r="I12" s="131"/>
      <c r="J12" s="135"/>
      <c r="K12" s="131"/>
      <c r="L12" s="135"/>
      <c r="M12" s="136"/>
      <c r="N12" s="137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1"/>
      <c r="H13" s="135"/>
      <c r="I13" s="131"/>
      <c r="J13" s="135"/>
      <c r="K13" s="131"/>
      <c r="L13" s="135"/>
      <c r="M13" s="136"/>
      <c r="N13" s="137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6"/>
      <c r="N14" s="137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31"/>
      <c r="H15" s="135"/>
      <c r="I15" s="131"/>
      <c r="J15" s="135"/>
      <c r="K15" s="131"/>
      <c r="L15" s="135"/>
      <c r="M15" s="136"/>
      <c r="N15" s="137"/>
      <c r="O15" s="131"/>
      <c r="P15" s="135"/>
      <c r="Q15" s="131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6" t="s">
        <v>101</v>
      </c>
      <c r="C16" s="6"/>
      <c r="D16" s="22" t="s">
        <v>88</v>
      </c>
      <c r="E16" s="136"/>
      <c r="F16" s="137"/>
      <c r="G16" s="131"/>
      <c r="H16" s="135"/>
      <c r="I16" s="131"/>
      <c r="J16" s="135"/>
      <c r="K16" s="131"/>
      <c r="L16" s="135"/>
      <c r="M16" s="136"/>
      <c r="N16" s="137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101</v>
      </c>
      <c r="C17" s="6"/>
      <c r="D17" s="22" t="s">
        <v>72</v>
      </c>
      <c r="E17" s="136"/>
      <c r="F17" s="137"/>
      <c r="G17" s="131"/>
      <c r="H17" s="135"/>
      <c r="I17" s="131"/>
      <c r="J17" s="135"/>
      <c r="K17" s="131"/>
      <c r="L17" s="135"/>
      <c r="M17" s="136"/>
      <c r="N17" s="137"/>
      <c r="O17" s="131"/>
      <c r="P17" s="135"/>
      <c r="Q17" s="131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101</v>
      </c>
      <c r="C18" s="6"/>
      <c r="D18" s="22" t="s">
        <v>69</v>
      </c>
      <c r="E18" s="136"/>
      <c r="F18" s="137"/>
      <c r="G18" s="131">
        <v>1.5</v>
      </c>
      <c r="H18" s="135"/>
      <c r="I18" s="131">
        <v>1</v>
      </c>
      <c r="J18" s="135"/>
      <c r="K18" s="131">
        <v>0.5</v>
      </c>
      <c r="L18" s="135"/>
      <c r="M18" s="136"/>
      <c r="N18" s="137"/>
      <c r="O18" s="131"/>
      <c r="P18" s="135"/>
      <c r="Q18" s="131"/>
      <c r="R18" s="135"/>
      <c r="S18" s="12">
        <f>E18+G18+I18+K18+M18+O18+Q18</f>
        <v>3</v>
      </c>
      <c r="T18" s="12">
        <f>SUM(S18-U18-V18)</f>
        <v>3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22" t="s">
        <v>71</v>
      </c>
      <c r="E19" s="136"/>
      <c r="F19" s="137"/>
      <c r="G19" s="131"/>
      <c r="H19" s="135"/>
      <c r="I19" s="131"/>
      <c r="J19" s="135"/>
      <c r="K19" s="131"/>
      <c r="L19" s="135"/>
      <c r="M19" s="136"/>
      <c r="N19" s="137"/>
      <c r="O19" s="131"/>
      <c r="P19" s="135"/>
      <c r="Q19" s="131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1"/>
      <c r="H20" s="135"/>
      <c r="I20" s="131"/>
      <c r="J20" s="135"/>
      <c r="K20" s="131"/>
      <c r="L20" s="135"/>
      <c r="M20" s="136"/>
      <c r="N20" s="137"/>
      <c r="O20" s="131"/>
      <c r="P20" s="135"/>
      <c r="Q20" s="131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7"/>
      <c r="G21" s="131"/>
      <c r="H21" s="135"/>
      <c r="I21" s="131"/>
      <c r="J21" s="135"/>
      <c r="K21" s="131"/>
      <c r="L21" s="135"/>
      <c r="M21" s="136"/>
      <c r="N21" s="137"/>
      <c r="O21" s="131"/>
      <c r="P21" s="135"/>
      <c r="Q21" s="131"/>
      <c r="R21" s="135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6">
        <v>8</v>
      </c>
      <c r="F22" s="137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5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29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21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-3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-11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21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3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29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86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110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62</v>
      </c>
      <c r="D4" s="22" t="s">
        <v>93</v>
      </c>
      <c r="E4" s="136"/>
      <c r="F4" s="137"/>
      <c r="G4" s="136"/>
      <c r="H4" s="137"/>
      <c r="I4" s="136"/>
      <c r="J4" s="137"/>
      <c r="K4" s="136"/>
      <c r="L4" s="137"/>
      <c r="M4" s="136"/>
      <c r="N4" s="137"/>
      <c r="O4" s="131"/>
      <c r="P4" s="135"/>
      <c r="Q4" s="131"/>
      <c r="R4" s="135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1"/>
      <c r="P5" s="135"/>
      <c r="Q5" s="131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1"/>
      <c r="P6" s="135"/>
      <c r="Q6" s="131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1"/>
      <c r="P7" s="135"/>
      <c r="Q7" s="131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1"/>
      <c r="P8" s="135"/>
      <c r="Q8" s="131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1"/>
      <c r="P16" s="135"/>
      <c r="Q16" s="131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1"/>
      <c r="P17" s="135"/>
      <c r="Q17" s="131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101</v>
      </c>
      <c r="C18" s="6"/>
      <c r="D18" s="22" t="s">
        <v>60</v>
      </c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1"/>
      <c r="P18" s="135"/>
      <c r="Q18" s="131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22" t="s">
        <v>63</v>
      </c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1"/>
      <c r="P19" s="135"/>
      <c r="Q19" s="131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1"/>
      <c r="P20" s="135"/>
      <c r="Q20" s="131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6"/>
      <c r="F21" s="137"/>
      <c r="G21" s="136">
        <v>8</v>
      </c>
      <c r="H21" s="137"/>
      <c r="I21" s="136">
        <v>8</v>
      </c>
      <c r="J21" s="137"/>
      <c r="K21" s="136">
        <v>8</v>
      </c>
      <c r="L21" s="137"/>
      <c r="M21" s="136">
        <v>8</v>
      </c>
      <c r="N21" s="137"/>
      <c r="O21" s="131"/>
      <c r="P21" s="135"/>
      <c r="Q21" s="131"/>
      <c r="R21" s="135"/>
      <c r="S21" s="12">
        <f t="shared" si="1"/>
        <v>32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6">
        <v>8</v>
      </c>
      <c r="F22" s="137"/>
      <c r="G22" s="131"/>
      <c r="H22" s="135"/>
      <c r="I22" s="131"/>
      <c r="J22" s="135"/>
      <c r="K22" s="131"/>
      <c r="L22" s="135"/>
      <c r="M22" s="131"/>
      <c r="N22" s="135"/>
      <c r="O22" s="131"/>
      <c r="P22" s="135"/>
      <c r="Q22" s="131"/>
      <c r="R22" s="135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32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03.09.23</v>
      </c>
      <c r="D2" s="110"/>
      <c r="E2" s="134" t="s">
        <v>11</v>
      </c>
      <c r="F2" s="134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4" t="s">
        <v>15</v>
      </c>
      <c r="N2" s="134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102</v>
      </c>
      <c r="C4" s="6">
        <v>45</v>
      </c>
      <c r="D4" s="22" t="s">
        <v>74</v>
      </c>
      <c r="E4" s="136"/>
      <c r="F4" s="137"/>
      <c r="G4" s="131">
        <v>8</v>
      </c>
      <c r="H4" s="135"/>
      <c r="I4" s="131">
        <v>8</v>
      </c>
      <c r="J4" s="135"/>
      <c r="K4" s="131">
        <v>8</v>
      </c>
      <c r="L4" s="135"/>
      <c r="M4" s="136"/>
      <c r="N4" s="137"/>
      <c r="O4" s="131"/>
      <c r="P4" s="135"/>
      <c r="Q4" s="131"/>
      <c r="R4" s="135"/>
      <c r="S4" s="12">
        <f>E4+G4+I4+K4+M4+O4+Q4</f>
        <v>24</v>
      </c>
      <c r="T4" s="12">
        <f t="shared" ref="T4:T18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1"/>
      <c r="H5" s="135"/>
      <c r="I5" s="131"/>
      <c r="J5" s="135"/>
      <c r="K5" s="131"/>
      <c r="L5" s="135"/>
      <c r="M5" s="136"/>
      <c r="N5" s="137"/>
      <c r="O5" s="131"/>
      <c r="P5" s="135"/>
      <c r="Q5" s="131"/>
      <c r="R5" s="135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1"/>
      <c r="H6" s="135"/>
      <c r="I6" s="131"/>
      <c r="J6" s="135"/>
      <c r="K6" s="131"/>
      <c r="L6" s="135"/>
      <c r="M6" s="136"/>
      <c r="N6" s="137"/>
      <c r="O6" s="131"/>
      <c r="P6" s="135"/>
      <c r="Q6" s="131"/>
      <c r="R6" s="13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1"/>
      <c r="H7" s="135"/>
      <c r="I7" s="131"/>
      <c r="J7" s="135"/>
      <c r="K7" s="131"/>
      <c r="L7" s="135"/>
      <c r="M7" s="136"/>
      <c r="N7" s="137"/>
      <c r="O7" s="131"/>
      <c r="P7" s="135"/>
      <c r="Q7" s="131"/>
      <c r="R7" s="13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1"/>
      <c r="H8" s="135"/>
      <c r="I8" s="131"/>
      <c r="J8" s="135"/>
      <c r="K8" s="131"/>
      <c r="L8" s="135"/>
      <c r="M8" s="136"/>
      <c r="N8" s="137"/>
      <c r="O8" s="131"/>
      <c r="P8" s="135"/>
      <c r="Q8" s="131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1"/>
      <c r="H9" s="135"/>
      <c r="I9" s="131"/>
      <c r="J9" s="135"/>
      <c r="K9" s="131"/>
      <c r="L9" s="135"/>
      <c r="M9" s="136"/>
      <c r="N9" s="137"/>
      <c r="O9" s="131"/>
      <c r="P9" s="135"/>
      <c r="Q9" s="131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1"/>
      <c r="H10" s="135"/>
      <c r="I10" s="131"/>
      <c r="J10" s="135"/>
      <c r="K10" s="131"/>
      <c r="L10" s="135"/>
      <c r="M10" s="136"/>
      <c r="N10" s="137"/>
      <c r="O10" s="131"/>
      <c r="P10" s="135"/>
      <c r="Q10" s="131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1"/>
      <c r="H11" s="135"/>
      <c r="I11" s="131"/>
      <c r="J11" s="135"/>
      <c r="K11" s="131"/>
      <c r="L11" s="135"/>
      <c r="M11" s="136"/>
      <c r="N11" s="137"/>
      <c r="O11" s="131"/>
      <c r="P11" s="135"/>
      <c r="Q11" s="131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1"/>
      <c r="H12" s="135"/>
      <c r="I12" s="131"/>
      <c r="J12" s="135"/>
      <c r="K12" s="131"/>
      <c r="L12" s="135"/>
      <c r="M12" s="136"/>
      <c r="N12" s="137"/>
      <c r="O12" s="131"/>
      <c r="P12" s="135"/>
      <c r="Q12" s="131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1"/>
      <c r="H13" s="135"/>
      <c r="I13" s="131"/>
      <c r="J13" s="135"/>
      <c r="K13" s="131"/>
      <c r="L13" s="135"/>
      <c r="M13" s="136"/>
      <c r="N13" s="137"/>
      <c r="O13" s="131"/>
      <c r="P13" s="135"/>
      <c r="Q13" s="131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1"/>
      <c r="H14" s="135"/>
      <c r="I14" s="131"/>
      <c r="J14" s="135"/>
      <c r="K14" s="131"/>
      <c r="L14" s="135"/>
      <c r="M14" s="136"/>
      <c r="N14" s="137"/>
      <c r="O14" s="131"/>
      <c r="P14" s="135"/>
      <c r="Q14" s="131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101</v>
      </c>
      <c r="C15" s="6"/>
      <c r="D15" s="22" t="s">
        <v>96</v>
      </c>
      <c r="E15" s="121"/>
      <c r="F15" s="122"/>
      <c r="G15" s="119"/>
      <c r="H15" s="120"/>
      <c r="I15" s="119"/>
      <c r="J15" s="120"/>
      <c r="K15" s="119"/>
      <c r="L15" s="120"/>
      <c r="M15" s="121"/>
      <c r="N15" s="122"/>
      <c r="O15" s="131"/>
      <c r="P15" s="135"/>
      <c r="Q15" s="131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101</v>
      </c>
      <c r="C16" s="6"/>
      <c r="D16" s="22" t="s">
        <v>60</v>
      </c>
      <c r="E16" s="136"/>
      <c r="F16" s="137"/>
      <c r="G16" s="131"/>
      <c r="H16" s="135"/>
      <c r="I16" s="131"/>
      <c r="J16" s="135"/>
      <c r="K16" s="131"/>
      <c r="L16" s="135"/>
      <c r="M16" s="136"/>
      <c r="N16" s="137"/>
      <c r="O16" s="131"/>
      <c r="P16" s="135"/>
      <c r="Q16" s="131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101</v>
      </c>
      <c r="C17" s="6"/>
      <c r="D17" s="10" t="s">
        <v>54</v>
      </c>
      <c r="E17" s="136"/>
      <c r="F17" s="137"/>
      <c r="G17" s="131"/>
      <c r="H17" s="135"/>
      <c r="I17" s="131"/>
      <c r="J17" s="135"/>
      <c r="K17" s="131"/>
      <c r="L17" s="135"/>
      <c r="M17" s="136"/>
      <c r="N17" s="137"/>
      <c r="O17" s="131"/>
      <c r="P17" s="135"/>
      <c r="Q17" s="131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1"/>
      <c r="H18" s="135"/>
      <c r="I18" s="131"/>
      <c r="J18" s="135"/>
      <c r="K18" s="131"/>
      <c r="L18" s="135"/>
      <c r="M18" s="136"/>
      <c r="N18" s="137"/>
      <c r="O18" s="131"/>
      <c r="P18" s="135"/>
      <c r="Q18" s="131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6"/>
      <c r="F19" s="137"/>
      <c r="G19" s="131"/>
      <c r="H19" s="135"/>
      <c r="I19" s="131"/>
      <c r="J19" s="135"/>
      <c r="K19" s="131"/>
      <c r="L19" s="135"/>
      <c r="M19" s="136">
        <v>8</v>
      </c>
      <c r="N19" s="137"/>
      <c r="O19" s="131"/>
      <c r="P19" s="135"/>
      <c r="Q19" s="131"/>
      <c r="R19" s="135"/>
      <c r="S19" s="12">
        <f t="shared" si="1"/>
        <v>8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6">
        <v>8</v>
      </c>
      <c r="F20" s="137"/>
      <c r="G20" s="131"/>
      <c r="H20" s="135"/>
      <c r="I20" s="131"/>
      <c r="J20" s="135"/>
      <c r="K20" s="131"/>
      <c r="L20" s="135"/>
      <c r="M20" s="131"/>
      <c r="N20" s="135"/>
      <c r="O20" s="131"/>
      <c r="P20" s="135"/>
      <c r="Q20" s="131"/>
      <c r="R20" s="135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24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24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>
        <f>SUM(S15:S18)</f>
        <v>0</v>
      </c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Jones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Jones!Print_Area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2023-09-04T09:12:46Z</cp:lastPrinted>
  <dcterms:created xsi:type="dcterms:W3CDTF">2010-01-14T13:00:57Z</dcterms:created>
  <dcterms:modified xsi:type="dcterms:W3CDTF">2024-06-27T08:10:50Z</dcterms:modified>
</cp:coreProperties>
</file>