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0CE3E8CA-C392-4E02-BAA9-98B899AF908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7" r:id="rId7"/>
    <sheet name="Pugh-Keenan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Mcsharry!$A$1:$V$41</definedName>
    <definedName name="_xlnm.Print_Area" localSheetId="10">N.Winterburn!$A$1:$V$42</definedName>
    <definedName name="_xlnm.Print_Area" localSheetId="7">'Pugh-Keenan'!$A$1:$V$39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0" i="1"/>
  <c r="C10" i="1"/>
  <c r="I10" i="1"/>
  <c r="H10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1" i="1"/>
  <c r="G11" i="1" s="1"/>
  <c r="C2" i="51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3" i="1" l="1"/>
  <c r="H13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2" i="1"/>
  <c r="H12" i="1"/>
  <c r="V23" i="55"/>
  <c r="C28" i="55" s="1"/>
  <c r="D12" i="1" s="1"/>
  <c r="U23" i="55"/>
  <c r="C27" i="55" s="1"/>
  <c r="C12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2" i="1" s="1"/>
  <c r="S19" i="55"/>
  <c r="C29" i="55" s="1"/>
  <c r="E12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2" i="1" s="1"/>
  <c r="C35" i="56"/>
  <c r="B9" i="1"/>
  <c r="G9" i="1" s="1"/>
  <c r="S23" i="55"/>
  <c r="S21" i="55"/>
  <c r="G35" i="56" l="1"/>
  <c r="C31" i="55"/>
  <c r="B12" i="1"/>
  <c r="G12" i="1" s="1"/>
  <c r="G31" i="55" l="1"/>
  <c r="I25" i="24" l="1"/>
  <c r="J27" i="24" s="1"/>
  <c r="S15" i="51" l="1"/>
  <c r="T15" i="51" s="1"/>
  <c r="K25" i="24" l="1"/>
  <c r="L27" i="24" s="1"/>
  <c r="M25" i="24" l="1"/>
  <c r="N27" i="24" s="1"/>
  <c r="H15" i="1" l="1"/>
  <c r="I15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3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K15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I17" i="1"/>
  <c r="I16" i="1"/>
  <c r="I14" i="1"/>
  <c r="I8" i="1"/>
  <c r="H17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7" i="1" s="1"/>
  <c r="C43" i="5"/>
  <c r="D17" i="1" s="1"/>
  <c r="H38" i="5"/>
  <c r="L38" i="5"/>
  <c r="O36" i="5"/>
  <c r="P38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44" i="5"/>
  <c r="E17" i="1" s="1"/>
  <c r="C45" i="5"/>
  <c r="Q36" i="5"/>
  <c r="R38" i="5" s="1"/>
  <c r="C33" i="14" l="1"/>
  <c r="E8" i="1" s="1"/>
  <c r="E18" i="1" s="1"/>
  <c r="I18" i="1"/>
  <c r="H18" i="1"/>
  <c r="C18" i="1"/>
  <c r="T18" i="18"/>
  <c r="T20" i="30"/>
  <c r="D14" i="1"/>
  <c r="D18" i="1" s="1"/>
  <c r="T13" i="30"/>
  <c r="T19" i="18"/>
  <c r="T26" i="24"/>
  <c r="C30" i="24" s="1"/>
  <c r="B14" i="1" s="1"/>
  <c r="T26" i="14"/>
  <c r="S25" i="24"/>
  <c r="F17" i="1"/>
  <c r="F16" i="1"/>
  <c r="S26" i="30"/>
  <c r="S24" i="30"/>
  <c r="S27" i="24"/>
  <c r="S25" i="14"/>
  <c r="F8" i="1"/>
  <c r="L27" i="14"/>
  <c r="S27" i="14" s="1"/>
  <c r="C30" i="14" l="1"/>
  <c r="B8" i="1" s="1"/>
  <c r="G8" i="1" s="1"/>
  <c r="F18" i="1"/>
  <c r="T25" i="30"/>
  <c r="C29" i="30" s="1"/>
  <c r="B15" i="1" s="1"/>
  <c r="G15" i="1" s="1"/>
  <c r="C35" i="24"/>
  <c r="G35" i="24" s="1"/>
  <c r="G7" i="1"/>
  <c r="G14" i="1"/>
  <c r="C35" i="14" l="1"/>
  <c r="G35" i="14" s="1"/>
  <c r="C34" i="30"/>
  <c r="G34" i="30" s="1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6" i="5"/>
  <c r="N38" i="5" s="1"/>
  <c r="S30" i="5"/>
  <c r="T30" i="5" l="1"/>
  <c r="T37" i="5" s="1"/>
  <c r="C41" i="5" s="1"/>
  <c r="B17" i="1" s="1"/>
  <c r="K17" i="1"/>
  <c r="S36" i="5"/>
  <c r="G17" i="1" l="1"/>
  <c r="G18" i="1" s="1"/>
  <c r="K18" i="1"/>
  <c r="C22" i="1" s="1"/>
  <c r="C46" i="5"/>
  <c r="G46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<sst xmlns="http://schemas.openxmlformats.org/spreadsheetml/2006/main" count="535" uniqueCount="119">
  <si>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</si>
  <si>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</si>
  <si>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</si>
  <si>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</si>
  <si>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</si>
  <si>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</si>
  <si>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</si>
  <si>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</si>
  <si>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</si>
  <si>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</si>
  <si>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</si>
  <si>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</si>
  <si>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</si>
  <si>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</si>
  <si>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</si>
  <si>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</si>
  <si>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</si>
  <si>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</si>
  <si>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</si>
  <si>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</si>
  <si>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</si>
  <si>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</si>
  <si>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</si>
  <si>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</si>
  <si>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</si>
  <si>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</si>
  <si>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</si>
  <si>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</si>
  <si>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</si>
  <si>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</si>
  <si>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</si>
  <si>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</si>
  <si>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</si>
  <si>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</si>
  <si>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</si>
  <si>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</si>
  <si>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</si>
  <si>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</si>
  <si>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</si>
  <si>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</si>
  <si>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</si>
  <si>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</si>
  <si>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</si>
  <si>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</si>
  <si>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</si>
  <si>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</si>
  <si>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</si>
  <si>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</si>
  <si>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</si>
  <si>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</si>
  <si>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</si>
  <si>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</si>
  <si>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</si>
  <si>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</si>
  <si>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</si>
  <si>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</si>
  <si>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</si>
  <si>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</si>
  <si>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</si>
  <si>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</si>
  <si>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</si>
  <si>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</si>
  <si>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</si>
  <si>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</si>
  <si>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</si>
  <si>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</si>
  <si>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</si>
  <si>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</si>
  <si>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</si>
  <si>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</si>
  <si>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</si>
  <si>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</si>
  <si>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</si>
  <si>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</si>
  <si>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</si>
  <si>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</si>
  <si>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</si>
  <si>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</si>
  <si>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</si>
  <si>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</si>
  <si>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</si>
  <si>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</si>
  <si>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</si>
  <si>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 xml:space="preserve">hafele lighting </t>
  </si>
  <si>
    <t>tv unit</t>
  </si>
  <si>
    <t>kids tv unit</t>
  </si>
  <si>
    <t>clean / light fire</t>
  </si>
  <si>
    <t>back bar</t>
  </si>
  <si>
    <t>wardrobe</t>
  </si>
  <si>
    <t>fixings</t>
  </si>
  <si>
    <t>doctors appointment</t>
  </si>
  <si>
    <t>production meeting</t>
  </si>
  <si>
    <t>lg05 rebook</t>
  </si>
  <si>
    <t>J Mcsharry</t>
  </si>
  <si>
    <t>F Pugh-Keenan</t>
  </si>
  <si>
    <t>unload van</t>
  </si>
  <si>
    <t>desk</t>
  </si>
  <si>
    <t>door</t>
  </si>
  <si>
    <t>06.08.23</t>
  </si>
  <si>
    <t>Tv unit</t>
  </si>
  <si>
    <t>Window rails</t>
  </si>
  <si>
    <t>Window moulds</t>
  </si>
  <si>
    <t>Skirting</t>
  </si>
  <si>
    <t>window mouls cutters</t>
  </si>
  <si>
    <t>skirting</t>
  </si>
  <si>
    <t>tops and shelves</t>
  </si>
  <si>
    <t>doors and drawers</t>
  </si>
  <si>
    <t>corner mock up</t>
  </si>
  <si>
    <t>door frame</t>
  </si>
  <si>
    <t>moulds</t>
  </si>
  <si>
    <t>hallway storage</t>
  </si>
  <si>
    <t>framework</t>
  </si>
  <si>
    <t>MBHS01</t>
  </si>
  <si>
    <t>CAMP01</t>
  </si>
  <si>
    <t>MOOR03</t>
  </si>
  <si>
    <t>WHIT05</t>
  </si>
  <si>
    <t>OFFI01</t>
  </si>
  <si>
    <t>MOOR02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</si>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</sst>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8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89" zoomScaleNormal="89" workbookViewId="0">
      <selection activeCell="B6" sqref="B6:C17"/>
    </sheetView>
  </sheetViews>
  <sheetFormatPr defaultColWidth="9.140625"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47</v>
      </c>
    </row>
    <row r="2" spans="1:11" x14ac:dyDescent="0.25">
      <c r="A2" s="92" t="s">
        <v>59</v>
      </c>
      <c r="C2" s="6" t="s">
        <v>98</v>
      </c>
      <c r="D2" s="96"/>
      <c r="E2" s="93" t="s">
        <v>40</v>
      </c>
    </row>
    <row r="3" spans="1:11" x14ac:dyDescent="0.25">
      <c r="A3" s="92"/>
      <c r="D3" s="97"/>
      <c r="E3" s="93" t="s">
        <v>42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29</v>
      </c>
      <c r="F5" s="99" t="s">
        <v>30</v>
      </c>
      <c r="G5" s="99" t="s">
        <v>6</v>
      </c>
      <c r="H5" s="99" t="s">
        <v>25</v>
      </c>
      <c r="I5" s="99" t="s">
        <v>32</v>
      </c>
      <c r="K5" s="99" t="s">
        <v>39</v>
      </c>
    </row>
    <row r="6" spans="1:11" ht="17.25" customHeight="1" x14ac:dyDescent="0.25">
      <c r="A6" s="100" t="s">
        <v>68</v>
      </c>
      <c r="B6" s="101">
        <f>SUM(Chimes!C31)</f>
        <v>40</v>
      </c>
      <c r="C6" s="101">
        <f>SUM(Chimes!C32)</f>
        <v>0</v>
      </c>
      <c r="D6" s="101">
        <f>SUM(Chimes!C33)</f>
        <v>0</v>
      </c>
      <c r="E6" s="101">
        <f>SUM(Chimes!C34)</f>
        <v>0</v>
      </c>
      <c r="F6" s="101">
        <f>SUM(Chimes!C35)</f>
        <v>0</v>
      </c>
      <c r="G6" s="102">
        <f>B6+C6+D6+E6+F6</f>
        <v>40</v>
      </c>
      <c r="H6" s="103">
        <f>SUM(Chimes!C37)</f>
        <v>0</v>
      </c>
      <c r="I6" s="103">
        <f>SUM(Chimes!C38)</f>
        <v>0</v>
      </c>
      <c r="K6" s="104">
        <f>SUM(Chimes!I32)</f>
        <v>6</v>
      </c>
    </row>
    <row r="7" spans="1:11" x14ac:dyDescent="0.25">
      <c r="A7" s="100" t="s">
        <v>41</v>
      </c>
      <c r="B7" s="101">
        <f>SUM(Czege!C26)</f>
        <v>0</v>
      </c>
      <c r="C7" s="101">
        <f>SUM(Czege!C27)</f>
        <v>0</v>
      </c>
      <c r="D7" s="101">
        <f>SUM(Czege!C28)</f>
        <v>0</v>
      </c>
      <c r="E7" s="101">
        <f>SUM(Czege!C29)</f>
        <v>40</v>
      </c>
      <c r="F7" s="101">
        <f>SUM(Czege!C30)</f>
        <v>0</v>
      </c>
      <c r="G7" s="102">
        <f>B7+C7+D7+E7+F7</f>
        <v>40</v>
      </c>
      <c r="H7" s="105">
        <f>SUM(Czege!C32)</f>
        <v>0</v>
      </c>
      <c r="I7" s="105">
        <f>SUM(Czege!C33)</f>
        <v>0</v>
      </c>
      <c r="K7" s="104">
        <f>SUM(Czege!I27)</f>
        <v>0</v>
      </c>
    </row>
    <row r="8" spans="1:11" ht="17.25" customHeight="1" x14ac:dyDescent="0.25">
      <c r="A8" s="100" t="s">
        <v>7</v>
      </c>
      <c r="B8" s="101">
        <f>SUM(Doran!C30)</f>
        <v>40</v>
      </c>
      <c r="C8" s="101">
        <f>SUM(Doran!C31)</f>
        <v>0</v>
      </c>
      <c r="D8" s="101">
        <f>SUM(Doran!C32)</f>
        <v>0</v>
      </c>
      <c r="E8" s="101">
        <f>SUM(Doran!C33)</f>
        <v>0</v>
      </c>
      <c r="F8" s="101">
        <f>SUM(Doran!C34)</f>
        <v>0</v>
      </c>
      <c r="G8" s="102">
        <f t="shared" ref="G8:G16" si="0">B8+C8+D8+E8+F8</f>
        <v>40</v>
      </c>
      <c r="H8" s="105">
        <f>SUM(Doran!C36)</f>
        <v>0</v>
      </c>
      <c r="I8" s="105">
        <f>SUM(Doran!C37)</f>
        <v>0</v>
      </c>
      <c r="K8" s="104">
        <f>SUM(Doran!I31)</f>
        <v>0</v>
      </c>
    </row>
    <row r="9" spans="1:11" x14ac:dyDescent="0.25">
      <c r="A9" s="100" t="s">
        <v>48</v>
      </c>
      <c r="B9" s="101">
        <f>SUM(Hammond!C30)</f>
        <v>40</v>
      </c>
      <c r="C9" s="101">
        <f>SUM(Hammond!C31)</f>
        <v>0</v>
      </c>
      <c r="D9" s="101">
        <f>SUM(Hammond!C32)</f>
        <v>0</v>
      </c>
      <c r="E9" s="101">
        <f>SUM(Hammond!C33)</f>
        <v>0</v>
      </c>
      <c r="F9" s="101">
        <f>SUM(Hammond!C34)</f>
        <v>0</v>
      </c>
      <c r="G9" s="102">
        <f t="shared" ref="G9:G13" si="1">B9+C9+D9+E9+F9</f>
        <v>40</v>
      </c>
      <c r="H9" s="105">
        <f>SUM(Hammond!C36)</f>
        <v>0</v>
      </c>
      <c r="I9" s="105">
        <f>SUM(Hammond!C37)</f>
        <v>0</v>
      </c>
      <c r="K9" s="104">
        <f>SUM(Hammond!I31)</f>
        <v>2</v>
      </c>
    </row>
    <row r="10" spans="1:11" x14ac:dyDescent="0.25">
      <c r="A10" s="93" t="s">
        <v>66</v>
      </c>
      <c r="B10" s="101">
        <f>SUM(Jones!C28)</f>
        <v>40</v>
      </c>
      <c r="C10" s="101">
        <f>SUM(Jones!C29)</f>
        <v>0</v>
      </c>
      <c r="D10" s="101">
        <f>SUM(Jones!C30)</f>
        <v>0</v>
      </c>
      <c r="E10" s="101">
        <f>SUM(Jones!C31)</f>
        <v>0</v>
      </c>
      <c r="F10" s="101">
        <f>SUM(Jones!C32)</f>
        <v>0</v>
      </c>
      <c r="G10" s="102">
        <f>B10+C10+D10+E10+F10</f>
        <v>40</v>
      </c>
      <c r="H10" s="105">
        <f>SUM(Jones!C34)</f>
        <v>0</v>
      </c>
      <c r="I10" s="105">
        <f>SUM(Jones!C35)</f>
        <v>0</v>
      </c>
      <c r="K10" s="104">
        <f>SUM(Jones!I29)</f>
        <v>7</v>
      </c>
    </row>
    <row r="11" spans="1:11" x14ac:dyDescent="0.25">
      <c r="A11" s="113" t="s">
        <v>93</v>
      </c>
      <c r="B11" s="101">
        <f>SUM(Mcsharry!C28)</f>
        <v>40</v>
      </c>
      <c r="C11" s="101">
        <f>SUM(Mcsharry!C29)</f>
        <v>0</v>
      </c>
      <c r="D11" s="101">
        <f>SUM(Mcsharry!C30)</f>
        <v>0</v>
      </c>
      <c r="E11" s="101">
        <f>SUM(Mcsharry!C31)</f>
        <v>0</v>
      </c>
      <c r="F11" s="101">
        <f>SUM(Mcsharry!C32)</f>
        <v>0</v>
      </c>
      <c r="G11" s="102">
        <f>B11+C11+D11+E11+F11</f>
        <v>40</v>
      </c>
      <c r="H11" s="105">
        <f>SUM(Mcsharry!C34)</f>
        <v>0</v>
      </c>
      <c r="I11" s="105">
        <f>SUM(Mcsharry!C35)</f>
        <v>0</v>
      </c>
      <c r="K11" s="104">
        <f>SUM(Mcsharry!I29)</f>
        <v>4.5</v>
      </c>
    </row>
    <row r="12" spans="1:11" x14ac:dyDescent="0.25">
      <c r="A12" s="100" t="s">
        <v>94</v>
      </c>
      <c r="B12" s="101">
        <f>SUM('Pugh-Keenan'!C26)</f>
        <v>32</v>
      </c>
      <c r="C12" s="101">
        <f>SUM('Pugh-Keenan'!C27)</f>
        <v>0</v>
      </c>
      <c r="D12" s="101">
        <f>SUM('Pugh-Keenan'!C28)</f>
        <v>0</v>
      </c>
      <c r="E12" s="101">
        <f>SUM('Pugh-Keenan'!C29)</f>
        <v>8</v>
      </c>
      <c r="F12" s="101">
        <f>SUM('Pugh-Keenan'!C30)</f>
        <v>0</v>
      </c>
      <c r="G12" s="102">
        <f t="shared" si="1"/>
        <v>40</v>
      </c>
      <c r="H12" s="105">
        <f>SUM('Pugh-Keenan'!C32)</f>
        <v>0</v>
      </c>
      <c r="I12" s="105">
        <f>SUM('Pugh-Keenan'!C33)</f>
        <v>0</v>
      </c>
      <c r="K12" s="104">
        <f>SUM('Pugh-Keenan'!I27)</f>
        <v>3</v>
      </c>
    </row>
    <row r="13" spans="1:11" ht="17.25" customHeight="1" x14ac:dyDescent="0.25">
      <c r="A13" s="100" t="s">
        <v>8</v>
      </c>
      <c r="B13" s="101">
        <f>SUM(Taylor!C28)</f>
        <v>40</v>
      </c>
      <c r="C13" s="101">
        <f>SUM(Taylor!C29)</f>
        <v>0</v>
      </c>
      <c r="D13" s="101">
        <f>SUM(Taylor!C30)</f>
        <v>0</v>
      </c>
      <c r="E13" s="101">
        <f>SUM(Taylor!C31)</f>
        <v>0</v>
      </c>
      <c r="F13" s="101">
        <f>SUM(Taylor!C32)</f>
        <v>0</v>
      </c>
      <c r="G13" s="102">
        <f t="shared" si="1"/>
        <v>40</v>
      </c>
      <c r="H13" s="105">
        <f>SUM(Taylor!C34)</f>
        <v>0</v>
      </c>
      <c r="I13" s="105">
        <f>SUM(Taylor!C35)</f>
        <v>0</v>
      </c>
      <c r="K13" s="104">
        <f>SUM(Taylor!I29)</f>
        <v>0.5</v>
      </c>
    </row>
    <row r="14" spans="1:11" x14ac:dyDescent="0.25">
      <c r="A14" s="100" t="s">
        <v>43</v>
      </c>
      <c r="B14" s="101">
        <f>SUM(Ward!C30)</f>
        <v>0</v>
      </c>
      <c r="C14" s="101">
        <f>SUM(Ward!C31)</f>
        <v>0</v>
      </c>
      <c r="D14" s="101">
        <f>SUM(Ward!C32)</f>
        <v>0</v>
      </c>
      <c r="E14" s="101">
        <f>SUM(Ward!C33)</f>
        <v>40</v>
      </c>
      <c r="F14" s="101">
        <f>SUM(Ward!C34)</f>
        <v>0</v>
      </c>
      <c r="G14" s="102">
        <f t="shared" si="0"/>
        <v>40</v>
      </c>
      <c r="H14" s="105">
        <f>SUM(Ward!C36)</f>
        <v>0</v>
      </c>
      <c r="I14" s="105">
        <f>SUM(Ward!C37)</f>
        <v>0</v>
      </c>
      <c r="K14" s="104">
        <f>SUM(Ward!I31)</f>
        <v>0</v>
      </c>
    </row>
    <row r="15" spans="1:11" x14ac:dyDescent="0.25">
      <c r="A15" s="100" t="s">
        <v>45</v>
      </c>
      <c r="B15" s="101">
        <f>SUM(N.Winterburn!C29)</f>
        <v>0</v>
      </c>
      <c r="C15" s="101">
        <f>SUM(N.Winterburn!C30)</f>
        <v>0</v>
      </c>
      <c r="D15" s="101">
        <f>SUM(N.Winterburn!C31)</f>
        <v>0</v>
      </c>
      <c r="E15" s="101">
        <f>SUM(N.Winterburn!C32)</f>
        <v>40</v>
      </c>
      <c r="F15" s="101">
        <f>SUM(N.Winterburn!C33)</f>
        <v>0</v>
      </c>
      <c r="G15" s="102">
        <f t="shared" si="0"/>
        <v>40</v>
      </c>
      <c r="H15" s="105">
        <f>SUM(N.Winterburn!C35)</f>
        <v>0</v>
      </c>
      <c r="I15" s="105">
        <f>SUM(N.Winterburn!C36)</f>
        <v>0</v>
      </c>
      <c r="K15" s="104">
        <f>SUM(N.Winterburn!I30)</f>
        <v>0</v>
      </c>
    </row>
    <row r="16" spans="1:11" x14ac:dyDescent="0.25">
      <c r="A16" s="100" t="s">
        <v>9</v>
      </c>
      <c r="B16" s="101">
        <f>SUM(T.Winterburn!C28)</f>
        <v>0</v>
      </c>
      <c r="C16" s="101">
        <f>SUM(T.Winterburn!C29)</f>
        <v>0</v>
      </c>
      <c r="D16" s="101">
        <f>SUM(T.Winterburn!C30)</f>
        <v>0</v>
      </c>
      <c r="E16" s="101">
        <f>SUM(T.Winterburn!C31)</f>
        <v>0</v>
      </c>
      <c r="F16" s="101">
        <f>SUM(T.Winterburn!C32)</f>
        <v>0</v>
      </c>
      <c r="G16" s="102">
        <f t="shared" si="0"/>
        <v>0</v>
      </c>
      <c r="H16" s="105">
        <f>SUM(T.Winterburn!C34)</f>
        <v>0</v>
      </c>
      <c r="I16" s="105">
        <f>SUM(T.Winterburn!C35)</f>
        <v>0</v>
      </c>
      <c r="K16" s="104">
        <f>SUM(T.Winterburn!I29)</f>
        <v>0</v>
      </c>
    </row>
    <row r="17" spans="1:11" x14ac:dyDescent="0.25">
      <c r="A17" s="100" t="s">
        <v>10</v>
      </c>
      <c r="B17" s="101">
        <f>SUM(Wright!C41)</f>
        <v>0</v>
      </c>
      <c r="C17" s="101">
        <f>SUM(Wright!C42)</f>
        <v>0</v>
      </c>
      <c r="D17" s="101">
        <f>SUM(Wright!C43)</f>
        <v>0</v>
      </c>
      <c r="E17" s="101">
        <f>SUM(Wright!C44)</f>
        <v>40</v>
      </c>
      <c r="F17" s="101">
        <f>SUM(Wright!C45)</f>
        <v>0</v>
      </c>
      <c r="G17" s="102">
        <f>B17+C17+D17+E17+F17</f>
        <v>40</v>
      </c>
      <c r="H17" s="105">
        <f>SUM(Wright!C47)</f>
        <v>0</v>
      </c>
      <c r="I17" s="105">
        <f>SUM(Wright!C48)</f>
        <v>0</v>
      </c>
      <c r="K17" s="104">
        <f>SUM(Wright!I42)</f>
        <v>0</v>
      </c>
    </row>
    <row r="18" spans="1:11" ht="17.25" customHeight="1" x14ac:dyDescent="0.25">
      <c r="A18" s="106" t="s">
        <v>20</v>
      </c>
      <c r="B18" s="107">
        <f t="shared" ref="B18:I18" si="2">SUM(B6:B17)</f>
        <v>272</v>
      </c>
      <c r="C18" s="107">
        <f t="shared" si="2"/>
        <v>0</v>
      </c>
      <c r="D18" s="107">
        <f t="shared" si="2"/>
        <v>0</v>
      </c>
      <c r="E18" s="107">
        <f t="shared" si="2"/>
        <v>168</v>
      </c>
      <c r="F18" s="107">
        <f t="shared" si="2"/>
        <v>0</v>
      </c>
      <c r="G18" s="107">
        <f t="shared" si="2"/>
        <v>440</v>
      </c>
      <c r="H18" s="108">
        <f t="shared" si="2"/>
        <v>0</v>
      </c>
      <c r="I18" s="108">
        <f t="shared" si="2"/>
        <v>0</v>
      </c>
      <c r="J18" s="95"/>
      <c r="K18" s="107">
        <f>SUM(K6:K17)</f>
        <v>23</v>
      </c>
    </row>
    <row r="19" spans="1:11" s="95" customFormat="1" x14ac:dyDescent="0.25">
      <c r="A19" s="93"/>
      <c r="B19" s="93"/>
      <c r="C19" s="93"/>
      <c r="D19" s="93"/>
      <c r="E19" s="93"/>
      <c r="F19" s="93"/>
      <c r="J19" s="93"/>
      <c r="K19" s="93"/>
    </row>
    <row r="21" spans="1:11" x14ac:dyDescent="0.25">
      <c r="A21" s="93" t="s">
        <v>26</v>
      </c>
      <c r="C21" s="109">
        <f>B18+C18+D18</f>
        <v>272</v>
      </c>
    </row>
    <row r="22" spans="1:11" x14ac:dyDescent="0.25">
      <c r="A22" s="93" t="s">
        <v>27</v>
      </c>
      <c r="C22" s="109">
        <f>K18</f>
        <v>23</v>
      </c>
    </row>
    <row r="23" spans="1:11" x14ac:dyDescent="0.25">
      <c r="A23" s="93" t="s">
        <v>31</v>
      </c>
      <c r="C23" s="110">
        <f>C22/C21</f>
        <v>8.455882352941177E-2</v>
      </c>
    </row>
    <row r="24" spans="1:11" x14ac:dyDescent="0.25">
      <c r="C24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1"/>
      <c r="C2" s="6" t="s">
        <v>98</v>
      </c>
      <c r="D2" s="111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112</v>
      </c>
      <c r="C4" s="6">
        <v>19</v>
      </c>
      <c r="D4" s="22" t="s">
        <v>89</v>
      </c>
      <c r="E4" s="126">
        <v>7</v>
      </c>
      <c r="F4" s="126"/>
      <c r="G4" s="123"/>
      <c r="H4" s="124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 t="shared" ref="S4:S24" si="0">E4+G4+I4+K4+M4+O4+Q4</f>
        <v>7</v>
      </c>
      <c r="T4" s="58">
        <f t="shared" ref="T4:T11" si="1">SUM(S4-U4-V4)</f>
        <v>7</v>
      </c>
      <c r="U4" s="60"/>
      <c r="V4" s="60"/>
    </row>
    <row r="5" spans="1:22" x14ac:dyDescent="0.25">
      <c r="A5" s="6">
        <v>7054</v>
      </c>
      <c r="B5" s="6" t="s">
        <v>113</v>
      </c>
      <c r="C5" s="6">
        <v>67</v>
      </c>
      <c r="D5" s="10" t="s">
        <v>99</v>
      </c>
      <c r="E5" s="125">
        <v>1</v>
      </c>
      <c r="F5" s="126"/>
      <c r="G5" s="123">
        <v>7.5</v>
      </c>
      <c r="H5" s="124"/>
      <c r="I5" s="125"/>
      <c r="J5" s="126"/>
      <c r="K5" s="125"/>
      <c r="L5" s="126"/>
      <c r="M5" s="125"/>
      <c r="N5" s="126"/>
      <c r="O5" s="123"/>
      <c r="P5" s="124"/>
      <c r="Q5" s="123"/>
      <c r="R5" s="124"/>
      <c r="S5" s="58">
        <f t="shared" si="0"/>
        <v>8.5</v>
      </c>
      <c r="T5" s="58">
        <f t="shared" si="1"/>
        <v>8.5</v>
      </c>
      <c r="U5" s="60"/>
      <c r="V5" s="60"/>
    </row>
    <row r="6" spans="1:22" x14ac:dyDescent="0.25">
      <c r="A6" s="6">
        <v>7112</v>
      </c>
      <c r="B6" s="6" t="s">
        <v>114</v>
      </c>
      <c r="C6" s="6">
        <v>3</v>
      </c>
      <c r="D6" s="10" t="s">
        <v>100</v>
      </c>
      <c r="E6" s="126"/>
      <c r="F6" s="126"/>
      <c r="G6" s="123">
        <v>0.5</v>
      </c>
      <c r="H6" s="124"/>
      <c r="I6" s="126">
        <v>0.5</v>
      </c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6">
        <v>7112</v>
      </c>
      <c r="B7" s="6" t="s">
        <v>114</v>
      </c>
      <c r="C7" s="6">
        <v>2</v>
      </c>
      <c r="D7" s="22" t="s">
        <v>102</v>
      </c>
      <c r="E7" s="123"/>
      <c r="F7" s="124"/>
      <c r="G7" s="123"/>
      <c r="H7" s="124"/>
      <c r="I7" s="123">
        <v>1.5</v>
      </c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7112</v>
      </c>
      <c r="B8" s="6" t="s">
        <v>114</v>
      </c>
      <c r="C8" s="6">
        <v>1</v>
      </c>
      <c r="D8" s="22" t="s">
        <v>101</v>
      </c>
      <c r="E8" s="123"/>
      <c r="F8" s="124"/>
      <c r="G8" s="123"/>
      <c r="H8" s="124"/>
      <c r="I8" s="123">
        <v>6</v>
      </c>
      <c r="J8" s="124"/>
      <c r="K8" s="123">
        <v>2</v>
      </c>
      <c r="L8" s="124"/>
      <c r="M8" s="123"/>
      <c r="N8" s="124"/>
      <c r="O8" s="123"/>
      <c r="P8" s="124"/>
      <c r="Q8" s="123"/>
      <c r="R8" s="124"/>
      <c r="S8" s="58">
        <f>E8+G8+I8+K8+M8+O8+Q8</f>
        <v>8</v>
      </c>
      <c r="T8" s="58">
        <f t="shared" si="1"/>
        <v>8</v>
      </c>
      <c r="U8" s="60"/>
      <c r="V8" s="60"/>
    </row>
    <row r="9" spans="1:22" x14ac:dyDescent="0.25">
      <c r="A9" s="6">
        <v>7045</v>
      </c>
      <c r="B9" s="6" t="s">
        <v>115</v>
      </c>
      <c r="C9" s="6">
        <v>45</v>
      </c>
      <c r="D9" s="22" t="s">
        <v>81</v>
      </c>
      <c r="E9" s="123"/>
      <c r="F9" s="124"/>
      <c r="G9" s="123"/>
      <c r="H9" s="124"/>
      <c r="I9" s="123"/>
      <c r="J9" s="124"/>
      <c r="K9" s="123">
        <v>2</v>
      </c>
      <c r="L9" s="124"/>
      <c r="M9" s="123">
        <v>6</v>
      </c>
      <c r="N9" s="124"/>
      <c r="O9" s="123"/>
      <c r="P9" s="124"/>
      <c r="Q9" s="123"/>
      <c r="R9" s="124"/>
      <c r="S9" s="58">
        <f t="shared" si="0"/>
        <v>8</v>
      </c>
      <c r="T9" s="58">
        <f t="shared" si="1"/>
        <v>8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116</v>
      </c>
      <c r="C20" s="6"/>
      <c r="D20" s="22" t="s">
        <v>76</v>
      </c>
      <c r="E20" s="123"/>
      <c r="F20" s="124"/>
      <c r="G20" s="123"/>
      <c r="H20" s="124"/>
      <c r="I20" s="123"/>
      <c r="J20" s="124"/>
      <c r="K20" s="123">
        <v>2</v>
      </c>
      <c r="L20" s="124"/>
      <c r="M20" s="123"/>
      <c r="N20" s="124"/>
      <c r="O20" s="123"/>
      <c r="P20" s="124"/>
      <c r="Q20" s="123"/>
      <c r="R20" s="124"/>
      <c r="S20" s="58">
        <f t="shared" ref="S20" si="9">E20+G20+I20+K20+M20+O20+Q20</f>
        <v>2</v>
      </c>
      <c r="T20" s="58">
        <f t="shared" si="3"/>
        <v>2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116</v>
      </c>
      <c r="C22" s="6"/>
      <c r="D22" s="22" t="s">
        <v>61</v>
      </c>
      <c r="E22" s="125"/>
      <c r="F22" s="125"/>
      <c r="G22" s="125"/>
      <c r="H22" s="125"/>
      <c r="I22" s="125"/>
      <c r="J22" s="125"/>
      <c r="K22" s="125">
        <v>2</v>
      </c>
      <c r="L22" s="125"/>
      <c r="M22" s="125">
        <v>2</v>
      </c>
      <c r="N22" s="125"/>
      <c r="O22" s="123"/>
      <c r="P22" s="124"/>
      <c r="Q22" s="123"/>
      <c r="R22" s="124"/>
      <c r="S22" s="58">
        <f t="shared" si="0"/>
        <v>4</v>
      </c>
      <c r="T22" s="58">
        <f>SUM(S22-U22-V22)</f>
        <v>4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6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1"/>
      <c r="C2" s="6" t="s">
        <v>98</v>
      </c>
      <c r="D2" s="111"/>
      <c r="E2" s="132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45</v>
      </c>
      <c r="D4" s="22" t="s">
        <v>74</v>
      </c>
      <c r="E4" s="130"/>
      <c r="F4" s="131"/>
      <c r="G4" s="130"/>
      <c r="H4" s="131"/>
      <c r="I4" s="130"/>
      <c r="J4" s="131"/>
      <c r="K4" s="130"/>
      <c r="L4" s="131"/>
      <c r="M4" s="130"/>
      <c r="N4" s="131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23"/>
      <c r="P5" s="124"/>
      <c r="Q5" s="123"/>
      <c r="R5" s="124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4"/>
      <c r="P6" s="135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6"/>
      <c r="L7" s="131"/>
      <c r="M7" s="130"/>
      <c r="N7" s="131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/>
      <c r="C17" s="6"/>
      <c r="D17" s="22" t="s">
        <v>60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23"/>
      <c r="P17" s="124"/>
      <c r="Q17" s="123"/>
      <c r="R17" s="124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30">
        <v>8</v>
      </c>
      <c r="F19" s="131"/>
      <c r="G19" s="130">
        <v>8</v>
      </c>
      <c r="H19" s="131"/>
      <c r="I19" s="130">
        <v>8</v>
      </c>
      <c r="J19" s="131"/>
      <c r="K19" s="130">
        <v>8</v>
      </c>
      <c r="L19" s="131"/>
      <c r="M19" s="130">
        <v>8</v>
      </c>
      <c r="N19" s="131"/>
      <c r="O19" s="123"/>
      <c r="P19" s="124"/>
      <c r="Q19" s="123"/>
      <c r="R19" s="124"/>
      <c r="S19" s="58">
        <f t="shared" si="1"/>
        <v>40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8">
        <f>SUM(E4:E20)</f>
        <v>8</v>
      </c>
      <c r="F21" s="129"/>
      <c r="G21" s="128">
        <f>SUM(G4:G20)</f>
        <v>8</v>
      </c>
      <c r="H21" s="129"/>
      <c r="I21" s="128">
        <f>SUM(I4:I20)</f>
        <v>8</v>
      </c>
      <c r="J21" s="129"/>
      <c r="K21" s="128">
        <f>SUM(K4:K20)</f>
        <v>8</v>
      </c>
      <c r="L21" s="129"/>
      <c r="M21" s="128">
        <f>SUM(M4:M20)</f>
        <v>8</v>
      </c>
      <c r="N21" s="129"/>
      <c r="O21" s="128">
        <f>SUM(O4:O20)</f>
        <v>0</v>
      </c>
      <c r="P21" s="129"/>
      <c r="Q21" s="128">
        <f>SUM(Q4:Q20)</f>
        <v>0</v>
      </c>
      <c r="R21" s="129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2">
        <v>8</v>
      </c>
      <c r="G22" s="58"/>
      <c r="H22" s="112">
        <v>8</v>
      </c>
      <c r="I22" s="58"/>
      <c r="J22" s="112">
        <v>8</v>
      </c>
      <c r="K22" s="58"/>
      <c r="L22" s="112">
        <v>8</v>
      </c>
      <c r="M22" s="58"/>
      <c r="N22" s="112">
        <v>8</v>
      </c>
      <c r="O22" s="58"/>
      <c r="P22" s="112"/>
      <c r="Q22" s="58"/>
      <c r="R22" s="112"/>
      <c r="S22" s="58">
        <f>SUM(E22:R22)</f>
        <v>40</v>
      </c>
      <c r="T22" s="58">
        <f>SUM(T4:T21)</f>
        <v>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40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58</v>
      </c>
      <c r="B2" s="111"/>
      <c r="C2" s="6" t="s">
        <v>98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114</v>
      </c>
      <c r="C4" s="6">
        <v>1</v>
      </c>
      <c r="D4" s="22" t="s">
        <v>103</v>
      </c>
      <c r="E4" s="125">
        <v>3.5</v>
      </c>
      <c r="F4" s="125"/>
      <c r="G4" s="125">
        <v>1.75</v>
      </c>
      <c r="H4" s="125"/>
      <c r="I4" s="125">
        <v>6.5</v>
      </c>
      <c r="J4" s="125"/>
      <c r="K4" s="125">
        <v>3.5</v>
      </c>
      <c r="L4" s="125"/>
      <c r="M4" s="125"/>
      <c r="N4" s="125"/>
      <c r="O4" s="137"/>
      <c r="P4" s="138"/>
      <c r="Q4" s="137"/>
      <c r="R4" s="138"/>
      <c r="S4" s="12">
        <f>E4+G4+I4+K4+M4+O4+Q4</f>
        <v>15.25</v>
      </c>
      <c r="T4" s="12">
        <f t="shared" ref="T4:T18" si="0">SUM(S4-U4-V4)</f>
        <v>15.25</v>
      </c>
      <c r="U4" s="14"/>
      <c r="V4" s="14"/>
    </row>
    <row r="5" spans="1:22" x14ac:dyDescent="0.25">
      <c r="A5" s="6">
        <v>7112</v>
      </c>
      <c r="B5" s="6" t="s">
        <v>114</v>
      </c>
      <c r="C5" s="6">
        <v>2</v>
      </c>
      <c r="D5" s="22" t="s">
        <v>104</v>
      </c>
      <c r="E5" s="137">
        <v>4.5</v>
      </c>
      <c r="F5" s="138"/>
      <c r="G5" s="137">
        <v>3.5</v>
      </c>
      <c r="H5" s="138"/>
      <c r="I5" s="137">
        <v>1.5</v>
      </c>
      <c r="J5" s="138"/>
      <c r="K5" s="137"/>
      <c r="L5" s="138"/>
      <c r="M5" s="125"/>
      <c r="N5" s="125"/>
      <c r="O5" s="137"/>
      <c r="P5" s="138"/>
      <c r="Q5" s="137"/>
      <c r="R5" s="138"/>
      <c r="S5" s="12">
        <f t="shared" ref="S5:S25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>
        <v>7054</v>
      </c>
      <c r="B6" s="6" t="s">
        <v>113</v>
      </c>
      <c r="C6" s="6">
        <v>65</v>
      </c>
      <c r="D6" s="22" t="s">
        <v>105</v>
      </c>
      <c r="E6" s="137"/>
      <c r="F6" s="138"/>
      <c r="G6" s="137">
        <v>2.75</v>
      </c>
      <c r="H6" s="138"/>
      <c r="I6" s="137"/>
      <c r="J6" s="138"/>
      <c r="K6" s="137"/>
      <c r="L6" s="138"/>
      <c r="M6" s="125"/>
      <c r="N6" s="125"/>
      <c r="O6" s="137"/>
      <c r="P6" s="138"/>
      <c r="Q6" s="137"/>
      <c r="R6" s="138"/>
      <c r="S6" s="12">
        <f t="shared" si="1"/>
        <v>2.75</v>
      </c>
      <c r="T6" s="12">
        <f t="shared" si="0"/>
        <v>2.75</v>
      </c>
      <c r="U6" s="14"/>
      <c r="V6" s="14"/>
    </row>
    <row r="7" spans="1:22" x14ac:dyDescent="0.25">
      <c r="A7" s="6">
        <v>7054</v>
      </c>
      <c r="B7" s="6" t="s">
        <v>113</v>
      </c>
      <c r="C7" s="6">
        <v>45</v>
      </c>
      <c r="D7" s="22" t="s">
        <v>106</v>
      </c>
      <c r="E7" s="137"/>
      <c r="F7" s="138"/>
      <c r="G7" s="137"/>
      <c r="H7" s="138"/>
      <c r="I7" s="137"/>
      <c r="J7" s="138"/>
      <c r="K7" s="137">
        <v>4.5</v>
      </c>
      <c r="L7" s="138"/>
      <c r="M7" s="125"/>
      <c r="N7" s="125"/>
      <c r="O7" s="137"/>
      <c r="P7" s="138"/>
      <c r="Q7" s="137"/>
      <c r="R7" s="138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6964</v>
      </c>
      <c r="B8" s="6" t="s">
        <v>112</v>
      </c>
      <c r="C8" s="6">
        <v>21</v>
      </c>
      <c r="D8" s="22" t="s">
        <v>107</v>
      </c>
      <c r="E8" s="137"/>
      <c r="F8" s="138"/>
      <c r="G8" s="137"/>
      <c r="H8" s="138"/>
      <c r="I8" s="137"/>
      <c r="J8" s="138"/>
      <c r="K8" s="137"/>
      <c r="L8" s="138"/>
      <c r="M8" s="125">
        <v>4</v>
      </c>
      <c r="N8" s="125"/>
      <c r="O8" s="137"/>
      <c r="P8" s="138"/>
      <c r="Q8" s="137"/>
      <c r="R8" s="138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6822</v>
      </c>
      <c r="B9" s="6" t="s">
        <v>117</v>
      </c>
      <c r="C9" s="6">
        <v>69</v>
      </c>
      <c r="D9" s="22" t="s">
        <v>108</v>
      </c>
      <c r="E9" s="137"/>
      <c r="F9" s="138"/>
      <c r="G9" s="137"/>
      <c r="H9" s="138"/>
      <c r="I9" s="137"/>
      <c r="J9" s="138"/>
      <c r="K9" s="137"/>
      <c r="L9" s="138"/>
      <c r="M9" s="125">
        <v>4</v>
      </c>
      <c r="N9" s="125"/>
      <c r="O9" s="137"/>
      <c r="P9" s="138"/>
      <c r="Q9" s="137"/>
      <c r="R9" s="138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64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37"/>
      <c r="P19" s="138"/>
      <c r="Q19" s="137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116</v>
      </c>
      <c r="C20" s="6"/>
      <c r="D20" s="22" t="s">
        <v>60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116</v>
      </c>
      <c r="C21" s="6"/>
      <c r="D21" s="22" t="s">
        <v>61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37"/>
      <c r="P21" s="138"/>
      <c r="Q21" s="137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37"/>
      <c r="P22" s="138"/>
      <c r="Q22" s="137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1"/>
      <c r="C2" s="111" t="str">
        <f>Chimes!C2</f>
        <v>06.08.23</v>
      </c>
      <c r="D2" s="111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113</v>
      </c>
      <c r="C4" s="6">
        <v>65</v>
      </c>
      <c r="D4" s="22" t="s">
        <v>84</v>
      </c>
      <c r="E4" s="126">
        <v>8</v>
      </c>
      <c r="F4" s="126"/>
      <c r="G4" s="126">
        <v>8</v>
      </c>
      <c r="H4" s="126"/>
      <c r="I4" s="126">
        <v>7</v>
      </c>
      <c r="J4" s="126"/>
      <c r="K4" s="126">
        <v>3</v>
      </c>
      <c r="L4" s="126"/>
      <c r="M4" s="125"/>
      <c r="N4" s="126"/>
      <c r="O4" s="123"/>
      <c r="P4" s="124"/>
      <c r="Q4" s="123"/>
      <c r="R4" s="124"/>
      <c r="S4" s="58">
        <f>E4+G4+I4+K4+M4+O4+Q4</f>
        <v>26</v>
      </c>
      <c r="T4" s="58">
        <f t="shared" ref="T4:T14" si="0">SUM(S4-U4-V4)</f>
        <v>26</v>
      </c>
      <c r="U4" s="60"/>
      <c r="V4" s="60"/>
    </row>
    <row r="5" spans="1:22" x14ac:dyDescent="0.25">
      <c r="A5" s="6">
        <v>7054</v>
      </c>
      <c r="B5" s="6" t="s">
        <v>113</v>
      </c>
      <c r="C5" s="6">
        <v>37</v>
      </c>
      <c r="D5" s="22" t="s">
        <v>73</v>
      </c>
      <c r="E5" s="126"/>
      <c r="F5" s="126"/>
      <c r="G5" s="126"/>
      <c r="H5" s="126"/>
      <c r="I5" s="126"/>
      <c r="J5" s="126"/>
      <c r="K5" s="126">
        <v>5</v>
      </c>
      <c r="L5" s="126"/>
      <c r="M5" s="126">
        <v>7</v>
      </c>
      <c r="N5" s="126"/>
      <c r="O5" s="123"/>
      <c r="P5" s="124"/>
      <c r="Q5" s="123"/>
      <c r="R5" s="124"/>
      <c r="S5" s="58">
        <f t="shared" ref="S5:S25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60</v>
      </c>
      <c r="E21" s="123"/>
      <c r="F21" s="124"/>
      <c r="G21" s="123"/>
      <c r="H21" s="124"/>
      <c r="I21" s="123">
        <v>1</v>
      </c>
      <c r="J21" s="124"/>
      <c r="K21" s="123"/>
      <c r="L21" s="124"/>
      <c r="M21" s="123">
        <v>1</v>
      </c>
      <c r="N21" s="124"/>
      <c r="O21" s="123"/>
      <c r="P21" s="124"/>
      <c r="Q21" s="123"/>
      <c r="R21" s="124"/>
      <c r="S21" s="58">
        <f>E21+G21+I21+K21+M21+O21+Q21</f>
        <v>2</v>
      </c>
      <c r="T21" s="58">
        <f>SUM(S21-U21-V21)</f>
        <v>2</v>
      </c>
      <c r="U21" s="60"/>
      <c r="V21" s="60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2">
        <v>8</v>
      </c>
      <c r="G26" s="58"/>
      <c r="H26" s="112">
        <v>8</v>
      </c>
      <c r="I26" s="58"/>
      <c r="J26" s="112">
        <v>8</v>
      </c>
      <c r="K26" s="58"/>
      <c r="L26" s="112">
        <v>8</v>
      </c>
      <c r="M26" s="58"/>
      <c r="N26" s="112">
        <v>8</v>
      </c>
      <c r="O26" s="58"/>
      <c r="P26" s="112"/>
      <c r="Q26" s="58"/>
      <c r="R26" s="112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2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111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20">
        <v>8</v>
      </c>
      <c r="L3" s="120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67</v>
      </c>
      <c r="D4" s="22" t="s">
        <v>111</v>
      </c>
      <c r="E4" s="137">
        <v>6.5</v>
      </c>
      <c r="F4" s="138"/>
      <c r="G4" s="137">
        <v>6.5</v>
      </c>
      <c r="H4" s="138"/>
      <c r="I4" s="137">
        <v>5</v>
      </c>
      <c r="J4" s="138"/>
      <c r="K4" s="137">
        <v>4</v>
      </c>
      <c r="L4" s="138"/>
      <c r="M4" s="137"/>
      <c r="N4" s="138"/>
      <c r="O4" s="137"/>
      <c r="P4" s="138"/>
      <c r="Q4" s="137"/>
      <c r="R4" s="138"/>
      <c r="S4" s="12">
        <f>E4+G4+I4+K4+M4+O4+Q4</f>
        <v>22</v>
      </c>
      <c r="T4" s="12">
        <f t="shared" ref="T4:T20" si="0">SUM(S4-U4-V4)</f>
        <v>22</v>
      </c>
      <c r="U4" s="14"/>
      <c r="V4" s="14"/>
    </row>
    <row r="5" spans="1:22" x14ac:dyDescent="0.25">
      <c r="A5" s="6">
        <v>7054</v>
      </c>
      <c r="B5" s="6" t="s">
        <v>113</v>
      </c>
      <c r="C5" s="6">
        <v>37</v>
      </c>
      <c r="D5" s="22" t="s">
        <v>73</v>
      </c>
      <c r="E5" s="137"/>
      <c r="F5" s="138"/>
      <c r="G5" s="137"/>
      <c r="H5" s="138"/>
      <c r="I5" s="137">
        <v>1.5</v>
      </c>
      <c r="J5" s="138"/>
      <c r="K5" s="137">
        <v>2.5</v>
      </c>
      <c r="L5" s="138"/>
      <c r="M5" s="137">
        <v>1</v>
      </c>
      <c r="N5" s="138"/>
      <c r="O5" s="137"/>
      <c r="P5" s="138"/>
      <c r="Q5" s="137"/>
      <c r="R5" s="138"/>
      <c r="S5" s="12">
        <f t="shared" ref="S5:S23" si="1">E5+G5+I5+K5+M5+O5+Q5</f>
        <v>5</v>
      </c>
      <c r="T5" s="12">
        <f t="shared" si="0"/>
        <v>5</v>
      </c>
      <c r="U5" s="14"/>
      <c r="V5" s="14"/>
    </row>
    <row r="6" spans="1:22" ht="14.25" customHeight="1" x14ac:dyDescent="0.25">
      <c r="A6" s="6">
        <v>7112</v>
      </c>
      <c r="B6" s="6" t="s">
        <v>114</v>
      </c>
      <c r="C6" s="6">
        <v>2</v>
      </c>
      <c r="D6" s="22" t="s">
        <v>104</v>
      </c>
      <c r="E6" s="137"/>
      <c r="F6" s="138"/>
      <c r="G6" s="137"/>
      <c r="H6" s="138"/>
      <c r="I6" s="137"/>
      <c r="J6" s="138"/>
      <c r="K6" s="137"/>
      <c r="L6" s="138"/>
      <c r="M6" s="137">
        <v>6</v>
      </c>
      <c r="N6" s="138"/>
      <c r="O6" s="137"/>
      <c r="P6" s="138"/>
      <c r="Q6" s="137"/>
      <c r="R6" s="138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82</v>
      </c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95</v>
      </c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116</v>
      </c>
      <c r="C17" s="6"/>
      <c r="D17" s="22" t="s">
        <v>72</v>
      </c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69</v>
      </c>
      <c r="E18" s="137">
        <v>1.5</v>
      </c>
      <c r="F18" s="138"/>
      <c r="G18" s="137">
        <v>1.5</v>
      </c>
      <c r="H18" s="138"/>
      <c r="I18" s="137">
        <v>1.5</v>
      </c>
      <c r="J18" s="138"/>
      <c r="K18" s="137">
        <v>1.5</v>
      </c>
      <c r="L18" s="138"/>
      <c r="M18" s="137">
        <v>1</v>
      </c>
      <c r="N18" s="138"/>
      <c r="O18" s="137"/>
      <c r="P18" s="138"/>
      <c r="Q18" s="137"/>
      <c r="R18" s="138"/>
      <c r="S18" s="12">
        <f>E18+G18+I18+K18+M18+O18+Q18</f>
        <v>7</v>
      </c>
      <c r="T18" s="12">
        <f>SUM(S18-U18-V18)</f>
        <v>7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71</v>
      </c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7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93</v>
      </c>
      <c r="B1" s="2"/>
      <c r="C1" s="2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111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44</v>
      </c>
      <c r="D4" s="22" t="s">
        <v>74</v>
      </c>
      <c r="E4" s="137"/>
      <c r="F4" s="138"/>
      <c r="G4" s="137"/>
      <c r="H4" s="138"/>
      <c r="I4" s="137">
        <v>3</v>
      </c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3</v>
      </c>
      <c r="T4" s="12">
        <f t="shared" ref="T4:T20" si="0">SUM(S4-U4-V4)</f>
        <v>3</v>
      </c>
      <c r="U4" s="14"/>
      <c r="V4" s="14"/>
    </row>
    <row r="5" spans="1:22" x14ac:dyDescent="0.25">
      <c r="A5" s="6">
        <v>7054</v>
      </c>
      <c r="B5" s="6" t="s">
        <v>113</v>
      </c>
      <c r="C5" s="6">
        <v>60</v>
      </c>
      <c r="D5" s="22" t="s">
        <v>87</v>
      </c>
      <c r="E5" s="137">
        <v>6</v>
      </c>
      <c r="F5" s="138"/>
      <c r="G5" s="137">
        <v>8</v>
      </c>
      <c r="H5" s="138"/>
      <c r="I5" s="137">
        <v>3.5</v>
      </c>
      <c r="J5" s="138"/>
      <c r="K5" s="137">
        <v>8</v>
      </c>
      <c r="L5" s="138"/>
      <c r="M5" s="137">
        <v>7</v>
      </c>
      <c r="N5" s="138"/>
      <c r="O5" s="137"/>
      <c r="P5" s="138"/>
      <c r="Q5" s="137"/>
      <c r="R5" s="138"/>
      <c r="S5" s="12">
        <f t="shared" ref="S5:S23" si="1">E5+G5+I5+K5+M5+O5+Q5</f>
        <v>32.5</v>
      </c>
      <c r="T5" s="12">
        <f t="shared" si="0"/>
        <v>32.5</v>
      </c>
      <c r="U5" s="14"/>
      <c r="V5" s="14"/>
    </row>
    <row r="6" spans="1:22" x14ac:dyDescent="0.25">
      <c r="A6" s="6">
        <v>7054</v>
      </c>
      <c r="B6" s="6" t="s">
        <v>113</v>
      </c>
      <c r="C6" s="6">
        <v>43</v>
      </c>
      <c r="D6" s="22" t="s">
        <v>84</v>
      </c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60</v>
      </c>
      <c r="E18" s="137"/>
      <c r="F18" s="138"/>
      <c r="G18" s="137"/>
      <c r="H18" s="138"/>
      <c r="I18" s="137">
        <v>1.5</v>
      </c>
      <c r="J18" s="138"/>
      <c r="K18" s="137"/>
      <c r="L18" s="138"/>
      <c r="M18" s="137">
        <v>1</v>
      </c>
      <c r="N18" s="138"/>
      <c r="O18" s="137"/>
      <c r="P18" s="138"/>
      <c r="Q18" s="137"/>
      <c r="R18" s="138"/>
      <c r="S18" s="12">
        <f>E18+G18+I18+K18+M18+O18+Q18</f>
        <v>2.5</v>
      </c>
      <c r="T18" s="12">
        <f>SUM(S18-U18-V18)</f>
        <v>2.5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63</v>
      </c>
      <c r="E19" s="137">
        <v>2</v>
      </c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4.5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94</v>
      </c>
      <c r="B1" s="2"/>
      <c r="C1" s="2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111"/>
      <c r="E2" s="141" t="s">
        <v>11</v>
      </c>
      <c r="F2" s="141"/>
      <c r="G2" s="132" t="s">
        <v>12</v>
      </c>
      <c r="H2" s="132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118">
        <v>8</v>
      </c>
      <c r="H3" s="119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47</v>
      </c>
      <c r="D4" s="22" t="s">
        <v>88</v>
      </c>
      <c r="E4" s="137">
        <v>8</v>
      </c>
      <c r="F4" s="138"/>
      <c r="G4" s="136"/>
      <c r="H4" s="142"/>
      <c r="I4" s="137">
        <v>4</v>
      </c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7112</v>
      </c>
      <c r="B5" s="6" t="s">
        <v>114</v>
      </c>
      <c r="C5" s="6">
        <v>1</v>
      </c>
      <c r="D5" s="22" t="s">
        <v>109</v>
      </c>
      <c r="E5" s="137"/>
      <c r="F5" s="138"/>
      <c r="G5" s="136"/>
      <c r="H5" s="142"/>
      <c r="I5" s="137"/>
      <c r="J5" s="138"/>
      <c r="K5" s="137"/>
      <c r="L5" s="138"/>
      <c r="M5" s="137">
        <v>4</v>
      </c>
      <c r="N5" s="138"/>
      <c r="O5" s="137"/>
      <c r="P5" s="138"/>
      <c r="Q5" s="137"/>
      <c r="R5" s="138"/>
      <c r="S5" s="12">
        <f t="shared" ref="S5:S21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7112</v>
      </c>
      <c r="B6" s="6" t="s">
        <v>114</v>
      </c>
      <c r="C6" s="6">
        <v>2</v>
      </c>
      <c r="D6" s="22" t="s">
        <v>104</v>
      </c>
      <c r="E6" s="137"/>
      <c r="F6" s="138"/>
      <c r="G6" s="136"/>
      <c r="H6" s="142"/>
      <c r="I6" s="137">
        <v>2</v>
      </c>
      <c r="J6" s="138"/>
      <c r="K6" s="137">
        <v>7</v>
      </c>
      <c r="L6" s="138"/>
      <c r="M6" s="137">
        <v>4</v>
      </c>
      <c r="N6" s="138"/>
      <c r="O6" s="137"/>
      <c r="P6" s="138"/>
      <c r="Q6" s="137"/>
      <c r="R6" s="138"/>
      <c r="S6" s="12">
        <f>E6+G6+I6+K6+M6+O6+Q6</f>
        <v>13</v>
      </c>
      <c r="T6" s="12">
        <f t="shared" si="0"/>
        <v>13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6"/>
      <c r="H7" s="142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6"/>
      <c r="H8" s="142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6"/>
      <c r="H9" s="142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6"/>
      <c r="H10" s="142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6"/>
      <c r="H11" s="142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6"/>
      <c r="H12" s="142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6"/>
      <c r="H13" s="142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6"/>
      <c r="H14" s="142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4"/>
      <c r="G15" s="130"/>
      <c r="H15" s="131"/>
      <c r="I15" s="123"/>
      <c r="J15" s="124"/>
      <c r="K15" s="123"/>
      <c r="L15" s="124"/>
      <c r="M15" s="123"/>
      <c r="N15" s="124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60</v>
      </c>
      <c r="E16" s="137"/>
      <c r="F16" s="138"/>
      <c r="G16" s="136"/>
      <c r="H16" s="142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10" t="s">
        <v>54</v>
      </c>
      <c r="E17" s="137"/>
      <c r="F17" s="138"/>
      <c r="G17" s="136"/>
      <c r="H17" s="142"/>
      <c r="I17" s="137">
        <v>2</v>
      </c>
      <c r="J17" s="138"/>
      <c r="K17" s="137">
        <v>1</v>
      </c>
      <c r="L17" s="138"/>
      <c r="M17" s="137"/>
      <c r="N17" s="138"/>
      <c r="O17" s="137"/>
      <c r="P17" s="138"/>
      <c r="Q17" s="137"/>
      <c r="R17" s="138"/>
      <c r="S17" s="12">
        <f t="shared" si="1"/>
        <v>3</v>
      </c>
      <c r="T17" s="12">
        <f t="shared" si="0"/>
        <v>3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6"/>
      <c r="H18" s="142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7"/>
      <c r="F19" s="138"/>
      <c r="G19" s="136">
        <v>8</v>
      </c>
      <c r="H19" s="142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8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3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J29" sqref="J2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1"/>
      <c r="C2" s="111" t="str">
        <f>Chimes!C2</f>
        <v>06.08.23</v>
      </c>
      <c r="D2" s="32"/>
      <c r="E2" s="141" t="s">
        <v>11</v>
      </c>
      <c r="F2" s="141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113</v>
      </c>
      <c r="C4" s="6">
        <v>45</v>
      </c>
      <c r="D4" s="22" t="s">
        <v>74</v>
      </c>
      <c r="E4" s="137"/>
      <c r="F4" s="138"/>
      <c r="G4" s="143">
        <v>3</v>
      </c>
      <c r="H4" s="144"/>
      <c r="I4" s="143">
        <v>2.25</v>
      </c>
      <c r="J4" s="144"/>
      <c r="K4" s="143"/>
      <c r="L4" s="144"/>
      <c r="M4" s="143"/>
      <c r="N4" s="144"/>
      <c r="O4" s="145"/>
      <c r="P4" s="145"/>
      <c r="Q4" s="143"/>
      <c r="R4" s="144"/>
      <c r="S4" s="38">
        <f>E4+G4+I4+K4+M4+O4+Q4</f>
        <v>5.25</v>
      </c>
      <c r="T4" s="38">
        <f>SUM(S4-U4-V4)</f>
        <v>5.25</v>
      </c>
      <c r="U4" s="40"/>
      <c r="V4" s="40"/>
    </row>
    <row r="5" spans="1:22" x14ac:dyDescent="0.25">
      <c r="A5" s="6">
        <v>7054</v>
      </c>
      <c r="B5" s="6" t="s">
        <v>113</v>
      </c>
      <c r="C5" s="6">
        <v>71</v>
      </c>
      <c r="D5" s="22" t="s">
        <v>110</v>
      </c>
      <c r="E5" s="137"/>
      <c r="F5" s="138"/>
      <c r="G5" s="137"/>
      <c r="H5" s="124"/>
      <c r="I5" s="123">
        <v>5.75</v>
      </c>
      <c r="J5" s="124"/>
      <c r="K5" s="123">
        <v>8</v>
      </c>
      <c r="L5" s="124"/>
      <c r="M5" s="123">
        <v>8</v>
      </c>
      <c r="N5" s="124"/>
      <c r="O5" s="145"/>
      <c r="P5" s="145"/>
      <c r="Q5" s="143"/>
      <c r="R5" s="144"/>
      <c r="S5" s="38">
        <f t="shared" ref="S5:S22" si="0">E5+G5+I5+K5+M5+O5+Q5</f>
        <v>21.75</v>
      </c>
      <c r="T5" s="38">
        <f t="shared" ref="T5:T20" si="1">SUM(S5-U5-V5)</f>
        <v>21.75</v>
      </c>
      <c r="U5" s="40"/>
      <c r="V5" s="40"/>
    </row>
    <row r="6" spans="1:22" x14ac:dyDescent="0.25">
      <c r="A6" s="6">
        <v>7054</v>
      </c>
      <c r="B6" s="6" t="s">
        <v>113</v>
      </c>
      <c r="C6" s="6">
        <v>50</v>
      </c>
      <c r="D6" s="22" t="s">
        <v>73</v>
      </c>
      <c r="E6" s="137">
        <v>8</v>
      </c>
      <c r="F6" s="138"/>
      <c r="G6" s="123">
        <v>4.5</v>
      </c>
      <c r="H6" s="124"/>
      <c r="I6" s="123"/>
      <c r="J6" s="124"/>
      <c r="K6" s="123"/>
      <c r="L6" s="124"/>
      <c r="M6" s="123"/>
      <c r="N6" s="124"/>
      <c r="O6" s="145"/>
      <c r="P6" s="145"/>
      <c r="Q6" s="143"/>
      <c r="R6" s="144"/>
      <c r="S6" s="38">
        <f t="shared" si="0"/>
        <v>12.5</v>
      </c>
      <c r="T6" s="38">
        <f t="shared" si="1"/>
        <v>12.5</v>
      </c>
      <c r="U6" s="40"/>
      <c r="V6" s="40"/>
    </row>
    <row r="7" spans="1:22" x14ac:dyDescent="0.25">
      <c r="A7" s="6"/>
      <c r="B7" s="6"/>
      <c r="C7" s="6"/>
      <c r="D7" s="22"/>
      <c r="E7" s="137"/>
      <c r="F7" s="138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8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8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7"/>
      <c r="F10" s="138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7"/>
      <c r="F11" s="138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7"/>
      <c r="F12" s="138"/>
      <c r="G12" s="123"/>
      <c r="H12" s="124"/>
      <c r="I12" s="123"/>
      <c r="J12" s="124"/>
      <c r="K12" s="123"/>
      <c r="L12" s="124"/>
      <c r="M12" s="123"/>
      <c r="N12" s="124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7"/>
      <c r="F13" s="138"/>
      <c r="G13" s="123"/>
      <c r="H13" s="124"/>
      <c r="I13" s="123"/>
      <c r="J13" s="124"/>
      <c r="K13" s="123"/>
      <c r="L13" s="124"/>
      <c r="M13" s="123"/>
      <c r="N13" s="124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7"/>
      <c r="F14" s="138"/>
      <c r="G14" s="123"/>
      <c r="H14" s="124"/>
      <c r="I14" s="123"/>
      <c r="J14" s="124"/>
      <c r="K14" s="123"/>
      <c r="L14" s="124"/>
      <c r="M14" s="123"/>
      <c r="N14" s="124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7"/>
      <c r="F15" s="138"/>
      <c r="G15" s="137"/>
      <c r="H15" s="124"/>
      <c r="I15" s="137"/>
      <c r="J15" s="124"/>
      <c r="K15" s="137"/>
      <c r="L15" s="124"/>
      <c r="M15" s="137"/>
      <c r="N15" s="124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7"/>
      <c r="F16" s="138"/>
      <c r="G16" s="123"/>
      <c r="H16" s="124"/>
      <c r="I16" s="123"/>
      <c r="J16" s="124"/>
      <c r="K16" s="123"/>
      <c r="L16" s="124"/>
      <c r="M16" s="123"/>
      <c r="N16" s="124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 t="s">
        <v>90</v>
      </c>
      <c r="E17" s="137"/>
      <c r="F17" s="138"/>
      <c r="G17" s="123"/>
      <c r="H17" s="124"/>
      <c r="I17" s="123"/>
      <c r="J17" s="124"/>
      <c r="K17" s="123"/>
      <c r="L17" s="124"/>
      <c r="M17" s="123"/>
      <c r="N17" s="124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7"/>
      <c r="F18" s="138"/>
      <c r="G18" s="143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60</v>
      </c>
      <c r="E19" s="137"/>
      <c r="F19" s="138"/>
      <c r="G19" s="143">
        <v>0.5</v>
      </c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>
        <v>3600</v>
      </c>
      <c r="B20" s="6" t="s">
        <v>116</v>
      </c>
      <c r="C20" s="6"/>
      <c r="D20" s="22" t="s">
        <v>75</v>
      </c>
      <c r="E20" s="137"/>
      <c r="F20" s="138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7"/>
      <c r="F21" s="138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5"/>
      <c r="F22" s="125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0.5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33" sqref="D3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9">
        <v>16.3</v>
      </c>
      <c r="G3" s="118">
        <v>8</v>
      </c>
      <c r="H3" s="119">
        <v>15.3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/>
      <c r="C4" s="6">
        <v>59</v>
      </c>
      <c r="D4" s="22" t="s">
        <v>85</v>
      </c>
      <c r="E4" s="136"/>
      <c r="F4" s="142"/>
      <c r="G4" s="136"/>
      <c r="H4" s="142"/>
      <c r="I4" s="136"/>
      <c r="J4" s="142"/>
      <c r="K4" s="136"/>
      <c r="L4" s="142"/>
      <c r="M4" s="136"/>
      <c r="N4" s="142"/>
      <c r="O4" s="137"/>
      <c r="P4" s="138"/>
      <c r="Q4" s="137"/>
      <c r="R4" s="138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7054</v>
      </c>
      <c r="B5" s="6"/>
      <c r="C5" s="6">
        <v>38</v>
      </c>
      <c r="D5" s="22" t="s">
        <v>96</v>
      </c>
      <c r="E5" s="136"/>
      <c r="F5" s="142"/>
      <c r="G5" s="136"/>
      <c r="H5" s="142"/>
      <c r="I5" s="136"/>
      <c r="J5" s="142"/>
      <c r="K5" s="136"/>
      <c r="L5" s="142"/>
      <c r="M5" s="136"/>
      <c r="N5" s="142"/>
      <c r="O5" s="137"/>
      <c r="P5" s="138"/>
      <c r="Q5" s="137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42"/>
      <c r="G6" s="136"/>
      <c r="H6" s="142"/>
      <c r="I6" s="136"/>
      <c r="J6" s="142"/>
      <c r="K6" s="136"/>
      <c r="L6" s="142"/>
      <c r="M6" s="136"/>
      <c r="N6" s="142"/>
      <c r="O6" s="137"/>
      <c r="P6" s="138"/>
      <c r="Q6" s="13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42"/>
      <c r="G7" s="136"/>
      <c r="H7" s="142"/>
      <c r="I7" s="136"/>
      <c r="J7" s="142"/>
      <c r="K7" s="136"/>
      <c r="L7" s="142"/>
      <c r="M7" s="136"/>
      <c r="N7" s="142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42"/>
      <c r="G8" s="136"/>
      <c r="H8" s="142"/>
      <c r="I8" s="136"/>
      <c r="J8" s="142"/>
      <c r="K8" s="136"/>
      <c r="L8" s="142"/>
      <c r="M8" s="136"/>
      <c r="N8" s="142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2"/>
      <c r="G9" s="136"/>
      <c r="H9" s="142"/>
      <c r="I9" s="136"/>
      <c r="J9" s="142"/>
      <c r="K9" s="136"/>
      <c r="L9" s="142"/>
      <c r="M9" s="136"/>
      <c r="N9" s="142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2"/>
      <c r="G10" s="136"/>
      <c r="H10" s="142"/>
      <c r="I10" s="136"/>
      <c r="J10" s="142"/>
      <c r="K10" s="136"/>
      <c r="L10" s="142"/>
      <c r="M10" s="136"/>
      <c r="N10" s="142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6"/>
      <c r="F11" s="142"/>
      <c r="G11" s="136"/>
      <c r="H11" s="142"/>
      <c r="I11" s="136"/>
      <c r="J11" s="142"/>
      <c r="K11" s="136"/>
      <c r="L11" s="142"/>
      <c r="M11" s="136"/>
      <c r="N11" s="142"/>
      <c r="O11" s="137"/>
      <c r="P11" s="138"/>
      <c r="Q11" s="13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2"/>
      <c r="G12" s="136"/>
      <c r="H12" s="142"/>
      <c r="I12" s="136"/>
      <c r="J12" s="142"/>
      <c r="K12" s="136"/>
      <c r="L12" s="142"/>
      <c r="M12" s="136"/>
      <c r="N12" s="142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2"/>
      <c r="G13" s="136"/>
      <c r="H13" s="142"/>
      <c r="I13" s="136"/>
      <c r="J13" s="142"/>
      <c r="K13" s="136"/>
      <c r="L13" s="142"/>
      <c r="M13" s="136"/>
      <c r="N13" s="142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2"/>
      <c r="G14" s="136"/>
      <c r="H14" s="142"/>
      <c r="I14" s="136"/>
      <c r="J14" s="142"/>
      <c r="K14" s="136"/>
      <c r="L14" s="142"/>
      <c r="M14" s="136"/>
      <c r="N14" s="142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2"/>
      <c r="G15" s="136"/>
      <c r="H15" s="142"/>
      <c r="I15" s="136"/>
      <c r="J15" s="142"/>
      <c r="K15" s="136"/>
      <c r="L15" s="142"/>
      <c r="M15" s="136"/>
      <c r="N15" s="142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42"/>
      <c r="G18" s="136"/>
      <c r="H18" s="142"/>
      <c r="I18" s="136"/>
      <c r="J18" s="142"/>
      <c r="K18" s="136"/>
      <c r="L18" s="142"/>
      <c r="M18" s="136"/>
      <c r="N18" s="142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42"/>
      <c r="G19" s="136"/>
      <c r="H19" s="142"/>
      <c r="I19" s="136"/>
      <c r="J19" s="142"/>
      <c r="K19" s="136"/>
      <c r="L19" s="142"/>
      <c r="M19" s="136"/>
      <c r="N19" s="142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6"/>
      <c r="F20" s="142"/>
      <c r="G20" s="136"/>
      <c r="H20" s="142"/>
      <c r="I20" s="136"/>
      <c r="J20" s="142"/>
      <c r="K20" s="136"/>
      <c r="L20" s="142"/>
      <c r="M20" s="136"/>
      <c r="N20" s="142"/>
      <c r="O20" s="137"/>
      <c r="P20" s="138"/>
      <c r="Q20" s="13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/>
      <c r="C21" s="6"/>
      <c r="D21" s="22" t="s">
        <v>62</v>
      </c>
      <c r="E21" s="136"/>
      <c r="F21" s="142"/>
      <c r="G21" s="136"/>
      <c r="H21" s="142"/>
      <c r="I21" s="136"/>
      <c r="J21" s="142"/>
      <c r="K21" s="136"/>
      <c r="L21" s="142"/>
      <c r="M21" s="136"/>
      <c r="N21" s="142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1"/>
      <c r="B22" s="61"/>
      <c r="C22" s="111"/>
      <c r="D22" s="10"/>
      <c r="E22" s="149"/>
      <c r="F22" s="142"/>
      <c r="G22" s="149"/>
      <c r="H22" s="142"/>
      <c r="I22" s="149"/>
      <c r="J22" s="142"/>
      <c r="K22" s="149"/>
      <c r="L22" s="142"/>
      <c r="M22" s="149"/>
      <c r="N22" s="142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6">
        <v>8</v>
      </c>
      <c r="F23" s="142"/>
      <c r="G23" s="136">
        <v>8</v>
      </c>
      <c r="H23" s="142"/>
      <c r="I23" s="136">
        <v>8</v>
      </c>
      <c r="J23" s="142"/>
      <c r="K23" s="136">
        <v>8</v>
      </c>
      <c r="L23" s="142"/>
      <c r="M23" s="136">
        <v>8</v>
      </c>
      <c r="N23" s="142"/>
      <c r="O23" s="137"/>
      <c r="P23" s="138"/>
      <c r="Q23" s="137"/>
      <c r="R23" s="138"/>
      <c r="S23" s="12">
        <f t="shared" si="2"/>
        <v>40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/>
      <c r="C4" s="6">
        <v>45</v>
      </c>
      <c r="D4" s="22" t="s">
        <v>88</v>
      </c>
      <c r="E4" s="136"/>
      <c r="F4" s="142"/>
      <c r="G4" s="136"/>
      <c r="H4" s="142"/>
      <c r="I4" s="136"/>
      <c r="J4" s="142"/>
      <c r="K4" s="136"/>
      <c r="L4" s="142"/>
      <c r="M4" s="136"/>
      <c r="N4" s="142"/>
      <c r="O4" s="137"/>
      <c r="P4" s="138"/>
      <c r="Q4" s="137"/>
      <c r="R4" s="138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>
        <v>7054</v>
      </c>
      <c r="B5" s="6"/>
      <c r="C5" s="6">
        <v>20</v>
      </c>
      <c r="D5" s="22" t="s">
        <v>97</v>
      </c>
      <c r="E5" s="136"/>
      <c r="F5" s="142"/>
      <c r="G5" s="136"/>
      <c r="H5" s="142"/>
      <c r="I5" s="136"/>
      <c r="J5" s="142"/>
      <c r="K5" s="136"/>
      <c r="L5" s="142"/>
      <c r="M5" s="136"/>
      <c r="N5" s="142"/>
      <c r="O5" s="137"/>
      <c r="P5" s="138"/>
      <c r="Q5" s="137"/>
      <c r="R5" s="138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42"/>
      <c r="G6" s="136"/>
      <c r="H6" s="142"/>
      <c r="I6" s="136"/>
      <c r="J6" s="142"/>
      <c r="K6" s="136"/>
      <c r="L6" s="142"/>
      <c r="M6" s="136"/>
      <c r="N6" s="142"/>
      <c r="O6" s="137"/>
      <c r="P6" s="138"/>
      <c r="Q6" s="137"/>
      <c r="R6" s="13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42"/>
      <c r="G7" s="136"/>
      <c r="H7" s="142"/>
      <c r="I7" s="136"/>
      <c r="J7" s="142"/>
      <c r="K7" s="136"/>
      <c r="L7" s="142"/>
      <c r="M7" s="136"/>
      <c r="N7" s="142"/>
      <c r="O7" s="137"/>
      <c r="P7" s="138"/>
      <c r="Q7" s="137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42"/>
      <c r="G8" s="136"/>
      <c r="H8" s="142"/>
      <c r="I8" s="136"/>
      <c r="J8" s="142"/>
      <c r="K8" s="136"/>
      <c r="L8" s="142"/>
      <c r="M8" s="136"/>
      <c r="N8" s="142"/>
      <c r="O8" s="137"/>
      <c r="P8" s="138"/>
      <c r="Q8" s="137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2"/>
      <c r="G9" s="136"/>
      <c r="H9" s="142"/>
      <c r="I9" s="136"/>
      <c r="J9" s="142"/>
      <c r="K9" s="136"/>
      <c r="L9" s="142"/>
      <c r="M9" s="136"/>
      <c r="N9" s="142"/>
      <c r="O9" s="137"/>
      <c r="P9" s="138"/>
      <c r="Q9" s="137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2"/>
      <c r="G10" s="136"/>
      <c r="H10" s="142"/>
      <c r="I10" s="136"/>
      <c r="J10" s="142"/>
      <c r="K10" s="136"/>
      <c r="L10" s="142"/>
      <c r="M10" s="136"/>
      <c r="N10" s="142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42"/>
      <c r="G11" s="136"/>
      <c r="H11" s="142"/>
      <c r="I11" s="136"/>
      <c r="J11" s="142"/>
      <c r="K11" s="136"/>
      <c r="L11" s="142"/>
      <c r="M11" s="136"/>
      <c r="N11" s="142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2"/>
      <c r="G12" s="136"/>
      <c r="H12" s="142"/>
      <c r="I12" s="136"/>
      <c r="J12" s="142"/>
      <c r="K12" s="136"/>
      <c r="L12" s="142"/>
      <c r="M12" s="136"/>
      <c r="N12" s="142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2"/>
      <c r="G13" s="136"/>
      <c r="H13" s="142"/>
      <c r="I13" s="136"/>
      <c r="J13" s="142"/>
      <c r="K13" s="136"/>
      <c r="L13" s="142"/>
      <c r="M13" s="136"/>
      <c r="N13" s="142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2"/>
      <c r="G14" s="136"/>
      <c r="H14" s="142"/>
      <c r="I14" s="136"/>
      <c r="J14" s="142"/>
      <c r="K14" s="136"/>
      <c r="L14" s="142"/>
      <c r="M14" s="136"/>
      <c r="N14" s="142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2"/>
      <c r="G15" s="136"/>
      <c r="H15" s="142"/>
      <c r="I15" s="136"/>
      <c r="J15" s="142"/>
      <c r="K15" s="136"/>
      <c r="L15" s="142"/>
      <c r="M15" s="136"/>
      <c r="N15" s="142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42"/>
      <c r="G16" s="136"/>
      <c r="H16" s="142"/>
      <c r="I16" s="136"/>
      <c r="J16" s="142"/>
      <c r="K16" s="136"/>
      <c r="L16" s="142"/>
      <c r="M16" s="136"/>
      <c r="N16" s="142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42"/>
      <c r="G17" s="136"/>
      <c r="H17" s="142"/>
      <c r="I17" s="136"/>
      <c r="J17" s="142"/>
      <c r="K17" s="136"/>
      <c r="L17" s="142"/>
      <c r="M17" s="136"/>
      <c r="N17" s="142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36"/>
      <c r="J18" s="142"/>
      <c r="K18" s="130"/>
      <c r="L18" s="131"/>
      <c r="M18" s="136"/>
      <c r="N18" s="142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/>
      <c r="C19" s="6"/>
      <c r="D19" s="22" t="s">
        <v>60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7"/>
      <c r="P19" s="138"/>
      <c r="Q19" s="13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54</v>
      </c>
      <c r="E20" s="136"/>
      <c r="F20" s="142"/>
      <c r="G20" s="136"/>
      <c r="H20" s="142"/>
      <c r="I20" s="136"/>
      <c r="J20" s="142"/>
      <c r="K20" s="136"/>
      <c r="L20" s="142"/>
      <c r="M20" s="136"/>
      <c r="N20" s="142"/>
      <c r="O20" s="137"/>
      <c r="P20" s="138"/>
      <c r="Q20" s="13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42"/>
      <c r="G21" s="136"/>
      <c r="H21" s="142"/>
      <c r="I21" s="136"/>
      <c r="J21" s="142"/>
      <c r="K21" s="136"/>
      <c r="L21" s="142"/>
      <c r="M21" s="136"/>
      <c r="N21" s="142"/>
      <c r="O21" s="137"/>
      <c r="P21" s="138"/>
      <c r="Q21" s="13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6">
        <v>8</v>
      </c>
      <c r="F22" s="142"/>
      <c r="G22" s="136">
        <v>8</v>
      </c>
      <c r="H22" s="142"/>
      <c r="I22" s="136">
        <v>8</v>
      </c>
      <c r="J22" s="142"/>
      <c r="K22" s="136">
        <v>8</v>
      </c>
      <c r="L22" s="142"/>
      <c r="M22" s="136">
        <v>8</v>
      </c>
      <c r="N22" s="142"/>
      <c r="O22" s="137"/>
      <c r="P22" s="138"/>
      <c r="Q22" s="137"/>
      <c r="R22" s="138"/>
      <c r="S22" s="12">
        <f t="shared" si="0"/>
        <v>40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40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1"/>
      <c r="C2" s="111" t="str">
        <f>Chimes!C2</f>
        <v>06.08.23</v>
      </c>
      <c r="D2" s="6"/>
      <c r="E2" s="150" t="s">
        <v>11</v>
      </c>
      <c r="F2" s="150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50" t="s">
        <v>15</v>
      </c>
      <c r="N2" s="150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1"/>
      <c r="F4" s="152"/>
      <c r="G4" s="151"/>
      <c r="H4" s="152"/>
      <c r="I4" s="151"/>
      <c r="J4" s="152"/>
      <c r="K4" s="151"/>
      <c r="L4" s="152"/>
      <c r="M4" s="151"/>
      <c r="N4" s="152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1"/>
      <c r="F6" s="152"/>
      <c r="G6" s="151"/>
      <c r="H6" s="152"/>
      <c r="I6" s="151"/>
      <c r="J6" s="152"/>
      <c r="K6" s="151"/>
      <c r="L6" s="152"/>
      <c r="M6" s="151"/>
      <c r="N6" s="152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7" t="s">
        <v>77</v>
      </c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37"/>
      <c r="P12" s="138"/>
      <c r="Q12" s="13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37"/>
      <c r="P18" s="138"/>
      <c r="Q18" s="13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37"/>
      <c r="P19" s="138"/>
      <c r="Q19" s="137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zoomScale="87" zoomScaleNormal="87" workbookViewId="0">
      <selection activeCell="D33" sqref="D33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1"/>
      <c r="C2" s="111" t="str">
        <f>Chimes!C2</f>
        <v>06.08.23</v>
      </c>
      <c r="D2" s="111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41" t="s">
        <v>15</v>
      </c>
      <c r="N2" s="155"/>
      <c r="O2" s="155" t="s">
        <v>16</v>
      </c>
      <c r="P2" s="155"/>
      <c r="Q2" s="155" t="s">
        <v>17</v>
      </c>
      <c r="R2" s="155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/>
      <c r="C4" s="6">
        <v>45</v>
      </c>
      <c r="D4" s="22" t="s">
        <v>74</v>
      </c>
      <c r="E4" s="136"/>
      <c r="F4" s="142"/>
      <c r="G4" s="136"/>
      <c r="H4" s="142"/>
      <c r="I4" s="136"/>
      <c r="J4" s="142"/>
      <c r="K4" s="136"/>
      <c r="L4" s="142"/>
      <c r="M4" s="136"/>
      <c r="N4" s="142"/>
      <c r="O4" s="153"/>
      <c r="P4" s="154"/>
      <c r="Q4" s="153"/>
      <c r="R4" s="154"/>
      <c r="S4" s="79">
        <f t="shared" ref="S4:S33" si="0">E4+G4+I4+K4+M4+O4+Q4</f>
        <v>0</v>
      </c>
      <c r="T4" s="79">
        <f t="shared" ref="T4:T33" si="1">SUM(S4-U4-V4)</f>
        <v>0</v>
      </c>
      <c r="U4" s="83"/>
      <c r="V4" s="83"/>
    </row>
    <row r="5" spans="1:22" x14ac:dyDescent="0.25">
      <c r="A5" s="6">
        <v>7054</v>
      </c>
      <c r="B5" s="6"/>
      <c r="C5" s="6">
        <v>37</v>
      </c>
      <c r="D5" s="22" t="s">
        <v>73</v>
      </c>
      <c r="E5" s="136"/>
      <c r="F5" s="142"/>
      <c r="G5" s="136"/>
      <c r="H5" s="142"/>
      <c r="I5" s="136"/>
      <c r="J5" s="142"/>
      <c r="K5" s="136"/>
      <c r="L5" s="142"/>
      <c r="M5" s="136"/>
      <c r="N5" s="142"/>
      <c r="O5" s="153"/>
      <c r="P5" s="154"/>
      <c r="Q5" s="153"/>
      <c r="R5" s="15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7054</v>
      </c>
      <c r="B6" s="6"/>
      <c r="C6" s="6">
        <v>59</v>
      </c>
      <c r="D6" s="22" t="s">
        <v>85</v>
      </c>
      <c r="E6" s="121"/>
      <c r="F6" s="122"/>
      <c r="G6" s="136"/>
      <c r="H6" s="142"/>
      <c r="I6" s="136"/>
      <c r="J6" s="142"/>
      <c r="K6" s="136"/>
      <c r="L6" s="142"/>
      <c r="M6" s="136"/>
      <c r="N6" s="142"/>
      <c r="O6" s="153"/>
      <c r="P6" s="154"/>
      <c r="Q6" s="153"/>
      <c r="R6" s="154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>
        <v>7054</v>
      </c>
      <c r="B7" s="6"/>
      <c r="C7" s="6">
        <v>65</v>
      </c>
      <c r="D7" s="22" t="s">
        <v>84</v>
      </c>
      <c r="E7" s="121"/>
      <c r="F7" s="122"/>
      <c r="G7" s="136"/>
      <c r="H7" s="142"/>
      <c r="I7" s="136"/>
      <c r="J7" s="142"/>
      <c r="K7" s="136"/>
      <c r="L7" s="142"/>
      <c r="M7" s="136"/>
      <c r="N7" s="142"/>
      <c r="O7" s="153"/>
      <c r="P7" s="154"/>
      <c r="Q7" s="153"/>
      <c r="R7" s="15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>
        <v>7054</v>
      </c>
      <c r="B8" s="6"/>
      <c r="C8" s="6">
        <v>71</v>
      </c>
      <c r="D8" s="22" t="s">
        <v>92</v>
      </c>
      <c r="E8" s="136"/>
      <c r="F8" s="142"/>
      <c r="G8" s="136"/>
      <c r="H8" s="142"/>
      <c r="I8" s="136"/>
      <c r="J8" s="142"/>
      <c r="K8" s="136"/>
      <c r="L8" s="142"/>
      <c r="M8" s="136"/>
      <c r="N8" s="142"/>
      <c r="O8" s="153"/>
      <c r="P8" s="154"/>
      <c r="Q8" s="153"/>
      <c r="R8" s="15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6"/>
      <c r="F9" s="142"/>
      <c r="G9" s="136"/>
      <c r="H9" s="142"/>
      <c r="I9" s="136"/>
      <c r="J9" s="142"/>
      <c r="K9" s="136"/>
      <c r="L9" s="142"/>
      <c r="M9" s="136"/>
      <c r="N9" s="142"/>
      <c r="O9" s="153"/>
      <c r="P9" s="154"/>
      <c r="Q9" s="153"/>
      <c r="R9" s="154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/>
      <c r="B10" s="6"/>
      <c r="C10" s="6"/>
      <c r="D10" s="22"/>
      <c r="E10" s="136"/>
      <c r="F10" s="142"/>
      <c r="G10" s="136"/>
      <c r="H10" s="142"/>
      <c r="I10" s="136"/>
      <c r="J10" s="142"/>
      <c r="K10" s="136"/>
      <c r="L10" s="142"/>
      <c r="M10" s="136"/>
      <c r="N10" s="142"/>
      <c r="O10" s="153"/>
      <c r="P10" s="154"/>
      <c r="Q10" s="153"/>
      <c r="R10" s="154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36"/>
      <c r="F11" s="142"/>
      <c r="G11" s="136"/>
      <c r="H11" s="142"/>
      <c r="I11" s="136"/>
      <c r="J11" s="142"/>
      <c r="K11" s="136"/>
      <c r="L11" s="142"/>
      <c r="M11" s="136"/>
      <c r="N11" s="142"/>
      <c r="O11" s="153"/>
      <c r="P11" s="154"/>
      <c r="Q11" s="153"/>
      <c r="R11" s="15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6"/>
      <c r="F12" s="142"/>
      <c r="G12" s="136"/>
      <c r="H12" s="142"/>
      <c r="I12" s="136"/>
      <c r="J12" s="142"/>
      <c r="K12" s="136"/>
      <c r="L12" s="142"/>
      <c r="M12" s="136"/>
      <c r="N12" s="142"/>
      <c r="O12" s="153"/>
      <c r="P12" s="154"/>
      <c r="Q12" s="153"/>
      <c r="R12" s="154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6"/>
      <c r="F13" s="142"/>
      <c r="G13" s="136"/>
      <c r="H13" s="142"/>
      <c r="I13" s="136"/>
      <c r="J13" s="142"/>
      <c r="K13" s="136"/>
      <c r="L13" s="142"/>
      <c r="M13" s="136"/>
      <c r="N13" s="142"/>
      <c r="O13" s="153"/>
      <c r="P13" s="154"/>
      <c r="Q13" s="153"/>
      <c r="R13" s="154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6"/>
      <c r="F14" s="142"/>
      <c r="G14" s="136"/>
      <c r="H14" s="142"/>
      <c r="I14" s="136"/>
      <c r="J14" s="142"/>
      <c r="K14" s="136"/>
      <c r="L14" s="142"/>
      <c r="M14" s="136"/>
      <c r="N14" s="142"/>
      <c r="O14" s="153"/>
      <c r="P14" s="154"/>
      <c r="Q14" s="153"/>
      <c r="R14" s="154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36"/>
      <c r="F15" s="142"/>
      <c r="G15" s="136"/>
      <c r="H15" s="142"/>
      <c r="I15" s="136"/>
      <c r="J15" s="142"/>
      <c r="K15" s="136"/>
      <c r="L15" s="142"/>
      <c r="M15" s="136"/>
      <c r="N15" s="142"/>
      <c r="O15" s="153"/>
      <c r="P15" s="154"/>
      <c r="Q15" s="153"/>
      <c r="R15" s="154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6"/>
      <c r="F16" s="142"/>
      <c r="G16" s="136"/>
      <c r="H16" s="142"/>
      <c r="I16" s="136"/>
      <c r="J16" s="142"/>
      <c r="K16" s="136"/>
      <c r="L16" s="142"/>
      <c r="M16" s="136"/>
      <c r="N16" s="142"/>
      <c r="O16" s="153"/>
      <c r="P16" s="154"/>
      <c r="Q16" s="153"/>
      <c r="R16" s="15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6"/>
      <c r="F17" s="142"/>
      <c r="G17" s="136"/>
      <c r="H17" s="142"/>
      <c r="I17" s="136"/>
      <c r="J17" s="142"/>
      <c r="K17" s="136"/>
      <c r="L17" s="142"/>
      <c r="M17" s="136"/>
      <c r="N17" s="142"/>
      <c r="O17" s="153"/>
      <c r="P17" s="154"/>
      <c r="Q17" s="153"/>
      <c r="R17" s="154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6"/>
      <c r="F18" s="142"/>
      <c r="G18" s="136"/>
      <c r="H18" s="142"/>
      <c r="I18" s="136"/>
      <c r="J18" s="142"/>
      <c r="K18" s="136"/>
      <c r="L18" s="142"/>
      <c r="M18" s="136"/>
      <c r="N18" s="142"/>
      <c r="O18" s="153"/>
      <c r="P18" s="154"/>
      <c r="Q18" s="153"/>
      <c r="R18" s="154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/>
      <c r="C19" s="6"/>
      <c r="D19" s="22" t="s">
        <v>91</v>
      </c>
      <c r="E19" s="136"/>
      <c r="F19" s="142"/>
      <c r="G19" s="136"/>
      <c r="H19" s="142"/>
      <c r="I19" s="136"/>
      <c r="J19" s="142"/>
      <c r="K19" s="136"/>
      <c r="L19" s="142"/>
      <c r="M19" s="136"/>
      <c r="N19" s="142"/>
      <c r="O19" s="153"/>
      <c r="P19" s="154"/>
      <c r="Q19" s="153"/>
      <c r="R19" s="154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/>
      <c r="C20" s="6"/>
      <c r="D20" s="22" t="s">
        <v>83</v>
      </c>
      <c r="E20" s="136"/>
      <c r="F20" s="142"/>
      <c r="G20" s="136"/>
      <c r="H20" s="142"/>
      <c r="I20" s="136"/>
      <c r="J20" s="142"/>
      <c r="K20" s="136"/>
      <c r="L20" s="142"/>
      <c r="M20" s="136"/>
      <c r="N20" s="142"/>
      <c r="O20" s="153"/>
      <c r="P20" s="154"/>
      <c r="Q20" s="153"/>
      <c r="R20" s="154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/>
      <c r="C21" s="6"/>
      <c r="D21" s="22" t="s">
        <v>80</v>
      </c>
      <c r="E21" s="136"/>
      <c r="F21" s="142"/>
      <c r="G21" s="136"/>
      <c r="H21" s="142"/>
      <c r="I21" s="136"/>
      <c r="J21" s="142"/>
      <c r="K21" s="136"/>
      <c r="L21" s="142"/>
      <c r="M21" s="136"/>
      <c r="N21" s="142"/>
      <c r="O21" s="153"/>
      <c r="P21" s="154"/>
      <c r="Q21" s="153"/>
      <c r="R21" s="154"/>
      <c r="S21" s="79">
        <f>E21+G21+I21+K21+M21+O21+Q21</f>
        <v>0</v>
      </c>
      <c r="T21" s="79">
        <f t="shared" si="1"/>
        <v>0</v>
      </c>
      <c r="U21" s="83"/>
      <c r="V21" s="83"/>
    </row>
    <row r="22" spans="1:22" x14ac:dyDescent="0.25">
      <c r="A22" s="81">
        <v>3602</v>
      </c>
      <c r="B22" s="84"/>
      <c r="C22" s="81"/>
      <c r="D22" s="22" t="s">
        <v>78</v>
      </c>
      <c r="E22" s="136"/>
      <c r="F22" s="142"/>
      <c r="G22" s="136"/>
      <c r="H22" s="142"/>
      <c r="I22" s="136"/>
      <c r="J22" s="142"/>
      <c r="K22" s="136"/>
      <c r="L22" s="142"/>
      <c r="M22" s="136"/>
      <c r="N22" s="142"/>
      <c r="O22" s="153"/>
      <c r="P22" s="154"/>
      <c r="Q22" s="153"/>
      <c r="R22" s="154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6"/>
      <c r="C23" s="6"/>
      <c r="D23" s="22" t="s">
        <v>55</v>
      </c>
      <c r="E23" s="136"/>
      <c r="F23" s="142"/>
      <c r="G23" s="136"/>
      <c r="H23" s="142"/>
      <c r="I23" s="136"/>
      <c r="J23" s="142"/>
      <c r="K23" s="136"/>
      <c r="L23" s="142"/>
      <c r="M23" s="136"/>
      <c r="N23" s="142"/>
      <c r="O23" s="153"/>
      <c r="P23" s="154"/>
      <c r="Q23" s="153"/>
      <c r="R23" s="154"/>
      <c r="S23" s="79">
        <f t="shared" ref="S23" si="15">E23+G23+I23+K23+M23+O23+Q23</f>
        <v>0</v>
      </c>
      <c r="T23" s="79">
        <f t="shared" si="14"/>
        <v>0</v>
      </c>
      <c r="U23" s="83"/>
      <c r="V23" s="83"/>
    </row>
    <row r="24" spans="1:22" x14ac:dyDescent="0.25">
      <c r="A24" s="81">
        <v>3602</v>
      </c>
      <c r="B24" s="81"/>
      <c r="C24" s="81"/>
      <c r="D24" s="22" t="s">
        <v>57</v>
      </c>
      <c r="E24" s="136"/>
      <c r="F24" s="142"/>
      <c r="G24" s="136"/>
      <c r="H24" s="142"/>
      <c r="I24" s="136"/>
      <c r="J24" s="142"/>
      <c r="K24" s="136"/>
      <c r="L24" s="142"/>
      <c r="M24" s="136"/>
      <c r="N24" s="142"/>
      <c r="O24" s="153"/>
      <c r="P24" s="154"/>
      <c r="Q24" s="153"/>
      <c r="R24" s="154"/>
      <c r="S24" s="79">
        <f>E24+G24+I24+K24+M24+O24+Q24</f>
        <v>0</v>
      </c>
      <c r="T24" s="79">
        <f t="shared" si="14"/>
        <v>0</v>
      </c>
      <c r="U24" s="83"/>
      <c r="V24" s="83"/>
    </row>
    <row r="25" spans="1:22" x14ac:dyDescent="0.25">
      <c r="A25" s="81"/>
      <c r="B25" s="81"/>
      <c r="C25" s="81"/>
      <c r="D25" s="22"/>
      <c r="E25" s="136"/>
      <c r="F25" s="142"/>
      <c r="G25" s="136"/>
      <c r="H25" s="142"/>
      <c r="I25" s="136"/>
      <c r="J25" s="142"/>
      <c r="K25" s="136"/>
      <c r="L25" s="142"/>
      <c r="M25" s="136"/>
      <c r="N25" s="142"/>
      <c r="O25" s="153"/>
      <c r="P25" s="154"/>
      <c r="Q25" s="153"/>
      <c r="R25" s="154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/>
      <c r="B26" s="25"/>
      <c r="C26" s="6"/>
      <c r="D26" s="22"/>
      <c r="E26" s="136"/>
      <c r="F26" s="142"/>
      <c r="G26" s="136"/>
      <c r="H26" s="142"/>
      <c r="I26" s="136"/>
      <c r="J26" s="142"/>
      <c r="K26" s="136"/>
      <c r="L26" s="142"/>
      <c r="M26" s="136"/>
      <c r="N26" s="142"/>
      <c r="O26" s="153"/>
      <c r="P26" s="154"/>
      <c r="Q26" s="153"/>
      <c r="R26" s="154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/>
      <c r="C27" s="6"/>
      <c r="D27" s="22" t="s">
        <v>79</v>
      </c>
      <c r="E27" s="136"/>
      <c r="F27" s="142"/>
      <c r="G27" s="136"/>
      <c r="H27" s="142"/>
      <c r="I27" s="136"/>
      <c r="J27" s="142"/>
      <c r="K27" s="136"/>
      <c r="L27" s="142"/>
      <c r="M27" s="136"/>
      <c r="N27" s="142"/>
      <c r="O27" s="153"/>
      <c r="P27" s="154"/>
      <c r="Q27" s="153"/>
      <c r="R27" s="154"/>
      <c r="S27" s="79">
        <f t="shared" si="16"/>
        <v>0</v>
      </c>
      <c r="T27" s="79">
        <f t="shared" si="1"/>
        <v>0</v>
      </c>
      <c r="U27" s="83"/>
      <c r="V27" s="83"/>
    </row>
    <row r="28" spans="1:22" x14ac:dyDescent="0.25">
      <c r="A28" s="6">
        <v>3600</v>
      </c>
      <c r="B28" s="6"/>
      <c r="C28" s="6"/>
      <c r="D28" s="22" t="s">
        <v>86</v>
      </c>
      <c r="E28" s="136"/>
      <c r="F28" s="142"/>
      <c r="G28" s="136"/>
      <c r="H28" s="142"/>
      <c r="I28" s="136"/>
      <c r="J28" s="142"/>
      <c r="K28" s="136"/>
      <c r="L28" s="142"/>
      <c r="M28" s="136"/>
      <c r="N28" s="142"/>
      <c r="O28" s="153"/>
      <c r="P28" s="154"/>
      <c r="Q28" s="153"/>
      <c r="R28" s="154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/>
      <c r="C29" s="6"/>
      <c r="D29" s="22" t="s">
        <v>70</v>
      </c>
      <c r="E29" s="136"/>
      <c r="F29" s="142"/>
      <c r="G29" s="136"/>
      <c r="H29" s="142"/>
      <c r="I29" s="136"/>
      <c r="J29" s="142"/>
      <c r="K29" s="136"/>
      <c r="L29" s="142"/>
      <c r="M29" s="136"/>
      <c r="N29" s="142"/>
      <c r="O29" s="153"/>
      <c r="P29" s="154"/>
      <c r="Q29" s="153"/>
      <c r="R29" s="154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/>
      <c r="C30" s="6"/>
      <c r="D30" s="22" t="s">
        <v>60</v>
      </c>
      <c r="E30" s="136"/>
      <c r="F30" s="142"/>
      <c r="G30" s="136"/>
      <c r="H30" s="142"/>
      <c r="I30" s="136"/>
      <c r="J30" s="142"/>
      <c r="K30" s="136"/>
      <c r="L30" s="142"/>
      <c r="M30" s="136"/>
      <c r="N30" s="142"/>
      <c r="O30" s="153"/>
      <c r="P30" s="154"/>
      <c r="Q30" s="153"/>
      <c r="R30" s="154"/>
      <c r="S30" s="79">
        <f>E30+G30+I30+K30+M30+O30+Q30</f>
        <v>0</v>
      </c>
      <c r="T30" s="79">
        <f t="shared" si="1"/>
        <v>0</v>
      </c>
      <c r="U30" s="83"/>
      <c r="V30" s="83"/>
    </row>
    <row r="31" spans="1:22" ht="15.75" customHeight="1" x14ac:dyDescent="0.25">
      <c r="A31" s="6">
        <v>3600</v>
      </c>
      <c r="B31" s="6"/>
      <c r="C31" s="6"/>
      <c r="D31" s="22" t="s">
        <v>63</v>
      </c>
      <c r="E31" s="136"/>
      <c r="F31" s="142"/>
      <c r="G31" s="136"/>
      <c r="H31" s="142"/>
      <c r="I31" s="136"/>
      <c r="J31" s="142"/>
      <c r="K31" s="136"/>
      <c r="L31" s="142"/>
      <c r="M31" s="136"/>
      <c r="N31" s="142"/>
      <c r="O31" s="153"/>
      <c r="P31" s="154"/>
      <c r="Q31" s="153"/>
      <c r="R31" s="154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81"/>
      <c r="C32" s="81"/>
      <c r="D32" s="82" t="s">
        <v>56</v>
      </c>
      <c r="E32" s="136"/>
      <c r="F32" s="142"/>
      <c r="G32" s="136"/>
      <c r="H32" s="142"/>
      <c r="I32" s="136"/>
      <c r="J32" s="142"/>
      <c r="K32" s="136"/>
      <c r="L32" s="142"/>
      <c r="M32" s="136"/>
      <c r="N32" s="142"/>
      <c r="O32" s="153"/>
      <c r="P32" s="154"/>
      <c r="Q32" s="153"/>
      <c r="R32" s="154"/>
      <c r="S32" s="79">
        <f t="shared" si="0"/>
        <v>0</v>
      </c>
      <c r="T32" s="79">
        <f t="shared" si="1"/>
        <v>0</v>
      </c>
      <c r="U32" s="83"/>
      <c r="V32" s="83"/>
    </row>
    <row r="33" spans="1:22" x14ac:dyDescent="0.25">
      <c r="A33" s="6"/>
      <c r="B33" s="6"/>
      <c r="C33" s="6"/>
      <c r="D33" s="10"/>
      <c r="E33" s="136"/>
      <c r="F33" s="142"/>
      <c r="G33" s="136"/>
      <c r="H33" s="142"/>
      <c r="I33" s="136"/>
      <c r="J33" s="142"/>
      <c r="K33" s="136"/>
      <c r="L33" s="142"/>
      <c r="M33" s="136"/>
      <c r="N33" s="142"/>
      <c r="O33" s="153"/>
      <c r="P33" s="154"/>
      <c r="Q33" s="153"/>
      <c r="R33" s="154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6">
        <v>8</v>
      </c>
      <c r="F34" s="142"/>
      <c r="G34" s="136">
        <v>8</v>
      </c>
      <c r="H34" s="142"/>
      <c r="I34" s="136">
        <v>8</v>
      </c>
      <c r="J34" s="142"/>
      <c r="K34" s="136">
        <v>8</v>
      </c>
      <c r="L34" s="142"/>
      <c r="M34" s="136">
        <v>8</v>
      </c>
      <c r="N34" s="142"/>
      <c r="O34" s="153"/>
      <c r="P34" s="154"/>
      <c r="Q34" s="153"/>
      <c r="R34" s="154"/>
      <c r="S34" s="79">
        <f>E34+G34+I34+K34+M34+O34+Q34</f>
        <v>40</v>
      </c>
      <c r="T34" s="79"/>
      <c r="U34" s="85"/>
      <c r="V34" s="83"/>
    </row>
    <row r="35" spans="1:22" x14ac:dyDescent="0.25">
      <c r="A35" s="76" t="s">
        <v>34</v>
      </c>
      <c r="B35" s="76"/>
      <c r="C35" s="76"/>
      <c r="D35" s="76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53"/>
      <c r="P35" s="154"/>
      <c r="Q35" s="153"/>
      <c r="R35" s="154"/>
      <c r="S35" s="79">
        <f>E35+G35+I35+K35+M35+O35+Q35</f>
        <v>0</v>
      </c>
      <c r="T35" s="79"/>
      <c r="U35" s="85"/>
      <c r="V35" s="83"/>
    </row>
    <row r="36" spans="1:22" x14ac:dyDescent="0.25">
      <c r="A36" s="85" t="s">
        <v>6</v>
      </c>
      <c r="B36" s="85"/>
      <c r="C36" s="85"/>
      <c r="D36" s="85"/>
      <c r="E36" s="156">
        <f>SUM(E4:E35)</f>
        <v>8</v>
      </c>
      <c r="F36" s="157"/>
      <c r="G36" s="156">
        <f>SUM(G4:G35)</f>
        <v>8</v>
      </c>
      <c r="H36" s="157"/>
      <c r="I36" s="156">
        <f>SUM(I4:I35)</f>
        <v>8</v>
      </c>
      <c r="J36" s="157"/>
      <c r="K36" s="156">
        <f>SUM(K4:K35)</f>
        <v>8</v>
      </c>
      <c r="L36" s="157"/>
      <c r="M36" s="156">
        <f t="shared" ref="M36" si="17">SUM(M4:M35)</f>
        <v>8</v>
      </c>
      <c r="N36" s="157"/>
      <c r="O36" s="156">
        <f>SUM(O4:O35)</f>
        <v>0</v>
      </c>
      <c r="P36" s="157"/>
      <c r="Q36" s="156">
        <f>SUM(Q4:Q35)</f>
        <v>0</v>
      </c>
      <c r="R36" s="157"/>
      <c r="S36" s="79">
        <f>SUM(S4:S35)</f>
        <v>40</v>
      </c>
      <c r="T36" s="79"/>
      <c r="U36" s="85"/>
      <c r="V36" s="83"/>
    </row>
    <row r="37" spans="1:22" x14ac:dyDescent="0.25">
      <c r="A37" s="85" t="s">
        <v>2</v>
      </c>
      <c r="B37" s="85"/>
      <c r="C37" s="85"/>
      <c r="D37" s="85"/>
      <c r="E37" s="79"/>
      <c r="F37" s="86">
        <v>8</v>
      </c>
      <c r="G37" s="79"/>
      <c r="H37" s="86">
        <v>8</v>
      </c>
      <c r="I37" s="79"/>
      <c r="J37" s="86">
        <v>8</v>
      </c>
      <c r="K37" s="79"/>
      <c r="L37" s="86">
        <v>8</v>
      </c>
      <c r="M37" s="79"/>
      <c r="N37" s="86">
        <v>8</v>
      </c>
      <c r="O37" s="79"/>
      <c r="P37" s="86"/>
      <c r="Q37" s="79"/>
      <c r="R37" s="86"/>
      <c r="S37" s="79">
        <f>SUM(E37:R37)</f>
        <v>40</v>
      </c>
      <c r="T37" s="79">
        <f>SUM(T4:T34)</f>
        <v>0</v>
      </c>
      <c r="U37" s="83"/>
      <c r="V37" s="83"/>
    </row>
    <row r="38" spans="1:22" x14ac:dyDescent="0.25">
      <c r="A38" s="85" t="s">
        <v>37</v>
      </c>
      <c r="B38" s="85"/>
      <c r="C38" s="85"/>
      <c r="D38" s="85"/>
      <c r="E38" s="83"/>
      <c r="F38" s="83">
        <f>SUM(E36)-F37</f>
        <v>0</v>
      </c>
      <c r="G38" s="83"/>
      <c r="H38" s="83">
        <f>SUM(G36)-H37</f>
        <v>0</v>
      </c>
      <c r="I38" s="83"/>
      <c r="J38" s="83">
        <f>SUM(I36)-J37</f>
        <v>0</v>
      </c>
      <c r="K38" s="83"/>
      <c r="L38" s="83">
        <f>SUM(K36)-L37</f>
        <v>0</v>
      </c>
      <c r="M38" s="83"/>
      <c r="N38" s="83">
        <f>SUM(M36)-N37</f>
        <v>0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0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7">
        <f>SUM(T37)</f>
        <v>0</v>
      </c>
      <c r="I41" s="69">
        <v>3600</v>
      </c>
    </row>
    <row r="42" spans="1:22" x14ac:dyDescent="0.25">
      <c r="A42" s="71" t="s">
        <v>22</v>
      </c>
      <c r="C42" s="87">
        <f>U38</f>
        <v>0</v>
      </c>
      <c r="D42" s="87"/>
      <c r="I42" s="88"/>
    </row>
    <row r="43" spans="1:22" x14ac:dyDescent="0.25">
      <c r="A43" s="71" t="s">
        <v>23</v>
      </c>
      <c r="C43" s="87">
        <f>V38</f>
        <v>0</v>
      </c>
    </row>
    <row r="44" spans="1:22" x14ac:dyDescent="0.25">
      <c r="A44" s="71" t="s">
        <v>24</v>
      </c>
      <c r="C44" s="87">
        <f>S34</f>
        <v>40</v>
      </c>
      <c r="I44" s="87"/>
    </row>
    <row r="45" spans="1:22" x14ac:dyDescent="0.25">
      <c r="A45" s="71" t="s">
        <v>4</v>
      </c>
      <c r="C45" s="87">
        <f>S35</f>
        <v>0</v>
      </c>
    </row>
    <row r="46" spans="1:22" ht="16.5" thickBot="1" x14ac:dyDescent="0.3">
      <c r="A46" s="72" t="s">
        <v>6</v>
      </c>
      <c r="C46" s="89">
        <f>SUM(C41:C45)</f>
        <v>40</v>
      </c>
      <c r="E46" s="72" t="s">
        <v>38</v>
      </c>
      <c r="F46" s="72"/>
      <c r="G46" s="90">
        <f>S36-C46</f>
        <v>0</v>
      </c>
    </row>
    <row r="47" spans="1:22" ht="16.5" thickTop="1" x14ac:dyDescent="0.25">
      <c r="A47" s="71" t="s">
        <v>25</v>
      </c>
      <c r="C47" s="91">
        <v>0</v>
      </c>
      <c r="D47" s="91"/>
    </row>
    <row r="48" spans="1:22" x14ac:dyDescent="0.25">
      <c r="A48" s="71" t="s">
        <v>32</v>
      </c>
      <c r="C48" s="91">
        <v>0</v>
      </c>
      <c r="D48" s="91"/>
    </row>
    <row r="49" ht="13.5" customHeight="1" x14ac:dyDescent="0.25"/>
  </sheetData>
  <mergeCells count="236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2023-08-08T09:22:42Z</cp:lastPrinted>
  <dcterms:created xsi:type="dcterms:W3CDTF">2010-01-14T13:00:57Z</dcterms:created>
  <dcterms:modified xsi:type="dcterms:W3CDTF">2024-06-26T14:13:32Z</dcterms:modified>
</cp:coreProperties>
</file>