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84056734-DA95-4279-85CB-279C059D0DB6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7" r:id="rId7"/>
    <sheet name="Pugh-Keenan" sheetId="55" r:id="rId8"/>
    <sheet name="Taylor" sheetId="16" r:id="rId9"/>
    <sheet name="Ward" sheetId="24" r:id="rId10"/>
    <sheet name="N.Winterburn" sheetId="30" r:id="rId11"/>
    <sheet name="T.Winterburn" sheetId="18" r:id="rId12"/>
    <sheet name="Wright" sheetId="5" r:id="rId13"/>
  </sheets>
  <definedNames>
    <definedName name="_xlnm.Print_Area" localSheetId="0">Analysis!$A$1:$K$25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Jones!$A$1:$V$41</definedName>
    <definedName name="_xlnm.Print_Area" localSheetId="6">Mcsharry!$A$1:$V$41</definedName>
    <definedName name="_xlnm.Print_Area" localSheetId="10">N.Winterburn!$A$1:$V$42</definedName>
    <definedName name="_xlnm.Print_Area" localSheetId="7">'Pugh-Keenan'!$A$1:$V$39</definedName>
    <definedName name="_xlnm.Print_Area" localSheetId="11">T.Winterburn!$A$1:$V$41</definedName>
    <definedName name="_xlnm.Print_Area" localSheetId="8">Taylor!$A$1:$V$41</definedName>
    <definedName name="_xlnm.Print_Area" localSheetId="9">Ward!$A$1:$V$43</definedName>
    <definedName name="_xlnm.Print_Area" localSheetId="12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1" i="1"/>
  <c r="I11" i="1"/>
  <c r="H11" i="1"/>
  <c r="D11" i="1"/>
  <c r="C11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0" i="1"/>
  <c r="C10" i="1"/>
  <c r="I10" i="1"/>
  <c r="H10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1" i="1"/>
  <c r="G11" i="1" s="1"/>
  <c r="C2" i="51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3" i="1" l="1"/>
  <c r="H13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K9" i="1"/>
  <c r="S27" i="56"/>
  <c r="T26" i="56"/>
  <c r="C30" i="56" s="1"/>
  <c r="S25" i="56"/>
  <c r="S4" i="55"/>
  <c r="T4" i="55" s="1"/>
  <c r="I12" i="1"/>
  <c r="H12" i="1"/>
  <c r="V23" i="55"/>
  <c r="C28" i="55" s="1"/>
  <c r="D12" i="1" s="1"/>
  <c r="U23" i="55"/>
  <c r="C27" i="55" s="1"/>
  <c r="C12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2" i="1" s="1"/>
  <c r="S19" i="55"/>
  <c r="C29" i="55" s="1"/>
  <c r="E12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2" i="1" s="1"/>
  <c r="C35" i="56"/>
  <c r="B9" i="1"/>
  <c r="G9" i="1" s="1"/>
  <c r="S23" i="55"/>
  <c r="S21" i="55"/>
  <c r="G35" i="56" l="1"/>
  <c r="C31" i="55"/>
  <c r="B12" i="1"/>
  <c r="G12" i="1" s="1"/>
  <c r="G31" i="55" l="1"/>
  <c r="I25" i="24" l="1"/>
  <c r="J27" i="24" s="1"/>
  <c r="S15" i="51" l="1"/>
  <c r="T15" i="51" s="1"/>
  <c r="K25" i="24" l="1"/>
  <c r="L27" i="24" s="1"/>
  <c r="M25" i="24" l="1"/>
  <c r="N27" i="24" s="1"/>
  <c r="H15" i="1" l="1"/>
  <c r="I15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0" i="1" s="1"/>
  <c r="S21" i="51"/>
  <c r="C31" i="51" s="1"/>
  <c r="E10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0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0" i="1" s="1"/>
  <c r="G10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7" i="1" l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C31" i="46" l="1"/>
  <c r="G31" i="46" s="1"/>
  <c r="B7" i="1"/>
  <c r="C36" i="47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3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5" i="1" s="1"/>
  <c r="S22" i="30"/>
  <c r="C32" i="30" s="1"/>
  <c r="E15" i="1" s="1"/>
  <c r="S21" i="30"/>
  <c r="T21" i="30" s="1"/>
  <c r="S20" i="30"/>
  <c r="K15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I17" i="1"/>
  <c r="I16" i="1"/>
  <c r="I14" i="1"/>
  <c r="I8" i="1"/>
  <c r="H17" i="1"/>
  <c r="H16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7" i="1" s="1"/>
  <c r="C43" i="5"/>
  <c r="D17" i="1" s="1"/>
  <c r="H38" i="5"/>
  <c r="L38" i="5"/>
  <c r="O36" i="5"/>
  <c r="P38" i="5" s="1"/>
  <c r="S18" i="18"/>
  <c r="S19" i="18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6" i="1" s="1"/>
  <c r="V25" i="18"/>
  <c r="C30" i="18" s="1"/>
  <c r="D16" i="1" s="1"/>
  <c r="C44" i="5"/>
  <c r="E17" i="1" s="1"/>
  <c r="C45" i="5"/>
  <c r="Q36" i="5"/>
  <c r="R38" i="5" s="1"/>
  <c r="C33" i="14" l="1"/>
  <c r="E8" i="1" s="1"/>
  <c r="E18" i="1" s="1"/>
  <c r="I18" i="1"/>
  <c r="H18" i="1"/>
  <c r="C18" i="1"/>
  <c r="T18" i="18"/>
  <c r="T20" i="30"/>
  <c r="D14" i="1"/>
  <c r="D18" i="1" s="1"/>
  <c r="T13" i="30"/>
  <c r="T19" i="18"/>
  <c r="T26" i="24"/>
  <c r="C30" i="24" s="1"/>
  <c r="B14" i="1" s="1"/>
  <c r="T26" i="14"/>
  <c r="S25" i="24"/>
  <c r="F17" i="1"/>
  <c r="F16" i="1"/>
  <c r="S26" i="30"/>
  <c r="S24" i="30"/>
  <c r="S27" i="24"/>
  <c r="S25" i="14"/>
  <c r="F8" i="1"/>
  <c r="L27" i="14"/>
  <c r="S27" i="14" s="1"/>
  <c r="C30" i="14" l="1"/>
  <c r="B8" i="1" s="1"/>
  <c r="G8" i="1" s="1"/>
  <c r="F18" i="1"/>
  <c r="T25" i="30"/>
  <c r="C29" i="30" s="1"/>
  <c r="B15" i="1" s="1"/>
  <c r="G15" i="1" s="1"/>
  <c r="C35" i="24"/>
  <c r="G35" i="24" s="1"/>
  <c r="G7" i="1"/>
  <c r="G14" i="1"/>
  <c r="C35" i="14" l="1"/>
  <c r="G35" i="14" s="1"/>
  <c r="C34" i="30"/>
  <c r="G34" i="30" s="1"/>
  <c r="M23" i="18" l="1"/>
  <c r="N25" i="18" s="1"/>
  <c r="S25" i="18" s="1"/>
  <c r="S20" i="18"/>
  <c r="S23" i="18" l="1"/>
  <c r="K16" i="1"/>
  <c r="T20" i="18"/>
  <c r="T24" i="18" s="1"/>
  <c r="C28" i="18" s="1"/>
  <c r="B16" i="1" s="1"/>
  <c r="C33" i="18" l="1"/>
  <c r="G33" i="18" s="1"/>
  <c r="G16" i="1" l="1"/>
  <c r="S25" i="16" l="1"/>
  <c r="S18" i="16"/>
  <c r="T18" i="16" l="1"/>
  <c r="T24" i="16" s="1"/>
  <c r="C28" i="16" s="1"/>
  <c r="B13" i="1" s="1"/>
  <c r="G13" i="1" s="1"/>
  <c r="S23" i="16"/>
  <c r="C33" i="16" l="1"/>
  <c r="M36" i="5"/>
  <c r="N38" i="5" s="1"/>
  <c r="S30" i="5"/>
  <c r="T30" i="5" l="1"/>
  <c r="T37" i="5" s="1"/>
  <c r="C41" i="5" s="1"/>
  <c r="B17" i="1" s="1"/>
  <c r="K17" i="1"/>
  <c r="S36" i="5"/>
  <c r="G17" i="1" l="1"/>
  <c r="G18" i="1" s="1"/>
  <c r="K18" i="1"/>
  <c r="C22" i="1" s="1"/>
  <c r="C46" i="5"/>
  <c r="G46" i="5" s="1"/>
  <c r="B18" i="1" l="1"/>
  <c r="C21" i="1" s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<sst xmlns="http://schemas.openxmlformats.org/spreadsheetml/2006/main" count="538" uniqueCount="108">
  <si>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</si>
  <si>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</si>
  <si>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</si>
  <si>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</si>
  <si>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</si>
  <si>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</si>
  <si>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</si>
  <si>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</si>
  <si>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</si>
  <si>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</si>
  <si>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</si>
  <si>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</si>
  <si>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</si>
  <si>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</si>
  <si>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</si>
  <si>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</si>
  <si>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</si>
  <si>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</si>
  <si>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</si>
  <si>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</si>
  <si>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</si>
  <si>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</si>
  <si>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</si>
  <si>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</si>
  <si>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</si>
  <si>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</si>
  <si>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</si>
  <si>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</si>
  <si>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</si>
  <si>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</si>
  <si>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</si>
  <si>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</si>
  <si>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</si>
  <si>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</si>
  <si>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</si>
  <si>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</si>
  <si>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</si>
  <si>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</si>
  <si>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</si>
  <si>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</si>
  <si>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</si>
  <si>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</si>
  <si>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</si>
  <si>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</si>
  <si>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</si>
  <si>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</si>
  <si>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</si>
  <si>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</si>
  <si>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</si>
  <si>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</si>
  <si>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</si>
  <si>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</si>
  <si>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</si>
  <si>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</si>
  <si>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</si>
  <si>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</si>
  <si>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</si>
  <si>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</si>
  <si>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</si>
  <si>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</si>
  <si>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</si>
  <si>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</si>
  <si>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</si>
  <si>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</si>
  <si>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</si>
  <si>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</si>
  <si>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</si>
  <si>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</si>
  <si>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</si>
  <si>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</si>
  <si>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</si>
  <si>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</si>
  <si>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</si>
  <si>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</si>
  <si>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</si>
  <si>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</si>
  <si>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</si>
  <si>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</si>
  <si>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</si>
  <si>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</si>
  <si>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wardrobes</t>
  </si>
  <si>
    <t>college</t>
  </si>
  <si>
    <t xml:space="preserve">hafele lighting </t>
  </si>
  <si>
    <t>tv unit</t>
  </si>
  <si>
    <t>kids tv unit</t>
  </si>
  <si>
    <t>clean / light fire</t>
  </si>
  <si>
    <t>back bar</t>
  </si>
  <si>
    <t>wardrobe</t>
  </si>
  <si>
    <t>production meeting</t>
  </si>
  <si>
    <t>J Mcsharry</t>
  </si>
  <si>
    <t>F Pugh-Keenan</t>
  </si>
  <si>
    <t>unload van</t>
  </si>
  <si>
    <t>desk</t>
  </si>
  <si>
    <t>door</t>
  </si>
  <si>
    <t>doors and drawers</t>
  </si>
  <si>
    <t>hallway storage</t>
  </si>
  <si>
    <t>13.08.23</t>
  </si>
  <si>
    <t>shelving</t>
  </si>
  <si>
    <t>frame</t>
  </si>
  <si>
    <t>prep / paint silo roof</t>
  </si>
  <si>
    <t>skirting</t>
  </si>
  <si>
    <t>WHIT05</t>
  </si>
  <si>
    <t>MOOR03</t>
  </si>
  <si>
    <t>CAMP01</t>
  </si>
  <si>
    <t>OFFI01</t>
  </si>
  <si>
    <t>CAPI01</t>
  </si>
  <si>
    <t>MOOR02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</si>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</sst>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89" zoomScaleNormal="89" workbookViewId="0">
      <selection activeCell="H28" sqref="H28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96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68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2</v>
      </c>
    </row>
    <row r="7" spans="1:11" x14ac:dyDescent="0.25">
      <c r="A7" s="99" t="s">
        <v>41</v>
      </c>
      <c r="B7" s="100">
        <f>SUM(Czege!C26)</f>
        <v>16</v>
      </c>
      <c r="C7" s="100">
        <f>SUM(Czege!C27)</f>
        <v>0</v>
      </c>
      <c r="D7" s="100">
        <f>SUM(Czege!C28)</f>
        <v>0</v>
      </c>
      <c r="E7" s="100">
        <f>SUM(Czege!C29)</f>
        <v>24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6" si="0">B8+C8+D8+E8+F8</f>
        <v>32</v>
      </c>
      <c r="H8" s="104">
        <f>SUM(Doran!C36)</f>
        <v>0</v>
      </c>
      <c r="I8" s="104">
        <f>SUM(Doran!C37)</f>
        <v>0</v>
      </c>
      <c r="K8" s="103">
        <f>SUM(Doran!I31)</f>
        <v>2</v>
      </c>
    </row>
    <row r="9" spans="1:11" x14ac:dyDescent="0.25">
      <c r="A9" s="99" t="s">
        <v>48</v>
      </c>
      <c r="B9" s="100">
        <f>SUM(Hammond!C30)</f>
        <v>32</v>
      </c>
      <c r="C9" s="100">
        <f>SUM(Hammond!C31)</f>
        <v>0</v>
      </c>
      <c r="D9" s="100">
        <f>SUM(Hammond!C32)</f>
        <v>0</v>
      </c>
      <c r="E9" s="100">
        <f>SUM(Hammond!C33)</f>
        <v>8</v>
      </c>
      <c r="F9" s="100">
        <f>SUM(Hammond!C34)</f>
        <v>0</v>
      </c>
      <c r="G9" s="101">
        <f t="shared" ref="G9:G13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0.5</v>
      </c>
    </row>
    <row r="10" spans="1:11" x14ac:dyDescent="0.25">
      <c r="A10" s="92" t="s">
        <v>66</v>
      </c>
      <c r="B10" s="100">
        <f>SUM(Jones!C28)</f>
        <v>39</v>
      </c>
      <c r="C10" s="100">
        <f>SUM(Jones!C29)</f>
        <v>0</v>
      </c>
      <c r="D10" s="100">
        <f>SUM(Jones!C30)</f>
        <v>0</v>
      </c>
      <c r="E10" s="100">
        <f>SUM(Jones!C31)</f>
        <v>0</v>
      </c>
      <c r="F10" s="100">
        <f>SUM(Jones!C32)</f>
        <v>0</v>
      </c>
      <c r="G10" s="101">
        <f>B10+C10+D10+E10+F10</f>
        <v>39</v>
      </c>
      <c r="H10" s="104">
        <f>SUM(Jones!C34)</f>
        <v>0</v>
      </c>
      <c r="I10" s="104">
        <f>SUM(Jones!C35)</f>
        <v>0</v>
      </c>
      <c r="K10" s="103">
        <f>SUM(Jones!I29)</f>
        <v>15</v>
      </c>
    </row>
    <row r="11" spans="1:11" x14ac:dyDescent="0.25">
      <c r="A11" s="112" t="s">
        <v>89</v>
      </c>
      <c r="B11" s="100">
        <f>SUM(Mcsharry!C28)</f>
        <v>40</v>
      </c>
      <c r="C11" s="100">
        <f>SUM(Mcsharry!C29)</f>
        <v>0</v>
      </c>
      <c r="D11" s="100">
        <f>SUM(Mcsharry!C30)</f>
        <v>0</v>
      </c>
      <c r="E11" s="100">
        <f>SUM(Mcsharry!C31)</f>
        <v>0</v>
      </c>
      <c r="F11" s="100">
        <f>SUM(Mcsharry!C32)</f>
        <v>0</v>
      </c>
      <c r="G11" s="101">
        <f>B11+C11+D11+E11+F11</f>
        <v>40</v>
      </c>
      <c r="H11" s="104">
        <f>SUM(Mcsharry!C34)</f>
        <v>0</v>
      </c>
      <c r="I11" s="104">
        <f>SUM(Mcsharry!C35)</f>
        <v>0</v>
      </c>
      <c r="K11" s="103">
        <f>SUM(Mcsharry!I29)</f>
        <v>1</v>
      </c>
    </row>
    <row r="12" spans="1:11" x14ac:dyDescent="0.25">
      <c r="A12" s="99" t="s">
        <v>90</v>
      </c>
      <c r="B12" s="100">
        <f>SUM('Pugh-Keenan'!C26)</f>
        <v>40</v>
      </c>
      <c r="C12" s="100">
        <f>SUM('Pugh-Keenan'!C27)</f>
        <v>0</v>
      </c>
      <c r="D12" s="100">
        <f>SUM('Pugh-Keenan'!C28)</f>
        <v>0</v>
      </c>
      <c r="E12" s="100">
        <f>SUM('Pugh-Keenan'!C29)</f>
        <v>0</v>
      </c>
      <c r="F12" s="100">
        <f>SUM('Pugh-Keenan'!C30)</f>
        <v>0</v>
      </c>
      <c r="G12" s="101">
        <f t="shared" si="1"/>
        <v>40</v>
      </c>
      <c r="H12" s="104">
        <f>SUM('Pugh-Keenan'!C32)</f>
        <v>0</v>
      </c>
      <c r="I12" s="104">
        <f>SUM('Pugh-Keenan'!C33)</f>
        <v>0</v>
      </c>
      <c r="K12" s="103">
        <f>SUM('Pugh-Keenan'!I27)</f>
        <v>1</v>
      </c>
    </row>
    <row r="13" spans="1:11" ht="17.25" customHeight="1" x14ac:dyDescent="0.25">
      <c r="A13" s="99" t="s">
        <v>8</v>
      </c>
      <c r="B13" s="100">
        <f>SUM(Taylor!C28)</f>
        <v>32</v>
      </c>
      <c r="C13" s="100">
        <f>SUM(Taylor!C29)</f>
        <v>0</v>
      </c>
      <c r="D13" s="100">
        <f>SUM(Taylor!C30)</f>
        <v>0</v>
      </c>
      <c r="E13" s="100">
        <f>SUM(Taylor!C31)</f>
        <v>8</v>
      </c>
      <c r="F13" s="100">
        <f>SUM(Taylor!C32)</f>
        <v>0</v>
      </c>
      <c r="G13" s="101">
        <f t="shared" si="1"/>
        <v>40</v>
      </c>
      <c r="H13" s="104">
        <f>SUM(Taylor!C34)</f>
        <v>0</v>
      </c>
      <c r="I13" s="104">
        <f>SUM(Taylor!C35)</f>
        <v>0</v>
      </c>
      <c r="K13" s="103">
        <f>SUM(Taylor!I29)</f>
        <v>4</v>
      </c>
    </row>
    <row r="14" spans="1:11" x14ac:dyDescent="0.25">
      <c r="A14" s="99" t="s">
        <v>43</v>
      </c>
      <c r="B14" s="100">
        <f>SUM(Ward!C30)</f>
        <v>0</v>
      </c>
      <c r="C14" s="100">
        <f>SUM(Ward!C31)</f>
        <v>0</v>
      </c>
      <c r="D14" s="100">
        <f>SUM(Ward!C32)</f>
        <v>0</v>
      </c>
      <c r="E14" s="100">
        <f>SUM(Ward!C33)</f>
        <v>40</v>
      </c>
      <c r="F14" s="100">
        <f>SUM(Ward!C34)</f>
        <v>0</v>
      </c>
      <c r="G14" s="101">
        <f t="shared" si="0"/>
        <v>40</v>
      </c>
      <c r="H14" s="104">
        <f>SUM(Ward!C36)</f>
        <v>0</v>
      </c>
      <c r="I14" s="104">
        <f>SUM(Ward!C37)</f>
        <v>0</v>
      </c>
      <c r="K14" s="103">
        <f>SUM(Ward!I31)</f>
        <v>0</v>
      </c>
    </row>
    <row r="15" spans="1:11" x14ac:dyDescent="0.25">
      <c r="A15" s="99" t="s">
        <v>45</v>
      </c>
      <c r="B15" s="100">
        <f>SUM(N.Winterburn!C29)</f>
        <v>0</v>
      </c>
      <c r="C15" s="100">
        <f>SUM(N.Winterburn!C30)</f>
        <v>0</v>
      </c>
      <c r="D15" s="100">
        <f>SUM(N.Winterburn!C31)</f>
        <v>0</v>
      </c>
      <c r="E15" s="100">
        <f>SUM(N.Winterburn!C32)</f>
        <v>40</v>
      </c>
      <c r="F15" s="100">
        <f>SUM(N.Winterburn!C33)</f>
        <v>0</v>
      </c>
      <c r="G15" s="101">
        <f t="shared" si="0"/>
        <v>40</v>
      </c>
      <c r="H15" s="104">
        <f>SUM(N.Winterburn!C35)</f>
        <v>0</v>
      </c>
      <c r="I15" s="104">
        <f>SUM(N.Winterburn!C36)</f>
        <v>0</v>
      </c>
      <c r="K15" s="103">
        <f>SUM(N.Winterburn!I30)</f>
        <v>0</v>
      </c>
    </row>
    <row r="16" spans="1:11" x14ac:dyDescent="0.25">
      <c r="A16" s="99" t="s">
        <v>9</v>
      </c>
      <c r="B16" s="100">
        <f>SUM(T.Winterburn!C28)</f>
        <v>0</v>
      </c>
      <c r="C16" s="100">
        <f>SUM(T.Winterburn!C29)</f>
        <v>0</v>
      </c>
      <c r="D16" s="100">
        <f>SUM(T.Winterburn!C30)</f>
        <v>0</v>
      </c>
      <c r="E16" s="100">
        <f>SUM(T.Winterburn!C31)</f>
        <v>0</v>
      </c>
      <c r="F16" s="100">
        <f>SUM(T.Winterburn!C32)</f>
        <v>0</v>
      </c>
      <c r="G16" s="101">
        <f t="shared" si="0"/>
        <v>0</v>
      </c>
      <c r="H16" s="104">
        <f>SUM(T.Winterburn!C34)</f>
        <v>0</v>
      </c>
      <c r="I16" s="104">
        <f>SUM(T.Winterburn!C35)</f>
        <v>0</v>
      </c>
      <c r="K16" s="103">
        <f>SUM(T.Winterburn!I29)</f>
        <v>0</v>
      </c>
    </row>
    <row r="17" spans="1:12" x14ac:dyDescent="0.25">
      <c r="A17" s="99" t="s">
        <v>10</v>
      </c>
      <c r="B17" s="100">
        <f>SUM(Wright!C41)</f>
        <v>32.5</v>
      </c>
      <c r="C17" s="100">
        <f>SUM(Wright!C42)</f>
        <v>1.5</v>
      </c>
      <c r="D17" s="100">
        <f>SUM(Wright!C43)</f>
        <v>0</v>
      </c>
      <c r="E17" s="100">
        <f>SUM(Wright!C44)</f>
        <v>16</v>
      </c>
      <c r="F17" s="100">
        <f>SUM(Wright!C45)</f>
        <v>0</v>
      </c>
      <c r="G17" s="101">
        <f>B17+C17+D17+E17+F17</f>
        <v>50</v>
      </c>
      <c r="H17" s="104">
        <f>SUM(Wright!C47)</f>
        <v>0</v>
      </c>
      <c r="I17" s="104">
        <f>SUM(Wright!C48)</f>
        <v>0</v>
      </c>
      <c r="K17" s="103">
        <f>SUM(Wright!I42)</f>
        <v>17</v>
      </c>
      <c r="L17" s="92">
        <v>3.75</v>
      </c>
    </row>
    <row r="18" spans="1:12" ht="17.25" customHeight="1" x14ac:dyDescent="0.25">
      <c r="A18" s="105" t="s">
        <v>20</v>
      </c>
      <c r="B18" s="106">
        <f t="shared" ref="B18:I18" si="2">SUM(B6:B17)</f>
        <v>303.5</v>
      </c>
      <c r="C18" s="106">
        <f t="shared" si="2"/>
        <v>1.5</v>
      </c>
      <c r="D18" s="106">
        <f t="shared" si="2"/>
        <v>0</v>
      </c>
      <c r="E18" s="106">
        <f t="shared" si="2"/>
        <v>136</v>
      </c>
      <c r="F18" s="106">
        <f t="shared" si="2"/>
        <v>0</v>
      </c>
      <c r="G18" s="106">
        <f t="shared" si="2"/>
        <v>441</v>
      </c>
      <c r="H18" s="107">
        <f t="shared" si="2"/>
        <v>0</v>
      </c>
      <c r="I18" s="107">
        <f t="shared" si="2"/>
        <v>0</v>
      </c>
      <c r="J18" s="94"/>
      <c r="K18" s="106">
        <f>SUM(K6:K17)</f>
        <v>42.5</v>
      </c>
    </row>
    <row r="19" spans="1:12" s="94" customFormat="1" x14ac:dyDescent="0.25">
      <c r="A19" s="92"/>
      <c r="B19" s="92"/>
      <c r="C19" s="92"/>
      <c r="D19" s="92"/>
      <c r="E19" s="92"/>
      <c r="F19" s="92"/>
      <c r="J19" s="92"/>
      <c r="K19" s="92"/>
    </row>
    <row r="21" spans="1:12" x14ac:dyDescent="0.25">
      <c r="A21" s="92" t="s">
        <v>26</v>
      </c>
      <c r="C21" s="108">
        <f>B18+C18+D18</f>
        <v>305</v>
      </c>
    </row>
    <row r="22" spans="1:12" x14ac:dyDescent="0.25">
      <c r="A22" s="92" t="s">
        <v>27</v>
      </c>
      <c r="C22" s="108">
        <f>K18</f>
        <v>42.5</v>
      </c>
    </row>
    <row r="23" spans="1:12" x14ac:dyDescent="0.25">
      <c r="A23" s="92" t="s">
        <v>31</v>
      </c>
      <c r="C23" s="109">
        <f>C22/C21</f>
        <v>0.13934426229508196</v>
      </c>
    </row>
    <row r="24" spans="1:12" x14ac:dyDescent="0.25">
      <c r="C24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A10" sqref="A10:XFD1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67</v>
      </c>
      <c r="B1" s="49"/>
      <c r="C1" s="49"/>
    </row>
    <row r="2" spans="1:22" s="54" customFormat="1" x14ac:dyDescent="0.25">
      <c r="A2" s="5" t="s">
        <v>58</v>
      </c>
      <c r="B2" s="110"/>
      <c r="C2" s="6" t="s">
        <v>96</v>
      </c>
      <c r="D2" s="110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101</v>
      </c>
      <c r="C4" s="6">
        <v>45</v>
      </c>
      <c r="D4" s="22" t="s">
        <v>80</v>
      </c>
      <c r="E4" s="125">
        <v>8</v>
      </c>
      <c r="F4" s="125"/>
      <c r="G4" s="122">
        <v>8</v>
      </c>
      <c r="H4" s="123"/>
      <c r="I4" s="125">
        <v>6</v>
      </c>
      <c r="J4" s="125"/>
      <c r="K4" s="125">
        <v>8</v>
      </c>
      <c r="L4" s="125"/>
      <c r="M4" s="125">
        <v>1</v>
      </c>
      <c r="N4" s="125"/>
      <c r="O4" s="122"/>
      <c r="P4" s="123"/>
      <c r="Q4" s="122"/>
      <c r="R4" s="123"/>
      <c r="S4" s="58">
        <f t="shared" ref="S4:S24" si="0">E4+G4+I4+K4+M4+O4+Q4</f>
        <v>31</v>
      </c>
      <c r="T4" s="58">
        <f t="shared" ref="T4:T11" si="1">SUM(S4-U4-V4)</f>
        <v>31</v>
      </c>
      <c r="U4" s="60"/>
      <c r="V4" s="60"/>
    </row>
    <row r="5" spans="1:22" x14ac:dyDescent="0.25">
      <c r="A5" s="6">
        <v>7112</v>
      </c>
      <c r="B5" s="6" t="s">
        <v>102</v>
      </c>
      <c r="C5" s="6">
        <v>5</v>
      </c>
      <c r="D5" s="10" t="s">
        <v>100</v>
      </c>
      <c r="E5" s="124"/>
      <c r="F5" s="125"/>
      <c r="G5" s="122"/>
      <c r="H5" s="123"/>
      <c r="I5" s="124"/>
      <c r="J5" s="125"/>
      <c r="K5" s="124"/>
      <c r="L5" s="125"/>
      <c r="M5" s="124">
        <v>6.5</v>
      </c>
      <c r="N5" s="125"/>
      <c r="O5" s="122"/>
      <c r="P5" s="123"/>
      <c r="Q5" s="122"/>
      <c r="R5" s="123"/>
      <c r="S5" s="58">
        <f t="shared" si="0"/>
        <v>6.5</v>
      </c>
      <c r="T5" s="58">
        <f t="shared" si="1"/>
        <v>6.5</v>
      </c>
      <c r="U5" s="60"/>
      <c r="V5" s="60"/>
    </row>
    <row r="6" spans="1:22" x14ac:dyDescent="0.25">
      <c r="A6" s="6">
        <v>7054</v>
      </c>
      <c r="B6" s="6" t="s">
        <v>103</v>
      </c>
      <c r="C6" s="6">
        <v>65</v>
      </c>
      <c r="D6" s="22" t="s">
        <v>83</v>
      </c>
      <c r="E6" s="125"/>
      <c r="F6" s="125"/>
      <c r="G6" s="122"/>
      <c r="H6" s="123"/>
      <c r="I6" s="125"/>
      <c r="J6" s="125"/>
      <c r="K6" s="125"/>
      <c r="L6" s="125"/>
      <c r="M6" s="125">
        <v>0.5</v>
      </c>
      <c r="N6" s="125"/>
      <c r="O6" s="122"/>
      <c r="P6" s="123"/>
      <c r="Q6" s="122"/>
      <c r="R6" s="123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104</v>
      </c>
      <c r="C20" s="6"/>
      <c r="D20" s="22" t="s">
        <v>75</v>
      </c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104</v>
      </c>
      <c r="C21" s="6"/>
      <c r="D21" s="22" t="s">
        <v>62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104</v>
      </c>
      <c r="C22" s="6"/>
      <c r="D22" s="22" t="s">
        <v>61</v>
      </c>
      <c r="E22" s="124"/>
      <c r="F22" s="124"/>
      <c r="G22" s="124"/>
      <c r="H22" s="124"/>
      <c r="I22" s="124">
        <v>2</v>
      </c>
      <c r="J22" s="124"/>
      <c r="K22" s="124"/>
      <c r="L22" s="124"/>
      <c r="M22" s="124"/>
      <c r="N22" s="124"/>
      <c r="O22" s="122"/>
      <c r="P22" s="123"/>
      <c r="Q22" s="122"/>
      <c r="R22" s="123"/>
      <c r="S22" s="58">
        <f t="shared" si="0"/>
        <v>2</v>
      </c>
      <c r="T22" s="58">
        <f>SUM(S22-U22-V22)</f>
        <v>2</v>
      </c>
      <c r="U22" s="60"/>
      <c r="V22" s="60"/>
    </row>
    <row r="23" spans="1:22" x14ac:dyDescent="0.25">
      <c r="A23" s="81"/>
      <c r="B23" s="81"/>
      <c r="C23" s="81"/>
      <c r="D23" s="22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2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A10" sqref="A10:XFD1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96</v>
      </c>
      <c r="D2" s="110"/>
      <c r="E2" s="131" t="s">
        <v>11</v>
      </c>
      <c r="F2" s="132"/>
      <c r="G2" s="132" t="s">
        <v>12</v>
      </c>
      <c r="H2" s="132"/>
      <c r="I2" s="132" t="s">
        <v>13</v>
      </c>
      <c r="J2" s="132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103</v>
      </c>
      <c r="C4" s="6">
        <v>45</v>
      </c>
      <c r="D4" s="22" t="s">
        <v>73</v>
      </c>
      <c r="E4" s="129"/>
      <c r="F4" s="130"/>
      <c r="G4" s="129"/>
      <c r="H4" s="130"/>
      <c r="I4" s="129"/>
      <c r="J4" s="130"/>
      <c r="K4" s="122">
        <v>8</v>
      </c>
      <c r="L4" s="123"/>
      <c r="M4" s="122">
        <v>4</v>
      </c>
      <c r="N4" s="123"/>
      <c r="O4" s="122"/>
      <c r="P4" s="123"/>
      <c r="Q4" s="122"/>
      <c r="R4" s="123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25">
      <c r="A5" s="6">
        <v>7054</v>
      </c>
      <c r="B5" s="6" t="s">
        <v>103</v>
      </c>
      <c r="C5" s="6">
        <v>67</v>
      </c>
      <c r="D5" s="22" t="s">
        <v>83</v>
      </c>
      <c r="E5" s="129"/>
      <c r="F5" s="130"/>
      <c r="G5" s="129"/>
      <c r="H5" s="130"/>
      <c r="I5" s="129"/>
      <c r="J5" s="130"/>
      <c r="K5" s="122"/>
      <c r="L5" s="123"/>
      <c r="M5" s="122">
        <v>4</v>
      </c>
      <c r="N5" s="123"/>
      <c r="O5" s="122"/>
      <c r="P5" s="123"/>
      <c r="Q5" s="122"/>
      <c r="R5" s="123"/>
      <c r="S5" s="58">
        <f t="shared" ref="S5:S21" si="1">E5+G5+I5+K5+M5+O5+Q5</f>
        <v>4</v>
      </c>
      <c r="T5" s="58">
        <f t="shared" si="0"/>
        <v>4</v>
      </c>
      <c r="U5" s="60"/>
      <c r="V5" s="60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2"/>
      <c r="L6" s="123"/>
      <c r="M6" s="122"/>
      <c r="N6" s="123"/>
      <c r="O6" s="133"/>
      <c r="P6" s="134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35"/>
      <c r="L7" s="123"/>
      <c r="M7" s="122"/>
      <c r="N7" s="123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9"/>
      <c r="F14" s="130"/>
      <c r="G14" s="129"/>
      <c r="H14" s="130"/>
      <c r="I14" s="129"/>
      <c r="J14" s="130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9"/>
      <c r="F15" s="130"/>
      <c r="G15" s="129"/>
      <c r="H15" s="130"/>
      <c r="I15" s="129"/>
      <c r="J15" s="130"/>
      <c r="K15" s="122"/>
      <c r="L15" s="123"/>
      <c r="M15" s="122"/>
      <c r="N15" s="123"/>
      <c r="O15" s="122"/>
      <c r="P15" s="123"/>
      <c r="Q15" s="122"/>
      <c r="R15" s="1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9"/>
      <c r="F16" s="130"/>
      <c r="G16" s="129"/>
      <c r="H16" s="130"/>
      <c r="I16" s="129"/>
      <c r="J16" s="130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104</v>
      </c>
      <c r="C17" s="6"/>
      <c r="D17" s="22" t="s">
        <v>60</v>
      </c>
      <c r="E17" s="129"/>
      <c r="F17" s="130"/>
      <c r="G17" s="129"/>
      <c r="H17" s="130"/>
      <c r="I17" s="129"/>
      <c r="J17" s="130"/>
      <c r="K17" s="122"/>
      <c r="L17" s="123"/>
      <c r="M17" s="122"/>
      <c r="N17" s="123"/>
      <c r="O17" s="122"/>
      <c r="P17" s="123"/>
      <c r="Q17" s="122"/>
      <c r="R17" s="123"/>
      <c r="S17" s="58">
        <f>E17+G17+I17+K17+M17+O17+Q17</f>
        <v>0</v>
      </c>
      <c r="T17" s="58">
        <f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29">
        <v>8</v>
      </c>
      <c r="F19" s="130"/>
      <c r="G19" s="129">
        <v>8</v>
      </c>
      <c r="H19" s="130"/>
      <c r="I19" s="129">
        <v>8</v>
      </c>
      <c r="J19" s="130"/>
      <c r="K19" s="122"/>
      <c r="L19" s="123"/>
      <c r="M19" s="122"/>
      <c r="N19" s="123"/>
      <c r="O19" s="122"/>
      <c r="P19" s="123"/>
      <c r="Q19" s="122"/>
      <c r="R19" s="123"/>
      <c r="S19" s="58">
        <f t="shared" si="1"/>
        <v>24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7">
        <f>SUM(E4:E20)</f>
        <v>8</v>
      </c>
      <c r="F21" s="128"/>
      <c r="G21" s="127">
        <f>SUM(G4:G20)</f>
        <v>8</v>
      </c>
      <c r="H21" s="128"/>
      <c r="I21" s="127">
        <f>SUM(I4:I20)</f>
        <v>8</v>
      </c>
      <c r="J21" s="128"/>
      <c r="K21" s="127">
        <f>SUM(K4:K20)</f>
        <v>8</v>
      </c>
      <c r="L21" s="128"/>
      <c r="M21" s="127">
        <f>SUM(M4:M20)</f>
        <v>8</v>
      </c>
      <c r="N21" s="128"/>
      <c r="O21" s="127">
        <f>SUM(O4:O20)</f>
        <v>0</v>
      </c>
      <c r="P21" s="128"/>
      <c r="Q21" s="127">
        <f>SUM(Q4:Q20)</f>
        <v>0</v>
      </c>
      <c r="R21" s="128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16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16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0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24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A10" sqref="A10:XFD10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96</v>
      </c>
      <c r="D2" s="6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1" t="s">
        <v>15</v>
      </c>
      <c r="N2" s="141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/>
      <c r="N3" s="115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103</v>
      </c>
      <c r="C4" s="6">
        <v>45</v>
      </c>
      <c r="D4" s="22" t="s">
        <v>94</v>
      </c>
      <c r="E4" s="124">
        <v>8</v>
      </c>
      <c r="F4" s="124"/>
      <c r="G4" s="124">
        <v>8</v>
      </c>
      <c r="H4" s="124"/>
      <c r="I4" s="124">
        <v>6</v>
      </c>
      <c r="J4" s="124"/>
      <c r="K4" s="124">
        <v>8</v>
      </c>
      <c r="L4" s="124"/>
      <c r="M4" s="136"/>
      <c r="N4" s="136"/>
      <c r="O4" s="135"/>
      <c r="P4" s="137"/>
      <c r="Q4" s="135"/>
      <c r="R4" s="137"/>
      <c r="S4" s="12">
        <f>E4+G4+I4+K4+M4+O4+Q4</f>
        <v>30</v>
      </c>
      <c r="T4" s="12">
        <f t="shared" ref="T4:T18" si="0">SUM(S4-U4-V4)</f>
        <v>30</v>
      </c>
      <c r="U4" s="14"/>
      <c r="V4" s="14"/>
    </row>
    <row r="5" spans="1:22" x14ac:dyDescent="0.25">
      <c r="A5" s="6"/>
      <c r="B5" s="6"/>
      <c r="C5" s="6"/>
      <c r="D5" s="22"/>
      <c r="E5" s="135"/>
      <c r="F5" s="137"/>
      <c r="G5" s="135"/>
      <c r="H5" s="137"/>
      <c r="I5" s="135"/>
      <c r="J5" s="137"/>
      <c r="K5" s="135"/>
      <c r="L5" s="137"/>
      <c r="M5" s="136"/>
      <c r="N5" s="136"/>
      <c r="O5" s="135"/>
      <c r="P5" s="137"/>
      <c r="Q5" s="135"/>
      <c r="R5" s="137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7"/>
      <c r="G6" s="135"/>
      <c r="H6" s="137"/>
      <c r="I6" s="135"/>
      <c r="J6" s="137"/>
      <c r="K6" s="135"/>
      <c r="L6" s="137"/>
      <c r="M6" s="136"/>
      <c r="N6" s="136"/>
      <c r="O6" s="135"/>
      <c r="P6" s="137"/>
      <c r="Q6" s="135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7"/>
      <c r="G7" s="135"/>
      <c r="H7" s="137"/>
      <c r="I7" s="135"/>
      <c r="J7" s="137"/>
      <c r="K7" s="135"/>
      <c r="L7" s="137"/>
      <c r="M7" s="136"/>
      <c r="N7" s="136"/>
      <c r="O7" s="135"/>
      <c r="P7" s="137"/>
      <c r="Q7" s="135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7"/>
      <c r="G8" s="135"/>
      <c r="H8" s="137"/>
      <c r="I8" s="135"/>
      <c r="J8" s="137"/>
      <c r="K8" s="135"/>
      <c r="L8" s="137"/>
      <c r="M8" s="136"/>
      <c r="N8" s="136"/>
      <c r="O8" s="135"/>
      <c r="P8" s="137"/>
      <c r="Q8" s="13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7"/>
      <c r="G9" s="135"/>
      <c r="H9" s="137"/>
      <c r="I9" s="135"/>
      <c r="J9" s="137"/>
      <c r="K9" s="135"/>
      <c r="L9" s="137"/>
      <c r="M9" s="136"/>
      <c r="N9" s="136"/>
      <c r="O9" s="135"/>
      <c r="P9" s="137"/>
      <c r="Q9" s="13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4"/>
      <c r="L10" s="124"/>
      <c r="M10" s="136"/>
      <c r="N10" s="136"/>
      <c r="O10" s="135"/>
      <c r="P10" s="137"/>
      <c r="Q10" s="13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4"/>
      <c r="L11" s="124"/>
      <c r="M11" s="136"/>
      <c r="N11" s="136"/>
      <c r="O11" s="135"/>
      <c r="P11" s="137"/>
      <c r="Q11" s="13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36"/>
      <c r="N12" s="136"/>
      <c r="O12" s="135"/>
      <c r="P12" s="137"/>
      <c r="Q12" s="13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36"/>
      <c r="N13" s="136"/>
      <c r="O13" s="135"/>
      <c r="P13" s="137"/>
      <c r="Q13" s="13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36"/>
      <c r="N14" s="136"/>
      <c r="O14" s="135"/>
      <c r="P14" s="137"/>
      <c r="Q14" s="13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4"/>
      <c r="L15" s="124"/>
      <c r="M15" s="136"/>
      <c r="N15" s="136"/>
      <c r="O15" s="135"/>
      <c r="P15" s="137"/>
      <c r="Q15" s="13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4"/>
      <c r="J16" s="124"/>
      <c r="K16" s="124"/>
      <c r="L16" s="124"/>
      <c r="M16" s="136"/>
      <c r="N16" s="136"/>
      <c r="O16" s="135"/>
      <c r="P16" s="137"/>
      <c r="Q16" s="13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4"/>
      <c r="H17" s="124"/>
      <c r="I17" s="124"/>
      <c r="J17" s="124"/>
      <c r="K17" s="124"/>
      <c r="L17" s="124"/>
      <c r="M17" s="136"/>
      <c r="N17" s="136"/>
      <c r="O17" s="135"/>
      <c r="P17" s="137"/>
      <c r="Q17" s="13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4"/>
      <c r="J18" s="124"/>
      <c r="K18" s="124"/>
      <c r="L18" s="124"/>
      <c r="M18" s="136"/>
      <c r="N18" s="136"/>
      <c r="O18" s="135"/>
      <c r="P18" s="137"/>
      <c r="Q18" s="13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105</v>
      </c>
      <c r="C19" s="6"/>
      <c r="D19" s="22" t="s">
        <v>64</v>
      </c>
      <c r="E19" s="124"/>
      <c r="F19" s="124"/>
      <c r="G19" s="124"/>
      <c r="H19" s="124"/>
      <c r="I19" s="124"/>
      <c r="J19" s="124"/>
      <c r="K19" s="124"/>
      <c r="L19" s="124"/>
      <c r="M19" s="136"/>
      <c r="N19" s="136"/>
      <c r="O19" s="135"/>
      <c r="P19" s="137"/>
      <c r="Q19" s="135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104</v>
      </c>
      <c r="C20" s="6"/>
      <c r="D20" s="22" t="s">
        <v>60</v>
      </c>
      <c r="E20" s="124"/>
      <c r="F20" s="124"/>
      <c r="G20" s="124"/>
      <c r="H20" s="124"/>
      <c r="I20" s="124"/>
      <c r="J20" s="124"/>
      <c r="K20" s="124"/>
      <c r="L20" s="124"/>
      <c r="M20" s="136"/>
      <c r="N20" s="136"/>
      <c r="O20" s="135"/>
      <c r="P20" s="137"/>
      <c r="Q20" s="135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104</v>
      </c>
      <c r="C21" s="6"/>
      <c r="D21" s="22" t="s">
        <v>61</v>
      </c>
      <c r="E21" s="124"/>
      <c r="F21" s="124"/>
      <c r="G21" s="124"/>
      <c r="H21" s="124"/>
      <c r="I21" s="124">
        <v>2</v>
      </c>
      <c r="J21" s="124"/>
      <c r="K21" s="124"/>
      <c r="L21" s="124"/>
      <c r="M21" s="136"/>
      <c r="N21" s="136"/>
      <c r="O21" s="135"/>
      <c r="P21" s="137"/>
      <c r="Q21" s="135"/>
      <c r="R21" s="137"/>
      <c r="S21" s="12">
        <f>E21+G21+I21+K21+M21+O21+Q21</f>
        <v>2</v>
      </c>
      <c r="T21" s="12">
        <f>SUM(S21-U21-V21)</f>
        <v>2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35"/>
      <c r="P22" s="137"/>
      <c r="Q22" s="135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35"/>
      <c r="F23" s="137"/>
      <c r="G23" s="135"/>
      <c r="H23" s="137"/>
      <c r="I23" s="135"/>
      <c r="J23" s="137"/>
      <c r="K23" s="135"/>
      <c r="L23" s="137"/>
      <c r="M23" s="135"/>
      <c r="N23" s="137"/>
      <c r="O23" s="135"/>
      <c r="P23" s="137"/>
      <c r="Q23" s="135"/>
      <c r="R23" s="137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35"/>
      <c r="F24" s="137"/>
      <c r="G24" s="135"/>
      <c r="H24" s="137"/>
      <c r="I24" s="135"/>
      <c r="J24" s="137"/>
      <c r="K24" s="135"/>
      <c r="L24" s="137"/>
      <c r="M24" s="135"/>
      <c r="N24" s="137"/>
      <c r="O24" s="135"/>
      <c r="P24" s="137"/>
      <c r="Q24" s="135"/>
      <c r="R24" s="13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0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2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A10" sqref="A10:XFD1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13.08.23</v>
      </c>
      <c r="D2" s="110"/>
      <c r="E2" s="126" t="s">
        <v>11</v>
      </c>
      <c r="F2" s="126"/>
      <c r="G2" s="126" t="s">
        <v>12</v>
      </c>
      <c r="H2" s="126"/>
      <c r="I2" s="132" t="s">
        <v>13</v>
      </c>
      <c r="J2" s="132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117">
        <v>8</v>
      </c>
      <c r="J3" s="118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103</v>
      </c>
      <c r="C4" s="6">
        <v>65</v>
      </c>
      <c r="D4" s="22" t="s">
        <v>83</v>
      </c>
      <c r="E4" s="125">
        <v>8</v>
      </c>
      <c r="F4" s="125"/>
      <c r="G4" s="125">
        <v>8</v>
      </c>
      <c r="H4" s="125"/>
      <c r="I4" s="142"/>
      <c r="J4" s="142"/>
      <c r="K4" s="125">
        <v>8</v>
      </c>
      <c r="L4" s="125"/>
      <c r="M4" s="124">
        <v>7.5</v>
      </c>
      <c r="N4" s="125"/>
      <c r="O4" s="122"/>
      <c r="P4" s="123"/>
      <c r="Q4" s="122"/>
      <c r="R4" s="123"/>
      <c r="S4" s="58">
        <f>E4+G4+I4+K4+M4+O4+Q4</f>
        <v>31.5</v>
      </c>
      <c r="T4" s="58">
        <f t="shared" ref="T4:T14" si="0">SUM(S4-U4-V4)</f>
        <v>31.5</v>
      </c>
      <c r="U4" s="60"/>
      <c r="V4" s="60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42"/>
      <c r="J5" s="142"/>
      <c r="K5" s="125"/>
      <c r="L5" s="125"/>
      <c r="M5" s="125"/>
      <c r="N5" s="125"/>
      <c r="O5" s="122"/>
      <c r="P5" s="123"/>
      <c r="Q5" s="122"/>
      <c r="R5" s="123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42"/>
      <c r="J6" s="142"/>
      <c r="K6" s="125"/>
      <c r="L6" s="125"/>
      <c r="M6" s="125"/>
      <c r="N6" s="125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42"/>
      <c r="J7" s="142"/>
      <c r="K7" s="125"/>
      <c r="L7" s="125"/>
      <c r="M7" s="125"/>
      <c r="N7" s="125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9"/>
      <c r="J8" s="130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9"/>
      <c r="J9" s="130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9"/>
      <c r="J10" s="130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9"/>
      <c r="J11" s="130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9"/>
      <c r="J12" s="130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9"/>
      <c r="J13" s="130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9"/>
      <c r="J14" s="130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9"/>
      <c r="J15" s="130"/>
      <c r="K15" s="122"/>
      <c r="L15" s="123"/>
      <c r="M15" s="122"/>
      <c r="N15" s="123"/>
      <c r="O15" s="122"/>
      <c r="P15" s="123"/>
      <c r="Q15" s="122"/>
      <c r="R15" s="123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9"/>
      <c r="J16" s="130"/>
      <c r="K16" s="122"/>
      <c r="L16" s="123"/>
      <c r="M16" s="122"/>
      <c r="N16" s="123"/>
      <c r="O16" s="122"/>
      <c r="P16" s="123"/>
      <c r="Q16" s="122"/>
      <c r="R16" s="123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2"/>
      <c r="F17" s="123"/>
      <c r="G17" s="122"/>
      <c r="H17" s="123"/>
      <c r="I17" s="129"/>
      <c r="J17" s="130"/>
      <c r="K17" s="122"/>
      <c r="L17" s="123"/>
      <c r="M17" s="122"/>
      <c r="N17" s="123"/>
      <c r="O17" s="122"/>
      <c r="P17" s="123"/>
      <c r="Q17" s="122"/>
      <c r="R17" s="123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9"/>
      <c r="J18" s="130"/>
      <c r="K18" s="122"/>
      <c r="L18" s="123"/>
      <c r="M18" s="122"/>
      <c r="N18" s="123"/>
      <c r="O18" s="122"/>
      <c r="P18" s="123"/>
      <c r="Q18" s="122"/>
      <c r="R18" s="123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2"/>
      <c r="F19" s="123"/>
      <c r="G19" s="122"/>
      <c r="H19" s="123"/>
      <c r="I19" s="129"/>
      <c r="J19" s="130"/>
      <c r="K19" s="122"/>
      <c r="L19" s="123"/>
      <c r="M19" s="122"/>
      <c r="N19" s="123"/>
      <c r="O19" s="122"/>
      <c r="P19" s="123"/>
      <c r="Q19" s="122"/>
      <c r="R19" s="123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2"/>
      <c r="F20" s="123"/>
      <c r="G20" s="122"/>
      <c r="H20" s="123"/>
      <c r="I20" s="129"/>
      <c r="J20" s="130"/>
      <c r="K20" s="122"/>
      <c r="L20" s="123"/>
      <c r="M20" s="122"/>
      <c r="N20" s="123"/>
      <c r="O20" s="122"/>
      <c r="P20" s="123"/>
      <c r="Q20" s="122"/>
      <c r="R20" s="123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104</v>
      </c>
      <c r="C21" s="6"/>
      <c r="D21" s="22" t="s">
        <v>60</v>
      </c>
      <c r="E21" s="122"/>
      <c r="F21" s="123"/>
      <c r="G21" s="122"/>
      <c r="H21" s="123"/>
      <c r="I21" s="129"/>
      <c r="J21" s="130"/>
      <c r="K21" s="122"/>
      <c r="L21" s="123"/>
      <c r="M21" s="122">
        <v>0.5</v>
      </c>
      <c r="N21" s="123"/>
      <c r="O21" s="122"/>
      <c r="P21" s="123"/>
      <c r="Q21" s="122"/>
      <c r="R21" s="123"/>
      <c r="S21" s="58">
        <f>E21+G21+I21+K21+M21+O21+Q21</f>
        <v>0.5</v>
      </c>
      <c r="T21" s="58">
        <f>SUM(S21-U21-V21)</f>
        <v>0.5</v>
      </c>
      <c r="U21" s="60"/>
      <c r="V21" s="60"/>
    </row>
    <row r="22" spans="1:22" x14ac:dyDescent="0.25">
      <c r="A22" s="6"/>
      <c r="B22" s="25"/>
      <c r="C22" s="6"/>
      <c r="D22" s="22"/>
      <c r="E22" s="122"/>
      <c r="F22" s="123"/>
      <c r="G22" s="122"/>
      <c r="H22" s="123"/>
      <c r="I22" s="129"/>
      <c r="J22" s="130"/>
      <c r="K22" s="122"/>
      <c r="L22" s="123"/>
      <c r="M22" s="122"/>
      <c r="N22" s="123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22"/>
      <c r="F23" s="123"/>
      <c r="G23" s="122"/>
      <c r="H23" s="123"/>
      <c r="I23" s="129">
        <v>8</v>
      </c>
      <c r="J23" s="130"/>
      <c r="K23" s="122"/>
      <c r="L23" s="123"/>
      <c r="M23" s="122"/>
      <c r="N23" s="123"/>
      <c r="O23" s="122"/>
      <c r="P23" s="123"/>
      <c r="Q23" s="122"/>
      <c r="R23" s="123"/>
      <c r="S23" s="58">
        <f t="shared" si="1"/>
        <v>8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>
        <v>0.5</v>
      </c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7" sqref="E17:N1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13.08.23</v>
      </c>
      <c r="D2" s="110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15</v>
      </c>
      <c r="I3" s="27">
        <v>8</v>
      </c>
      <c r="J3" s="27">
        <v>16</v>
      </c>
      <c r="K3" s="119">
        <v>8</v>
      </c>
      <c r="L3" s="119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106</v>
      </c>
      <c r="C4" s="6">
        <v>68</v>
      </c>
      <c r="D4" s="22" t="s">
        <v>98</v>
      </c>
      <c r="E4" s="135">
        <v>1.5</v>
      </c>
      <c r="F4" s="137"/>
      <c r="G4" s="135">
        <v>5</v>
      </c>
      <c r="H4" s="137"/>
      <c r="I4" s="135"/>
      <c r="J4" s="137"/>
      <c r="K4" s="135"/>
      <c r="L4" s="137"/>
      <c r="M4" s="135"/>
      <c r="N4" s="137"/>
      <c r="O4" s="135"/>
      <c r="P4" s="137"/>
      <c r="Q4" s="135"/>
      <c r="R4" s="137"/>
      <c r="S4" s="12">
        <f>E4+G4+I4+K4+M4+O4+Q4</f>
        <v>6.5</v>
      </c>
      <c r="T4" s="12">
        <f t="shared" ref="T4:T20" si="0">SUM(S4-U4-V4)</f>
        <v>6.5</v>
      </c>
      <c r="U4" s="14"/>
      <c r="V4" s="14"/>
    </row>
    <row r="5" spans="1:22" x14ac:dyDescent="0.25">
      <c r="A5" s="6">
        <v>7054</v>
      </c>
      <c r="B5" s="6" t="s">
        <v>103</v>
      </c>
      <c r="C5" s="6">
        <v>47</v>
      </c>
      <c r="D5" s="22" t="s">
        <v>87</v>
      </c>
      <c r="E5" s="135">
        <v>1.5</v>
      </c>
      <c r="F5" s="137"/>
      <c r="G5" s="135"/>
      <c r="H5" s="137"/>
      <c r="I5" s="135">
        <v>1.5</v>
      </c>
      <c r="J5" s="137"/>
      <c r="K5" s="135"/>
      <c r="L5" s="137"/>
      <c r="M5" s="135"/>
      <c r="N5" s="137"/>
      <c r="O5" s="135"/>
      <c r="P5" s="137"/>
      <c r="Q5" s="135"/>
      <c r="R5" s="137"/>
      <c r="S5" s="12">
        <f t="shared" ref="S5:S23" si="1">E5+G5+I5+K5+M5+O5+Q5</f>
        <v>3</v>
      </c>
      <c r="T5" s="12">
        <f t="shared" si="0"/>
        <v>3</v>
      </c>
      <c r="U5" s="14"/>
      <c r="V5" s="14"/>
    </row>
    <row r="6" spans="1:22" ht="14.25" customHeight="1" x14ac:dyDescent="0.25">
      <c r="A6" s="6">
        <v>7054</v>
      </c>
      <c r="B6" s="6" t="s">
        <v>103</v>
      </c>
      <c r="C6" s="6">
        <v>59</v>
      </c>
      <c r="D6" s="22" t="s">
        <v>83</v>
      </c>
      <c r="E6" s="135">
        <v>1</v>
      </c>
      <c r="F6" s="137"/>
      <c r="G6" s="135"/>
      <c r="H6" s="137"/>
      <c r="I6" s="135">
        <v>1</v>
      </c>
      <c r="J6" s="137"/>
      <c r="K6" s="135"/>
      <c r="L6" s="137"/>
      <c r="M6" s="135"/>
      <c r="N6" s="137"/>
      <c r="O6" s="135"/>
      <c r="P6" s="137"/>
      <c r="Q6" s="135"/>
      <c r="R6" s="137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6" t="s">
        <v>103</v>
      </c>
      <c r="C7" s="6">
        <v>45</v>
      </c>
      <c r="D7" s="22" t="s">
        <v>73</v>
      </c>
      <c r="E7" s="135"/>
      <c r="F7" s="137"/>
      <c r="G7" s="135"/>
      <c r="H7" s="137"/>
      <c r="I7" s="135">
        <v>3.5</v>
      </c>
      <c r="J7" s="137"/>
      <c r="K7" s="135">
        <v>7</v>
      </c>
      <c r="L7" s="137"/>
      <c r="M7" s="135">
        <v>2</v>
      </c>
      <c r="N7" s="137"/>
      <c r="O7" s="135"/>
      <c r="P7" s="137"/>
      <c r="Q7" s="135"/>
      <c r="R7" s="137"/>
      <c r="S7" s="12">
        <f t="shared" si="1"/>
        <v>12.5</v>
      </c>
      <c r="T7" s="12">
        <f t="shared" si="0"/>
        <v>12.5</v>
      </c>
      <c r="U7" s="14"/>
      <c r="V7" s="14"/>
    </row>
    <row r="8" spans="1:22" x14ac:dyDescent="0.25">
      <c r="A8" s="6"/>
      <c r="B8" s="6"/>
      <c r="C8" s="6"/>
      <c r="D8" s="22"/>
      <c r="E8" s="135"/>
      <c r="F8" s="137"/>
      <c r="G8" s="135"/>
      <c r="H8" s="137"/>
      <c r="I8" s="135"/>
      <c r="J8" s="137"/>
      <c r="K8" s="135"/>
      <c r="L8" s="137"/>
      <c r="M8" s="135"/>
      <c r="N8" s="137"/>
      <c r="O8" s="135"/>
      <c r="P8" s="137"/>
      <c r="Q8" s="13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7"/>
      <c r="G9" s="135"/>
      <c r="H9" s="137"/>
      <c r="I9" s="135"/>
      <c r="J9" s="137"/>
      <c r="K9" s="135"/>
      <c r="L9" s="137"/>
      <c r="M9" s="135"/>
      <c r="N9" s="137"/>
      <c r="O9" s="135"/>
      <c r="P9" s="137"/>
      <c r="Q9" s="13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7"/>
      <c r="G10" s="135"/>
      <c r="H10" s="137"/>
      <c r="I10" s="135"/>
      <c r="J10" s="137"/>
      <c r="K10" s="135"/>
      <c r="L10" s="137"/>
      <c r="M10" s="135"/>
      <c r="N10" s="137"/>
      <c r="O10" s="135"/>
      <c r="P10" s="137"/>
      <c r="Q10" s="13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81</v>
      </c>
      <c r="E11" s="135"/>
      <c r="F11" s="137"/>
      <c r="G11" s="135"/>
      <c r="H11" s="137"/>
      <c r="I11" s="135"/>
      <c r="J11" s="137"/>
      <c r="K11" s="135"/>
      <c r="L11" s="137"/>
      <c r="M11" s="135"/>
      <c r="N11" s="137"/>
      <c r="O11" s="135"/>
      <c r="P11" s="137"/>
      <c r="Q11" s="13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7"/>
      <c r="G12" s="135"/>
      <c r="H12" s="137"/>
      <c r="I12" s="135"/>
      <c r="J12" s="137"/>
      <c r="K12" s="135"/>
      <c r="L12" s="137"/>
      <c r="M12" s="135"/>
      <c r="N12" s="137"/>
      <c r="O12" s="135"/>
      <c r="P12" s="137"/>
      <c r="Q12" s="13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7"/>
      <c r="G13" s="135"/>
      <c r="H13" s="137"/>
      <c r="I13" s="135"/>
      <c r="J13" s="137"/>
      <c r="K13" s="135"/>
      <c r="L13" s="137"/>
      <c r="M13" s="135"/>
      <c r="N13" s="137"/>
      <c r="O13" s="135"/>
      <c r="P13" s="137"/>
      <c r="Q13" s="13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35"/>
      <c r="H14" s="137"/>
      <c r="I14" s="135"/>
      <c r="J14" s="137"/>
      <c r="K14" s="135"/>
      <c r="L14" s="137"/>
      <c r="M14" s="135"/>
      <c r="N14" s="137"/>
      <c r="O14" s="135"/>
      <c r="P14" s="137"/>
      <c r="Q14" s="13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7"/>
      <c r="G15" s="135"/>
      <c r="H15" s="137"/>
      <c r="I15" s="135"/>
      <c r="J15" s="137"/>
      <c r="K15" s="135"/>
      <c r="L15" s="137"/>
      <c r="M15" s="135"/>
      <c r="N15" s="137"/>
      <c r="O15" s="135"/>
      <c r="P15" s="137"/>
      <c r="Q15" s="135"/>
      <c r="R15" s="137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104</v>
      </c>
      <c r="C16" s="6"/>
      <c r="D16" s="22" t="s">
        <v>91</v>
      </c>
      <c r="E16" s="135"/>
      <c r="F16" s="137"/>
      <c r="G16" s="135"/>
      <c r="H16" s="137"/>
      <c r="I16" s="135"/>
      <c r="J16" s="137"/>
      <c r="K16" s="135"/>
      <c r="L16" s="137"/>
      <c r="M16" s="135"/>
      <c r="N16" s="137"/>
      <c r="O16" s="135"/>
      <c r="P16" s="137"/>
      <c r="Q16" s="13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104</v>
      </c>
      <c r="C17" s="6"/>
      <c r="D17" s="22" t="s">
        <v>72</v>
      </c>
      <c r="E17" s="135"/>
      <c r="F17" s="137"/>
      <c r="G17" s="135"/>
      <c r="H17" s="137"/>
      <c r="I17" s="135"/>
      <c r="J17" s="137"/>
      <c r="K17" s="135"/>
      <c r="L17" s="137"/>
      <c r="M17" s="135"/>
      <c r="N17" s="137"/>
      <c r="O17" s="135"/>
      <c r="P17" s="137"/>
      <c r="Q17" s="135"/>
      <c r="R17" s="137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69</v>
      </c>
      <c r="E18" s="135">
        <v>4</v>
      </c>
      <c r="F18" s="137"/>
      <c r="G18" s="135">
        <v>2</v>
      </c>
      <c r="H18" s="137"/>
      <c r="I18" s="135">
        <v>2</v>
      </c>
      <c r="J18" s="137"/>
      <c r="K18" s="135">
        <v>1</v>
      </c>
      <c r="L18" s="137"/>
      <c r="M18" s="135">
        <v>2</v>
      </c>
      <c r="N18" s="137"/>
      <c r="O18" s="135"/>
      <c r="P18" s="137"/>
      <c r="Q18" s="135"/>
      <c r="R18" s="137"/>
      <c r="S18" s="12">
        <f>E18+G18+I18+K18+M18+O18+Q18</f>
        <v>11</v>
      </c>
      <c r="T18" s="12">
        <f>SUM(S18-U18-V18)</f>
        <v>11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22" t="s">
        <v>71</v>
      </c>
      <c r="E19" s="135"/>
      <c r="F19" s="137"/>
      <c r="G19" s="135"/>
      <c r="H19" s="137"/>
      <c r="I19" s="135"/>
      <c r="J19" s="137"/>
      <c r="K19" s="135"/>
      <c r="L19" s="137"/>
      <c r="M19" s="135">
        <v>4</v>
      </c>
      <c r="N19" s="137"/>
      <c r="O19" s="135"/>
      <c r="P19" s="137"/>
      <c r="Q19" s="135"/>
      <c r="R19" s="137"/>
      <c r="S19" s="12">
        <f t="shared" si="1"/>
        <v>4</v>
      </c>
      <c r="T19" s="12">
        <f t="shared" si="0"/>
        <v>4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7"/>
      <c r="G20" s="135"/>
      <c r="H20" s="137"/>
      <c r="I20" s="135"/>
      <c r="J20" s="137"/>
      <c r="K20" s="135"/>
      <c r="L20" s="137"/>
      <c r="M20" s="135"/>
      <c r="N20" s="137"/>
      <c r="O20" s="135"/>
      <c r="P20" s="137"/>
      <c r="Q20" s="135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5"/>
      <c r="F21" s="137"/>
      <c r="G21" s="135"/>
      <c r="H21" s="137"/>
      <c r="I21" s="135"/>
      <c r="J21" s="137"/>
      <c r="K21" s="135"/>
      <c r="L21" s="137"/>
      <c r="M21" s="135"/>
      <c r="N21" s="137"/>
      <c r="O21" s="135"/>
      <c r="P21" s="137"/>
      <c r="Q21" s="135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5"/>
      <c r="F22" s="137"/>
      <c r="G22" s="135"/>
      <c r="H22" s="137"/>
      <c r="I22" s="135"/>
      <c r="J22" s="137"/>
      <c r="K22" s="135"/>
      <c r="L22" s="137"/>
      <c r="M22" s="135"/>
      <c r="N22" s="137"/>
      <c r="O22" s="135"/>
      <c r="P22" s="137"/>
      <c r="Q22" s="135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7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39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39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-1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39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15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39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89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13.08.23</v>
      </c>
      <c r="D2" s="110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103</v>
      </c>
      <c r="C4" s="6">
        <v>60</v>
      </c>
      <c r="D4" s="22" t="s">
        <v>86</v>
      </c>
      <c r="E4" s="135">
        <v>7</v>
      </c>
      <c r="F4" s="137"/>
      <c r="G4" s="135">
        <v>8</v>
      </c>
      <c r="H4" s="137"/>
      <c r="I4" s="135">
        <v>8</v>
      </c>
      <c r="J4" s="137"/>
      <c r="K4" s="135">
        <v>8</v>
      </c>
      <c r="L4" s="137"/>
      <c r="M4" s="135">
        <v>8</v>
      </c>
      <c r="N4" s="137"/>
      <c r="O4" s="135"/>
      <c r="P4" s="137"/>
      <c r="Q4" s="135"/>
      <c r="R4" s="137"/>
      <c r="S4" s="12">
        <f>E4+G4+I4+K4+M4+O4+Q4</f>
        <v>39</v>
      </c>
      <c r="T4" s="12">
        <f t="shared" ref="T4:T20" si="0">SUM(S4-U4-V4)</f>
        <v>39</v>
      </c>
      <c r="U4" s="14"/>
      <c r="V4" s="14"/>
    </row>
    <row r="5" spans="1:22" x14ac:dyDescent="0.25">
      <c r="A5" s="6"/>
      <c r="B5" s="6"/>
      <c r="C5" s="6"/>
      <c r="D5" s="22"/>
      <c r="E5" s="135"/>
      <c r="F5" s="137"/>
      <c r="G5" s="135"/>
      <c r="H5" s="137"/>
      <c r="I5" s="135"/>
      <c r="J5" s="137"/>
      <c r="K5" s="135"/>
      <c r="L5" s="137"/>
      <c r="M5" s="135"/>
      <c r="N5" s="137"/>
      <c r="O5" s="135"/>
      <c r="P5" s="137"/>
      <c r="Q5" s="135"/>
      <c r="R5" s="1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7"/>
      <c r="G6" s="135"/>
      <c r="H6" s="137"/>
      <c r="I6" s="135"/>
      <c r="J6" s="137"/>
      <c r="K6" s="135"/>
      <c r="L6" s="137"/>
      <c r="M6" s="135"/>
      <c r="N6" s="137"/>
      <c r="O6" s="135"/>
      <c r="P6" s="137"/>
      <c r="Q6" s="135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7"/>
      <c r="G7" s="135"/>
      <c r="H7" s="137"/>
      <c r="I7" s="135"/>
      <c r="J7" s="137"/>
      <c r="K7" s="135"/>
      <c r="L7" s="137"/>
      <c r="M7" s="135"/>
      <c r="N7" s="137"/>
      <c r="O7" s="135"/>
      <c r="P7" s="137"/>
      <c r="Q7" s="135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7"/>
      <c r="G8" s="135"/>
      <c r="H8" s="137"/>
      <c r="I8" s="135"/>
      <c r="J8" s="137"/>
      <c r="K8" s="135"/>
      <c r="L8" s="137"/>
      <c r="M8" s="135"/>
      <c r="N8" s="137"/>
      <c r="O8" s="135"/>
      <c r="P8" s="137"/>
      <c r="Q8" s="13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7"/>
      <c r="G9" s="135"/>
      <c r="H9" s="137"/>
      <c r="I9" s="135"/>
      <c r="J9" s="137"/>
      <c r="K9" s="135"/>
      <c r="L9" s="137"/>
      <c r="M9" s="135"/>
      <c r="N9" s="137"/>
      <c r="O9" s="135"/>
      <c r="P9" s="137"/>
      <c r="Q9" s="13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7"/>
      <c r="G10" s="135"/>
      <c r="H10" s="137"/>
      <c r="I10" s="135"/>
      <c r="J10" s="137"/>
      <c r="K10" s="135"/>
      <c r="L10" s="137"/>
      <c r="M10" s="135"/>
      <c r="N10" s="137"/>
      <c r="O10" s="135"/>
      <c r="P10" s="137"/>
      <c r="Q10" s="13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7"/>
      <c r="G11" s="135"/>
      <c r="H11" s="137"/>
      <c r="I11" s="135"/>
      <c r="J11" s="137"/>
      <c r="K11" s="135"/>
      <c r="L11" s="137"/>
      <c r="M11" s="135"/>
      <c r="N11" s="137"/>
      <c r="O11" s="135"/>
      <c r="P11" s="137"/>
      <c r="Q11" s="13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7"/>
      <c r="G12" s="135"/>
      <c r="H12" s="137"/>
      <c r="I12" s="135"/>
      <c r="J12" s="137"/>
      <c r="K12" s="135"/>
      <c r="L12" s="137"/>
      <c r="M12" s="135"/>
      <c r="N12" s="137"/>
      <c r="O12" s="135"/>
      <c r="P12" s="137"/>
      <c r="Q12" s="13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7"/>
      <c r="G13" s="135"/>
      <c r="H13" s="137"/>
      <c r="I13" s="135"/>
      <c r="J13" s="137"/>
      <c r="K13" s="135"/>
      <c r="L13" s="137"/>
      <c r="M13" s="135"/>
      <c r="N13" s="137"/>
      <c r="O13" s="135"/>
      <c r="P13" s="137"/>
      <c r="Q13" s="13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35"/>
      <c r="H14" s="137"/>
      <c r="I14" s="135"/>
      <c r="J14" s="137"/>
      <c r="K14" s="135"/>
      <c r="L14" s="137"/>
      <c r="M14" s="135"/>
      <c r="N14" s="137"/>
      <c r="O14" s="135"/>
      <c r="P14" s="137"/>
      <c r="Q14" s="13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5"/>
      <c r="F15" s="137"/>
      <c r="G15" s="135"/>
      <c r="H15" s="137"/>
      <c r="I15" s="135"/>
      <c r="J15" s="137"/>
      <c r="K15" s="135"/>
      <c r="L15" s="137"/>
      <c r="M15" s="135"/>
      <c r="N15" s="137"/>
      <c r="O15" s="135"/>
      <c r="P15" s="137"/>
      <c r="Q15" s="13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7"/>
      <c r="G16" s="135"/>
      <c r="H16" s="137"/>
      <c r="I16" s="135"/>
      <c r="J16" s="137"/>
      <c r="K16" s="135"/>
      <c r="L16" s="137"/>
      <c r="M16" s="135"/>
      <c r="N16" s="137"/>
      <c r="O16" s="135"/>
      <c r="P16" s="137"/>
      <c r="Q16" s="13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5"/>
      <c r="F17" s="137"/>
      <c r="G17" s="135"/>
      <c r="H17" s="137"/>
      <c r="I17" s="135"/>
      <c r="J17" s="137"/>
      <c r="K17" s="135"/>
      <c r="L17" s="137"/>
      <c r="M17" s="135"/>
      <c r="N17" s="137"/>
      <c r="O17" s="135"/>
      <c r="P17" s="137"/>
      <c r="Q17" s="13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60</v>
      </c>
      <c r="E18" s="135"/>
      <c r="F18" s="137"/>
      <c r="G18" s="135"/>
      <c r="H18" s="137"/>
      <c r="I18" s="135"/>
      <c r="J18" s="137"/>
      <c r="K18" s="135"/>
      <c r="L18" s="137"/>
      <c r="M18" s="135"/>
      <c r="N18" s="137"/>
      <c r="O18" s="135"/>
      <c r="P18" s="137"/>
      <c r="Q18" s="135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22" t="s">
        <v>63</v>
      </c>
      <c r="E19" s="135">
        <v>1</v>
      </c>
      <c r="F19" s="137"/>
      <c r="G19" s="135"/>
      <c r="H19" s="137"/>
      <c r="I19" s="135"/>
      <c r="J19" s="137"/>
      <c r="K19" s="135"/>
      <c r="L19" s="137"/>
      <c r="M19" s="135"/>
      <c r="N19" s="137"/>
      <c r="O19" s="135"/>
      <c r="P19" s="137"/>
      <c r="Q19" s="135"/>
      <c r="R19" s="137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7"/>
      <c r="G20" s="135"/>
      <c r="H20" s="137"/>
      <c r="I20" s="135"/>
      <c r="J20" s="137"/>
      <c r="K20" s="135"/>
      <c r="L20" s="137"/>
      <c r="M20" s="135"/>
      <c r="N20" s="137"/>
      <c r="O20" s="135"/>
      <c r="P20" s="137"/>
      <c r="Q20" s="135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5"/>
      <c r="F21" s="137"/>
      <c r="G21" s="135"/>
      <c r="H21" s="137"/>
      <c r="I21" s="135"/>
      <c r="J21" s="137"/>
      <c r="K21" s="135"/>
      <c r="L21" s="137"/>
      <c r="M21" s="135"/>
      <c r="N21" s="137"/>
      <c r="O21" s="135"/>
      <c r="P21" s="137"/>
      <c r="Q21" s="135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5"/>
      <c r="F22" s="137"/>
      <c r="G22" s="135"/>
      <c r="H22" s="137"/>
      <c r="I22" s="135"/>
      <c r="J22" s="137"/>
      <c r="K22" s="135"/>
      <c r="L22" s="137"/>
      <c r="M22" s="135"/>
      <c r="N22" s="137"/>
      <c r="O22" s="135"/>
      <c r="P22" s="137"/>
      <c r="Q22" s="135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A10" sqref="A10:XFD10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13.08.23</v>
      </c>
      <c r="D2" s="110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103</v>
      </c>
      <c r="C4" s="6">
        <v>47</v>
      </c>
      <c r="D4" s="22" t="s">
        <v>87</v>
      </c>
      <c r="E4" s="135">
        <v>3</v>
      </c>
      <c r="F4" s="137"/>
      <c r="G4" s="135">
        <v>4</v>
      </c>
      <c r="H4" s="137"/>
      <c r="I4" s="135">
        <v>4</v>
      </c>
      <c r="J4" s="137"/>
      <c r="K4" s="135">
        <v>4</v>
      </c>
      <c r="L4" s="137"/>
      <c r="M4" s="135">
        <v>4</v>
      </c>
      <c r="N4" s="137"/>
      <c r="O4" s="135"/>
      <c r="P4" s="137"/>
      <c r="Q4" s="135"/>
      <c r="R4" s="137"/>
      <c r="S4" s="12">
        <f>E4+G4+I4+K4+M4+O4+Q4</f>
        <v>19</v>
      </c>
      <c r="T4" s="12">
        <f t="shared" ref="T4:T18" si="0">SUM(S4-U4-V4)</f>
        <v>19</v>
      </c>
      <c r="U4" s="14"/>
      <c r="V4" s="14"/>
    </row>
    <row r="5" spans="1:22" x14ac:dyDescent="0.25">
      <c r="A5" s="6">
        <v>7054</v>
      </c>
      <c r="B5" s="6" t="s">
        <v>103</v>
      </c>
      <c r="C5" s="6">
        <v>59</v>
      </c>
      <c r="D5" s="22" t="s">
        <v>83</v>
      </c>
      <c r="E5" s="135">
        <v>4</v>
      </c>
      <c r="F5" s="137"/>
      <c r="G5" s="135">
        <v>4</v>
      </c>
      <c r="H5" s="137"/>
      <c r="I5" s="135">
        <v>4</v>
      </c>
      <c r="J5" s="137"/>
      <c r="K5" s="135">
        <v>4</v>
      </c>
      <c r="L5" s="137"/>
      <c r="M5" s="135">
        <v>4</v>
      </c>
      <c r="N5" s="137"/>
      <c r="O5" s="135"/>
      <c r="P5" s="137"/>
      <c r="Q5" s="135"/>
      <c r="R5" s="137"/>
      <c r="S5" s="12">
        <f t="shared" ref="S5:S21" si="1">E5+G5+I5+K5+M5+O5+Q5</f>
        <v>20</v>
      </c>
      <c r="T5" s="12">
        <f t="shared" si="0"/>
        <v>20</v>
      </c>
      <c r="U5" s="14"/>
      <c r="V5" s="14"/>
    </row>
    <row r="6" spans="1:22" x14ac:dyDescent="0.25">
      <c r="A6" s="6"/>
      <c r="B6" s="6"/>
      <c r="C6" s="6"/>
      <c r="D6" s="22"/>
      <c r="E6" s="135"/>
      <c r="F6" s="137"/>
      <c r="G6" s="135"/>
      <c r="H6" s="137"/>
      <c r="I6" s="135"/>
      <c r="J6" s="137"/>
      <c r="K6" s="135"/>
      <c r="L6" s="137"/>
      <c r="M6" s="135"/>
      <c r="N6" s="137"/>
      <c r="O6" s="135"/>
      <c r="P6" s="137"/>
      <c r="Q6" s="135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7"/>
      <c r="G7" s="135"/>
      <c r="H7" s="137"/>
      <c r="I7" s="135"/>
      <c r="J7" s="137"/>
      <c r="K7" s="135"/>
      <c r="L7" s="137"/>
      <c r="M7" s="135"/>
      <c r="N7" s="137"/>
      <c r="O7" s="135"/>
      <c r="P7" s="137"/>
      <c r="Q7" s="135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7"/>
      <c r="G8" s="135"/>
      <c r="H8" s="137"/>
      <c r="I8" s="135"/>
      <c r="J8" s="137"/>
      <c r="K8" s="135"/>
      <c r="L8" s="137"/>
      <c r="M8" s="135"/>
      <c r="N8" s="137"/>
      <c r="O8" s="135"/>
      <c r="P8" s="137"/>
      <c r="Q8" s="13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7"/>
      <c r="G9" s="135"/>
      <c r="H9" s="137"/>
      <c r="I9" s="135"/>
      <c r="J9" s="137"/>
      <c r="K9" s="135"/>
      <c r="L9" s="137"/>
      <c r="M9" s="135"/>
      <c r="N9" s="137"/>
      <c r="O9" s="135"/>
      <c r="P9" s="137"/>
      <c r="Q9" s="13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7"/>
      <c r="G10" s="135"/>
      <c r="H10" s="137"/>
      <c r="I10" s="135"/>
      <c r="J10" s="137"/>
      <c r="K10" s="135"/>
      <c r="L10" s="137"/>
      <c r="M10" s="135"/>
      <c r="N10" s="137"/>
      <c r="O10" s="135"/>
      <c r="P10" s="137"/>
      <c r="Q10" s="13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7"/>
      <c r="G11" s="135"/>
      <c r="H11" s="137"/>
      <c r="I11" s="135"/>
      <c r="J11" s="137"/>
      <c r="K11" s="135"/>
      <c r="L11" s="137"/>
      <c r="M11" s="135"/>
      <c r="N11" s="137"/>
      <c r="O11" s="135"/>
      <c r="P11" s="137"/>
      <c r="Q11" s="13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7"/>
      <c r="G12" s="135"/>
      <c r="H12" s="137"/>
      <c r="I12" s="135"/>
      <c r="J12" s="137"/>
      <c r="K12" s="135"/>
      <c r="L12" s="137"/>
      <c r="M12" s="135"/>
      <c r="N12" s="137"/>
      <c r="O12" s="135"/>
      <c r="P12" s="137"/>
      <c r="Q12" s="13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7"/>
      <c r="G13" s="135"/>
      <c r="H13" s="137"/>
      <c r="I13" s="135"/>
      <c r="J13" s="137"/>
      <c r="K13" s="135"/>
      <c r="L13" s="137"/>
      <c r="M13" s="135"/>
      <c r="N13" s="137"/>
      <c r="O13" s="135"/>
      <c r="P13" s="137"/>
      <c r="Q13" s="13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35"/>
      <c r="H14" s="137"/>
      <c r="I14" s="135"/>
      <c r="J14" s="137"/>
      <c r="K14" s="135"/>
      <c r="L14" s="137"/>
      <c r="M14" s="135"/>
      <c r="N14" s="137"/>
      <c r="O14" s="135"/>
      <c r="P14" s="137"/>
      <c r="Q14" s="13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35"/>
      <c r="P15" s="137"/>
      <c r="Q15" s="13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104</v>
      </c>
      <c r="C16" s="6"/>
      <c r="D16" s="22" t="s">
        <v>60</v>
      </c>
      <c r="E16" s="135"/>
      <c r="F16" s="137"/>
      <c r="G16" s="135"/>
      <c r="H16" s="137"/>
      <c r="I16" s="135"/>
      <c r="J16" s="137"/>
      <c r="K16" s="135"/>
      <c r="L16" s="137"/>
      <c r="M16" s="135"/>
      <c r="N16" s="137"/>
      <c r="O16" s="135"/>
      <c r="P16" s="137"/>
      <c r="Q16" s="13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104</v>
      </c>
      <c r="C17" s="6"/>
      <c r="D17" s="10" t="s">
        <v>54</v>
      </c>
      <c r="E17" s="135">
        <v>1</v>
      </c>
      <c r="F17" s="137"/>
      <c r="G17" s="135"/>
      <c r="H17" s="137"/>
      <c r="I17" s="135"/>
      <c r="J17" s="137"/>
      <c r="K17" s="135"/>
      <c r="L17" s="137"/>
      <c r="M17" s="135"/>
      <c r="N17" s="137"/>
      <c r="O17" s="135"/>
      <c r="P17" s="137"/>
      <c r="Q17" s="135"/>
      <c r="R17" s="137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7"/>
      <c r="G18" s="135"/>
      <c r="H18" s="137"/>
      <c r="I18" s="135"/>
      <c r="J18" s="137"/>
      <c r="K18" s="135"/>
      <c r="L18" s="137"/>
      <c r="M18" s="135"/>
      <c r="N18" s="137"/>
      <c r="O18" s="135"/>
      <c r="P18" s="137"/>
      <c r="Q18" s="13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35"/>
      <c r="F19" s="137"/>
      <c r="G19" s="135"/>
      <c r="H19" s="137"/>
      <c r="I19" s="135"/>
      <c r="J19" s="137"/>
      <c r="K19" s="135"/>
      <c r="L19" s="137"/>
      <c r="M19" s="135"/>
      <c r="N19" s="137"/>
      <c r="O19" s="135"/>
      <c r="P19" s="137"/>
      <c r="Q19" s="135"/>
      <c r="R19" s="137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35"/>
      <c r="F20" s="137"/>
      <c r="G20" s="135"/>
      <c r="H20" s="137"/>
      <c r="I20" s="135"/>
      <c r="J20" s="137"/>
      <c r="K20" s="135"/>
      <c r="L20" s="137"/>
      <c r="M20" s="135"/>
      <c r="N20" s="137"/>
      <c r="O20" s="135"/>
      <c r="P20" s="137"/>
      <c r="Q20" s="135"/>
      <c r="R20" s="137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8">
        <f>SUM(E4:E20)</f>
        <v>8</v>
      </c>
      <c r="F21" s="139"/>
      <c r="G21" s="138">
        <f>SUM(G4:G20)</f>
        <v>8</v>
      </c>
      <c r="H21" s="139"/>
      <c r="I21" s="138">
        <f>SUM(I4:I20)</f>
        <v>8</v>
      </c>
      <c r="J21" s="139"/>
      <c r="K21" s="138">
        <f>SUM(K4:K20)</f>
        <v>8</v>
      </c>
      <c r="L21" s="139"/>
      <c r="M21" s="138">
        <f>SUM(M4:M20)</f>
        <v>8</v>
      </c>
      <c r="N21" s="139"/>
      <c r="O21" s="138">
        <f>SUM(O4:O20)</f>
        <v>0</v>
      </c>
      <c r="P21" s="139"/>
      <c r="Q21" s="138">
        <f>SUM(Q4:Q20)</f>
        <v>0</v>
      </c>
      <c r="R21" s="139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f>SUM(S15:S18)</f>
        <v>1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A10" sqref="A10:XFD1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13.08.23</v>
      </c>
      <c r="D2" s="32"/>
      <c r="E2" s="140" t="s">
        <v>11</v>
      </c>
      <c r="F2" s="140"/>
      <c r="G2" s="150" t="s">
        <v>12</v>
      </c>
      <c r="H2" s="150"/>
      <c r="I2" s="151" t="s">
        <v>13</v>
      </c>
      <c r="J2" s="151"/>
      <c r="K2" s="151" t="s">
        <v>14</v>
      </c>
      <c r="L2" s="151"/>
      <c r="M2" s="151" t="s">
        <v>15</v>
      </c>
      <c r="N2" s="151"/>
      <c r="O2" s="151" t="s">
        <v>16</v>
      </c>
      <c r="P2" s="151"/>
      <c r="Q2" s="151" t="s">
        <v>17</v>
      </c>
      <c r="R2" s="151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117">
        <v>8</v>
      </c>
      <c r="H3" s="118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103</v>
      </c>
      <c r="C4" s="6">
        <v>71</v>
      </c>
      <c r="D4" s="22" t="s">
        <v>95</v>
      </c>
      <c r="E4" s="135">
        <v>8</v>
      </c>
      <c r="F4" s="137"/>
      <c r="G4" s="146"/>
      <c r="H4" s="147"/>
      <c r="I4" s="143">
        <v>8</v>
      </c>
      <c r="J4" s="144"/>
      <c r="K4" s="143">
        <v>4.75</v>
      </c>
      <c r="L4" s="144"/>
      <c r="M4" s="143">
        <v>4</v>
      </c>
      <c r="N4" s="144"/>
      <c r="O4" s="145"/>
      <c r="P4" s="145"/>
      <c r="Q4" s="143"/>
      <c r="R4" s="144"/>
      <c r="S4" s="38">
        <f>E4+G4+I4+K4+M4+O4+Q4</f>
        <v>24.75</v>
      </c>
      <c r="T4" s="38">
        <f>SUM(S4-U4-V4)</f>
        <v>24.75</v>
      </c>
      <c r="U4" s="40"/>
      <c r="V4" s="40"/>
    </row>
    <row r="5" spans="1:22" x14ac:dyDescent="0.25">
      <c r="A5" s="6">
        <v>7054</v>
      </c>
      <c r="B5" s="6" t="s">
        <v>103</v>
      </c>
      <c r="C5" s="6">
        <v>45</v>
      </c>
      <c r="D5" s="22" t="s">
        <v>73</v>
      </c>
      <c r="E5" s="135"/>
      <c r="F5" s="137"/>
      <c r="G5" s="152"/>
      <c r="H5" s="130"/>
      <c r="I5" s="122"/>
      <c r="J5" s="123"/>
      <c r="K5" s="122">
        <v>3.25</v>
      </c>
      <c r="L5" s="123"/>
      <c r="M5" s="122"/>
      <c r="N5" s="123"/>
      <c r="O5" s="145"/>
      <c r="P5" s="145"/>
      <c r="Q5" s="143"/>
      <c r="R5" s="144"/>
      <c r="S5" s="38">
        <f t="shared" ref="S5:S22" si="0">E5+G5+I5+K5+M5+O5+Q5</f>
        <v>3.25</v>
      </c>
      <c r="T5" s="38">
        <f t="shared" ref="T5:T20" si="1">SUM(S5-U5-V5)</f>
        <v>3.25</v>
      </c>
      <c r="U5" s="40"/>
      <c r="V5" s="40"/>
    </row>
    <row r="6" spans="1:22" x14ac:dyDescent="0.25">
      <c r="A6" s="6"/>
      <c r="B6" s="6"/>
      <c r="C6" s="6"/>
      <c r="D6" s="22"/>
      <c r="E6" s="135"/>
      <c r="F6" s="137"/>
      <c r="G6" s="129"/>
      <c r="H6" s="130"/>
      <c r="I6" s="122"/>
      <c r="J6" s="123"/>
      <c r="K6" s="122"/>
      <c r="L6" s="123"/>
      <c r="M6" s="122"/>
      <c r="N6" s="123"/>
      <c r="O6" s="145"/>
      <c r="P6" s="145"/>
      <c r="Q6" s="143"/>
      <c r="R6" s="144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5"/>
      <c r="F7" s="137"/>
      <c r="G7" s="146"/>
      <c r="H7" s="147"/>
      <c r="I7" s="143"/>
      <c r="J7" s="144"/>
      <c r="K7" s="143"/>
      <c r="L7" s="144"/>
      <c r="M7" s="143"/>
      <c r="N7" s="144"/>
      <c r="O7" s="145"/>
      <c r="P7" s="145"/>
      <c r="Q7" s="143"/>
      <c r="R7" s="14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5"/>
      <c r="F8" s="137"/>
      <c r="G8" s="146"/>
      <c r="H8" s="147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5"/>
      <c r="F9" s="137"/>
      <c r="G9" s="146"/>
      <c r="H9" s="147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5"/>
      <c r="F10" s="137"/>
      <c r="G10" s="146"/>
      <c r="H10" s="147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5"/>
      <c r="F11" s="137"/>
      <c r="G11" s="146"/>
      <c r="H11" s="147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5"/>
      <c r="F12" s="137"/>
      <c r="G12" s="129"/>
      <c r="H12" s="130"/>
      <c r="I12" s="122"/>
      <c r="J12" s="123"/>
      <c r="K12" s="122"/>
      <c r="L12" s="123"/>
      <c r="M12" s="122"/>
      <c r="N12" s="123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5"/>
      <c r="F13" s="137"/>
      <c r="G13" s="129"/>
      <c r="H13" s="130"/>
      <c r="I13" s="122"/>
      <c r="J13" s="123"/>
      <c r="K13" s="122"/>
      <c r="L13" s="123"/>
      <c r="M13" s="122"/>
      <c r="N13" s="123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5"/>
      <c r="F14" s="137"/>
      <c r="G14" s="129"/>
      <c r="H14" s="130"/>
      <c r="I14" s="122"/>
      <c r="J14" s="123"/>
      <c r="K14" s="122"/>
      <c r="L14" s="123"/>
      <c r="M14" s="122"/>
      <c r="N14" s="123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5"/>
      <c r="F15" s="137"/>
      <c r="G15" s="152"/>
      <c r="H15" s="130"/>
      <c r="I15" s="135"/>
      <c r="J15" s="123"/>
      <c r="K15" s="135"/>
      <c r="L15" s="123"/>
      <c r="M15" s="135"/>
      <c r="N15" s="123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5"/>
      <c r="F16" s="137"/>
      <c r="G16" s="129"/>
      <c r="H16" s="130"/>
      <c r="I16" s="122"/>
      <c r="J16" s="123"/>
      <c r="K16" s="122"/>
      <c r="L16" s="123"/>
      <c r="M16" s="122"/>
      <c r="N16" s="123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5"/>
      <c r="F17" s="137"/>
      <c r="G17" s="129"/>
      <c r="H17" s="130"/>
      <c r="I17" s="122"/>
      <c r="J17" s="123"/>
      <c r="K17" s="122"/>
      <c r="L17" s="123"/>
      <c r="M17" s="122"/>
      <c r="N17" s="123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5"/>
      <c r="F18" s="137"/>
      <c r="G18" s="146"/>
      <c r="H18" s="147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104</v>
      </c>
      <c r="C19" s="6"/>
      <c r="D19" s="22" t="s">
        <v>60</v>
      </c>
      <c r="E19" s="135"/>
      <c r="F19" s="137"/>
      <c r="G19" s="146"/>
      <c r="H19" s="147"/>
      <c r="I19" s="143"/>
      <c r="J19" s="144"/>
      <c r="K19" s="143"/>
      <c r="L19" s="144"/>
      <c r="M19" s="143"/>
      <c r="N19" s="144"/>
      <c r="O19" s="145"/>
      <c r="P19" s="145"/>
      <c r="Q19" s="143"/>
      <c r="R19" s="14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104</v>
      </c>
      <c r="C20" s="6"/>
      <c r="D20" s="22" t="s">
        <v>74</v>
      </c>
      <c r="E20" s="135"/>
      <c r="F20" s="137"/>
      <c r="G20" s="146"/>
      <c r="H20" s="147"/>
      <c r="I20" s="143"/>
      <c r="J20" s="144"/>
      <c r="K20" s="143"/>
      <c r="L20" s="144"/>
      <c r="M20" s="143">
        <v>4</v>
      </c>
      <c r="N20" s="144"/>
      <c r="O20" s="145"/>
      <c r="P20" s="145"/>
      <c r="Q20" s="143"/>
      <c r="R20" s="144"/>
      <c r="S20" s="38">
        <f t="shared" si="0"/>
        <v>4</v>
      </c>
      <c r="T20" s="38">
        <f t="shared" si="1"/>
        <v>4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35"/>
      <c r="F21" s="137"/>
      <c r="G21" s="146">
        <v>8</v>
      </c>
      <c r="H21" s="147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8">
        <f t="shared" si="0"/>
        <v>8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4"/>
      <c r="F22" s="124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4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A10" sqref="A10:XFD1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13.08.23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117">
        <v>8</v>
      </c>
      <c r="H3" s="118">
        <v>15.3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103</v>
      </c>
      <c r="C4" s="6">
        <v>59</v>
      </c>
      <c r="D4" s="22" t="s">
        <v>84</v>
      </c>
      <c r="E4" s="152"/>
      <c r="F4" s="153"/>
      <c r="G4" s="152"/>
      <c r="H4" s="153"/>
      <c r="I4" s="152"/>
      <c r="J4" s="153"/>
      <c r="K4" s="152"/>
      <c r="L4" s="153"/>
      <c r="M4" s="152"/>
      <c r="N4" s="153"/>
      <c r="O4" s="135"/>
      <c r="P4" s="137"/>
      <c r="Q4" s="135"/>
      <c r="R4" s="137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7054</v>
      </c>
      <c r="B5" s="6" t="s">
        <v>103</v>
      </c>
      <c r="C5" s="6">
        <v>38</v>
      </c>
      <c r="D5" s="22" t="s">
        <v>92</v>
      </c>
      <c r="E5" s="152"/>
      <c r="F5" s="153"/>
      <c r="G5" s="152"/>
      <c r="H5" s="153"/>
      <c r="I5" s="152"/>
      <c r="J5" s="153"/>
      <c r="K5" s="152"/>
      <c r="L5" s="153"/>
      <c r="M5" s="152"/>
      <c r="N5" s="153"/>
      <c r="O5" s="135"/>
      <c r="P5" s="137"/>
      <c r="Q5" s="135"/>
      <c r="R5" s="137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52"/>
      <c r="F6" s="153"/>
      <c r="G6" s="152"/>
      <c r="H6" s="153"/>
      <c r="I6" s="152"/>
      <c r="J6" s="153"/>
      <c r="K6" s="152"/>
      <c r="L6" s="153"/>
      <c r="M6" s="152"/>
      <c r="N6" s="153"/>
      <c r="O6" s="135"/>
      <c r="P6" s="137"/>
      <c r="Q6" s="135"/>
      <c r="R6" s="13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52"/>
      <c r="F7" s="153"/>
      <c r="G7" s="152"/>
      <c r="H7" s="153"/>
      <c r="I7" s="152"/>
      <c r="J7" s="153"/>
      <c r="K7" s="152"/>
      <c r="L7" s="153"/>
      <c r="M7" s="152"/>
      <c r="N7" s="153"/>
      <c r="O7" s="135"/>
      <c r="P7" s="137"/>
      <c r="Q7" s="135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2"/>
      <c r="F8" s="153"/>
      <c r="G8" s="152"/>
      <c r="H8" s="153"/>
      <c r="I8" s="152"/>
      <c r="J8" s="153"/>
      <c r="K8" s="152"/>
      <c r="L8" s="153"/>
      <c r="M8" s="152"/>
      <c r="N8" s="153"/>
      <c r="O8" s="135"/>
      <c r="P8" s="137"/>
      <c r="Q8" s="135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2"/>
      <c r="F9" s="153"/>
      <c r="G9" s="152"/>
      <c r="H9" s="153"/>
      <c r="I9" s="152"/>
      <c r="J9" s="153"/>
      <c r="K9" s="152"/>
      <c r="L9" s="153"/>
      <c r="M9" s="152"/>
      <c r="N9" s="153"/>
      <c r="O9" s="135"/>
      <c r="P9" s="137"/>
      <c r="Q9" s="13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2"/>
      <c r="F10" s="153"/>
      <c r="G10" s="152"/>
      <c r="H10" s="153"/>
      <c r="I10" s="152"/>
      <c r="J10" s="153"/>
      <c r="K10" s="152"/>
      <c r="L10" s="153"/>
      <c r="M10" s="152"/>
      <c r="N10" s="153"/>
      <c r="O10" s="135"/>
      <c r="P10" s="137"/>
      <c r="Q10" s="13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52"/>
      <c r="F11" s="153"/>
      <c r="G11" s="152"/>
      <c r="H11" s="153"/>
      <c r="I11" s="152"/>
      <c r="J11" s="153"/>
      <c r="K11" s="152"/>
      <c r="L11" s="153"/>
      <c r="M11" s="152"/>
      <c r="N11" s="153"/>
      <c r="O11" s="135"/>
      <c r="P11" s="137"/>
      <c r="Q11" s="135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2"/>
      <c r="F12" s="153"/>
      <c r="G12" s="152"/>
      <c r="H12" s="153"/>
      <c r="I12" s="152"/>
      <c r="J12" s="153"/>
      <c r="K12" s="152"/>
      <c r="L12" s="153"/>
      <c r="M12" s="152"/>
      <c r="N12" s="153"/>
      <c r="O12" s="135"/>
      <c r="P12" s="137"/>
      <c r="Q12" s="135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52"/>
      <c r="F13" s="153"/>
      <c r="G13" s="152"/>
      <c r="H13" s="153"/>
      <c r="I13" s="152"/>
      <c r="J13" s="153"/>
      <c r="K13" s="152"/>
      <c r="L13" s="153"/>
      <c r="M13" s="152"/>
      <c r="N13" s="153"/>
      <c r="O13" s="135"/>
      <c r="P13" s="137"/>
      <c r="Q13" s="135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52"/>
      <c r="F14" s="153"/>
      <c r="G14" s="152"/>
      <c r="H14" s="153"/>
      <c r="I14" s="152"/>
      <c r="J14" s="153"/>
      <c r="K14" s="152"/>
      <c r="L14" s="153"/>
      <c r="M14" s="152"/>
      <c r="N14" s="153"/>
      <c r="O14" s="135"/>
      <c r="P14" s="137"/>
      <c r="Q14" s="135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52"/>
      <c r="F15" s="153"/>
      <c r="G15" s="152"/>
      <c r="H15" s="153"/>
      <c r="I15" s="152"/>
      <c r="J15" s="153"/>
      <c r="K15" s="152"/>
      <c r="L15" s="153"/>
      <c r="M15" s="152"/>
      <c r="N15" s="153"/>
      <c r="O15" s="135"/>
      <c r="P15" s="137"/>
      <c r="Q15" s="135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35"/>
      <c r="P16" s="137"/>
      <c r="Q16" s="135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35"/>
      <c r="P17" s="137"/>
      <c r="Q17" s="135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52"/>
      <c r="F18" s="153"/>
      <c r="G18" s="152"/>
      <c r="H18" s="153"/>
      <c r="I18" s="152"/>
      <c r="J18" s="153"/>
      <c r="K18" s="152"/>
      <c r="L18" s="153"/>
      <c r="M18" s="152"/>
      <c r="N18" s="153"/>
      <c r="O18" s="135"/>
      <c r="P18" s="137"/>
      <c r="Q18" s="135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52"/>
      <c r="F19" s="153"/>
      <c r="G19" s="152"/>
      <c r="H19" s="153"/>
      <c r="I19" s="152"/>
      <c r="J19" s="153"/>
      <c r="K19" s="152"/>
      <c r="L19" s="153"/>
      <c r="M19" s="152"/>
      <c r="N19" s="153"/>
      <c r="O19" s="135"/>
      <c r="P19" s="137"/>
      <c r="Q19" s="135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52"/>
      <c r="F20" s="153"/>
      <c r="G20" s="152"/>
      <c r="H20" s="153"/>
      <c r="I20" s="152"/>
      <c r="J20" s="153"/>
      <c r="K20" s="152"/>
      <c r="L20" s="153"/>
      <c r="M20" s="152"/>
      <c r="N20" s="153"/>
      <c r="O20" s="135"/>
      <c r="P20" s="137"/>
      <c r="Q20" s="135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104</v>
      </c>
      <c r="C21" s="6"/>
      <c r="D21" s="22" t="s">
        <v>62</v>
      </c>
      <c r="E21" s="152"/>
      <c r="F21" s="153"/>
      <c r="G21" s="152"/>
      <c r="H21" s="153"/>
      <c r="I21" s="152"/>
      <c r="J21" s="153"/>
      <c r="K21" s="152"/>
      <c r="L21" s="153"/>
      <c r="M21" s="152"/>
      <c r="N21" s="153"/>
      <c r="O21" s="135"/>
      <c r="P21" s="137"/>
      <c r="Q21" s="135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4"/>
      <c r="F22" s="153"/>
      <c r="G22" s="154"/>
      <c r="H22" s="153"/>
      <c r="I22" s="154"/>
      <c r="J22" s="153"/>
      <c r="K22" s="154"/>
      <c r="L22" s="153"/>
      <c r="M22" s="154"/>
      <c r="N22" s="153"/>
      <c r="O22" s="135"/>
      <c r="P22" s="137"/>
      <c r="Q22" s="135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52">
        <v>8</v>
      </c>
      <c r="F23" s="153"/>
      <c r="G23" s="152">
        <v>8</v>
      </c>
      <c r="H23" s="153"/>
      <c r="I23" s="152">
        <v>8</v>
      </c>
      <c r="J23" s="153"/>
      <c r="K23" s="152">
        <v>8</v>
      </c>
      <c r="L23" s="153"/>
      <c r="M23" s="152">
        <v>8</v>
      </c>
      <c r="N23" s="153"/>
      <c r="O23" s="135"/>
      <c r="P23" s="137"/>
      <c r="Q23" s="135"/>
      <c r="R23" s="137"/>
      <c r="S23" s="12">
        <f t="shared" si="2"/>
        <v>40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5"/>
      <c r="F24" s="137"/>
      <c r="G24" s="135"/>
      <c r="H24" s="137"/>
      <c r="I24" s="135"/>
      <c r="J24" s="137"/>
      <c r="K24" s="135"/>
      <c r="L24" s="137"/>
      <c r="M24" s="135"/>
      <c r="N24" s="137"/>
      <c r="O24" s="135"/>
      <c r="P24" s="137"/>
      <c r="Q24" s="135"/>
      <c r="R24" s="13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40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A10" sqref="A10:XFD1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13.08.23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103</v>
      </c>
      <c r="C4" s="6">
        <v>45</v>
      </c>
      <c r="D4" s="22" t="s">
        <v>87</v>
      </c>
      <c r="E4" s="152"/>
      <c r="F4" s="153"/>
      <c r="G4" s="152"/>
      <c r="H4" s="153"/>
      <c r="I4" s="152"/>
      <c r="J4" s="153"/>
      <c r="K4" s="152"/>
      <c r="L4" s="153"/>
      <c r="M4" s="152"/>
      <c r="N4" s="153"/>
      <c r="O4" s="135"/>
      <c r="P4" s="137"/>
      <c r="Q4" s="135"/>
      <c r="R4" s="137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>
        <v>7054</v>
      </c>
      <c r="B5" s="6" t="s">
        <v>103</v>
      </c>
      <c r="C5" s="6">
        <v>20</v>
      </c>
      <c r="D5" s="22" t="s">
        <v>93</v>
      </c>
      <c r="E5" s="152"/>
      <c r="F5" s="153"/>
      <c r="G5" s="152"/>
      <c r="H5" s="153"/>
      <c r="I5" s="152"/>
      <c r="J5" s="153"/>
      <c r="K5" s="152"/>
      <c r="L5" s="153"/>
      <c r="M5" s="152"/>
      <c r="N5" s="153"/>
      <c r="O5" s="135"/>
      <c r="P5" s="137"/>
      <c r="Q5" s="135"/>
      <c r="R5" s="137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52"/>
      <c r="F6" s="153"/>
      <c r="G6" s="152"/>
      <c r="H6" s="153"/>
      <c r="I6" s="152"/>
      <c r="J6" s="153"/>
      <c r="K6" s="152"/>
      <c r="L6" s="153"/>
      <c r="M6" s="152"/>
      <c r="N6" s="153"/>
      <c r="O6" s="135"/>
      <c r="P6" s="137"/>
      <c r="Q6" s="135"/>
      <c r="R6" s="13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52"/>
      <c r="F7" s="153"/>
      <c r="G7" s="152"/>
      <c r="H7" s="153"/>
      <c r="I7" s="152"/>
      <c r="J7" s="153"/>
      <c r="K7" s="152"/>
      <c r="L7" s="153"/>
      <c r="M7" s="152"/>
      <c r="N7" s="153"/>
      <c r="O7" s="135"/>
      <c r="P7" s="137"/>
      <c r="Q7" s="135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2"/>
      <c r="F8" s="153"/>
      <c r="G8" s="152"/>
      <c r="H8" s="153"/>
      <c r="I8" s="152"/>
      <c r="J8" s="153"/>
      <c r="K8" s="152"/>
      <c r="L8" s="153"/>
      <c r="M8" s="152"/>
      <c r="N8" s="153"/>
      <c r="O8" s="135"/>
      <c r="P8" s="137"/>
      <c r="Q8" s="135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2"/>
      <c r="F9" s="153"/>
      <c r="G9" s="152"/>
      <c r="H9" s="153"/>
      <c r="I9" s="152"/>
      <c r="J9" s="153"/>
      <c r="K9" s="152"/>
      <c r="L9" s="153"/>
      <c r="M9" s="152"/>
      <c r="N9" s="153"/>
      <c r="O9" s="135"/>
      <c r="P9" s="137"/>
      <c r="Q9" s="135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2"/>
      <c r="F10" s="153"/>
      <c r="G10" s="152"/>
      <c r="H10" s="153"/>
      <c r="I10" s="152"/>
      <c r="J10" s="153"/>
      <c r="K10" s="152"/>
      <c r="L10" s="153"/>
      <c r="M10" s="152"/>
      <c r="N10" s="153"/>
      <c r="O10" s="135"/>
      <c r="P10" s="137"/>
      <c r="Q10" s="13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52"/>
      <c r="F11" s="153"/>
      <c r="G11" s="152"/>
      <c r="H11" s="153"/>
      <c r="I11" s="152"/>
      <c r="J11" s="153"/>
      <c r="K11" s="152"/>
      <c r="L11" s="153"/>
      <c r="M11" s="152"/>
      <c r="N11" s="153"/>
      <c r="O11" s="135"/>
      <c r="P11" s="137"/>
      <c r="Q11" s="13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2"/>
      <c r="F12" s="153"/>
      <c r="G12" s="152"/>
      <c r="H12" s="153"/>
      <c r="I12" s="152"/>
      <c r="J12" s="153"/>
      <c r="K12" s="152"/>
      <c r="L12" s="153"/>
      <c r="M12" s="152"/>
      <c r="N12" s="153"/>
      <c r="O12" s="135"/>
      <c r="P12" s="137"/>
      <c r="Q12" s="135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52"/>
      <c r="F13" s="153"/>
      <c r="G13" s="152"/>
      <c r="H13" s="153"/>
      <c r="I13" s="152"/>
      <c r="J13" s="153"/>
      <c r="K13" s="152"/>
      <c r="L13" s="153"/>
      <c r="M13" s="152"/>
      <c r="N13" s="153"/>
      <c r="O13" s="135"/>
      <c r="P13" s="137"/>
      <c r="Q13" s="13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52"/>
      <c r="F14" s="153"/>
      <c r="G14" s="152"/>
      <c r="H14" s="153"/>
      <c r="I14" s="152"/>
      <c r="J14" s="153"/>
      <c r="K14" s="152"/>
      <c r="L14" s="153"/>
      <c r="M14" s="152"/>
      <c r="N14" s="153"/>
      <c r="O14" s="135"/>
      <c r="P14" s="137"/>
      <c r="Q14" s="13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52"/>
      <c r="F15" s="153"/>
      <c r="G15" s="152"/>
      <c r="H15" s="153"/>
      <c r="I15" s="152"/>
      <c r="J15" s="153"/>
      <c r="K15" s="152"/>
      <c r="L15" s="153"/>
      <c r="M15" s="152"/>
      <c r="N15" s="153"/>
      <c r="O15" s="135"/>
      <c r="P15" s="137"/>
      <c r="Q15" s="135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52"/>
      <c r="F16" s="153"/>
      <c r="G16" s="152"/>
      <c r="H16" s="153"/>
      <c r="I16" s="152"/>
      <c r="J16" s="153"/>
      <c r="K16" s="152"/>
      <c r="L16" s="153"/>
      <c r="M16" s="152"/>
      <c r="N16" s="153"/>
      <c r="O16" s="135"/>
      <c r="P16" s="137"/>
      <c r="Q16" s="13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52"/>
      <c r="F17" s="153"/>
      <c r="G17" s="152"/>
      <c r="H17" s="153"/>
      <c r="I17" s="152"/>
      <c r="J17" s="153"/>
      <c r="K17" s="152"/>
      <c r="L17" s="153"/>
      <c r="M17" s="152"/>
      <c r="N17" s="153"/>
      <c r="O17" s="135"/>
      <c r="P17" s="137"/>
      <c r="Q17" s="135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0"/>
      <c r="G18" s="129"/>
      <c r="H18" s="130"/>
      <c r="I18" s="152"/>
      <c r="J18" s="153"/>
      <c r="K18" s="129"/>
      <c r="L18" s="130"/>
      <c r="M18" s="152"/>
      <c r="N18" s="153"/>
      <c r="O18" s="135"/>
      <c r="P18" s="137"/>
      <c r="Q18" s="135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22" t="s">
        <v>60</v>
      </c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35"/>
      <c r="P19" s="137"/>
      <c r="Q19" s="135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104</v>
      </c>
      <c r="C20" s="6"/>
      <c r="D20" s="10" t="s">
        <v>54</v>
      </c>
      <c r="E20" s="152"/>
      <c r="F20" s="153"/>
      <c r="G20" s="152"/>
      <c r="H20" s="153"/>
      <c r="I20" s="152"/>
      <c r="J20" s="153"/>
      <c r="K20" s="152"/>
      <c r="L20" s="153"/>
      <c r="M20" s="152"/>
      <c r="N20" s="153"/>
      <c r="O20" s="135"/>
      <c r="P20" s="137"/>
      <c r="Q20" s="135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52"/>
      <c r="F21" s="153"/>
      <c r="G21" s="152"/>
      <c r="H21" s="153"/>
      <c r="I21" s="152"/>
      <c r="J21" s="153"/>
      <c r="K21" s="152"/>
      <c r="L21" s="153"/>
      <c r="M21" s="152"/>
      <c r="N21" s="153"/>
      <c r="O21" s="135"/>
      <c r="P21" s="137"/>
      <c r="Q21" s="135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52">
        <v>8</v>
      </c>
      <c r="F22" s="153"/>
      <c r="G22" s="152">
        <v>8</v>
      </c>
      <c r="H22" s="153"/>
      <c r="I22" s="152">
        <v>8</v>
      </c>
      <c r="J22" s="153"/>
      <c r="K22" s="152">
        <v>8</v>
      </c>
      <c r="L22" s="153"/>
      <c r="M22" s="152">
        <v>8</v>
      </c>
      <c r="N22" s="153"/>
      <c r="O22" s="135"/>
      <c r="P22" s="137"/>
      <c r="Q22" s="135"/>
      <c r="R22" s="137"/>
      <c r="S22" s="12">
        <f t="shared" si="0"/>
        <v>40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5"/>
      <c r="F23" s="137"/>
      <c r="G23" s="135"/>
      <c r="H23" s="137"/>
      <c r="I23" s="135"/>
      <c r="J23" s="137"/>
      <c r="K23" s="135"/>
      <c r="L23" s="137"/>
      <c r="M23" s="135"/>
      <c r="N23" s="137"/>
      <c r="O23" s="135"/>
      <c r="P23" s="137"/>
      <c r="Q23" s="135"/>
      <c r="R23" s="13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40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A10" sqref="A10:XFD10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13.08.23</v>
      </c>
      <c r="D2" s="6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0" t="s">
        <v>16</v>
      </c>
      <c r="P2" s="140"/>
      <c r="Q2" s="140" t="s">
        <v>17</v>
      </c>
      <c r="R2" s="140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55"/>
      <c r="F4" s="156"/>
      <c r="G4" s="155"/>
      <c r="H4" s="156"/>
      <c r="I4" s="155"/>
      <c r="J4" s="156"/>
      <c r="K4" s="155"/>
      <c r="L4" s="156"/>
      <c r="M4" s="155"/>
      <c r="N4" s="156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55"/>
      <c r="F5" s="156"/>
      <c r="G5" s="155"/>
      <c r="H5" s="156"/>
      <c r="I5" s="155"/>
      <c r="J5" s="156"/>
      <c r="K5" s="155"/>
      <c r="L5" s="156"/>
      <c r="M5" s="155"/>
      <c r="N5" s="156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55"/>
      <c r="F6" s="156"/>
      <c r="G6" s="155"/>
      <c r="H6" s="156"/>
      <c r="I6" s="155"/>
      <c r="J6" s="156"/>
      <c r="K6" s="155"/>
      <c r="L6" s="156"/>
      <c r="M6" s="155"/>
      <c r="N6" s="156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55"/>
      <c r="F7" s="156"/>
      <c r="G7" s="155"/>
      <c r="H7" s="156"/>
      <c r="I7" s="155"/>
      <c r="J7" s="156"/>
      <c r="K7" s="155"/>
      <c r="L7" s="156"/>
      <c r="M7" s="155"/>
      <c r="N7" s="156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5"/>
      <c r="F8" s="156"/>
      <c r="G8" s="155"/>
      <c r="H8" s="156"/>
      <c r="I8" s="155"/>
      <c r="J8" s="156"/>
      <c r="K8" s="155"/>
      <c r="L8" s="156"/>
      <c r="M8" s="155"/>
      <c r="N8" s="156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5"/>
      <c r="F9" s="156"/>
      <c r="G9" s="155"/>
      <c r="H9" s="156"/>
      <c r="I9" s="155"/>
      <c r="J9" s="156"/>
      <c r="K9" s="155"/>
      <c r="L9" s="156"/>
      <c r="M9" s="155"/>
      <c r="N9" s="156"/>
      <c r="O9" s="135"/>
      <c r="P9" s="137"/>
      <c r="Q9" s="13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5"/>
      <c r="F10" s="156"/>
      <c r="G10" s="155"/>
      <c r="H10" s="156"/>
      <c r="I10" s="155"/>
      <c r="J10" s="156"/>
      <c r="K10" s="155"/>
      <c r="L10" s="156"/>
      <c r="M10" s="155"/>
      <c r="N10" s="156"/>
      <c r="O10" s="135"/>
      <c r="P10" s="137"/>
      <c r="Q10" s="13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76</v>
      </c>
      <c r="E11" s="155"/>
      <c r="F11" s="156"/>
      <c r="G11" s="155"/>
      <c r="H11" s="156"/>
      <c r="I11" s="155"/>
      <c r="J11" s="156"/>
      <c r="K11" s="155"/>
      <c r="L11" s="156"/>
      <c r="M11" s="155"/>
      <c r="N11" s="156"/>
      <c r="O11" s="135"/>
      <c r="P11" s="137"/>
      <c r="Q11" s="13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5"/>
      <c r="F12" s="156"/>
      <c r="G12" s="155"/>
      <c r="H12" s="156"/>
      <c r="I12" s="155"/>
      <c r="J12" s="156"/>
      <c r="K12" s="155"/>
      <c r="L12" s="156"/>
      <c r="M12" s="155"/>
      <c r="N12" s="156"/>
      <c r="O12" s="135"/>
      <c r="P12" s="137"/>
      <c r="Q12" s="135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5"/>
      <c r="F13" s="156"/>
      <c r="G13" s="155"/>
      <c r="H13" s="156"/>
      <c r="I13" s="155"/>
      <c r="J13" s="156"/>
      <c r="K13" s="155"/>
      <c r="L13" s="156"/>
      <c r="M13" s="155"/>
      <c r="N13" s="156"/>
      <c r="O13" s="135"/>
      <c r="P13" s="137"/>
      <c r="Q13" s="135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35"/>
      <c r="H14" s="137"/>
      <c r="I14" s="135"/>
      <c r="J14" s="137"/>
      <c r="K14" s="135"/>
      <c r="L14" s="137"/>
      <c r="M14" s="135"/>
      <c r="N14" s="137"/>
      <c r="O14" s="135"/>
      <c r="P14" s="137"/>
      <c r="Q14" s="135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7"/>
      <c r="G15" s="135"/>
      <c r="H15" s="137"/>
      <c r="I15" s="135"/>
      <c r="J15" s="137"/>
      <c r="K15" s="135"/>
      <c r="L15" s="137"/>
      <c r="M15" s="135"/>
      <c r="N15" s="137"/>
      <c r="O15" s="135"/>
      <c r="P15" s="137"/>
      <c r="Q15" s="135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5"/>
      <c r="F16" s="137"/>
      <c r="G16" s="135"/>
      <c r="H16" s="137"/>
      <c r="I16" s="135"/>
      <c r="J16" s="137"/>
      <c r="K16" s="135"/>
      <c r="L16" s="137"/>
      <c r="M16" s="135"/>
      <c r="N16" s="137"/>
      <c r="O16" s="135"/>
      <c r="P16" s="137"/>
      <c r="Q16" s="135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7"/>
      <c r="G17" s="135"/>
      <c r="H17" s="137"/>
      <c r="I17" s="135"/>
      <c r="J17" s="137"/>
      <c r="K17" s="135"/>
      <c r="L17" s="137"/>
      <c r="M17" s="135"/>
      <c r="N17" s="137"/>
      <c r="O17" s="135"/>
      <c r="P17" s="137"/>
      <c r="Q17" s="135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5"/>
      <c r="P18" s="137"/>
      <c r="Q18" s="135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5"/>
      <c r="P19" s="137"/>
      <c r="Q19" s="135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7"/>
      <c r="G20" s="135"/>
      <c r="H20" s="137"/>
      <c r="I20" s="135"/>
      <c r="J20" s="137"/>
      <c r="K20" s="135"/>
      <c r="L20" s="137"/>
      <c r="M20" s="135"/>
      <c r="N20" s="137"/>
      <c r="O20" s="135"/>
      <c r="P20" s="137"/>
      <c r="Q20" s="135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5"/>
      <c r="F21" s="137"/>
      <c r="G21" s="135"/>
      <c r="H21" s="137"/>
      <c r="I21" s="135"/>
      <c r="J21" s="137"/>
      <c r="K21" s="135"/>
      <c r="L21" s="137"/>
      <c r="M21" s="135"/>
      <c r="N21" s="137"/>
      <c r="O21" s="135"/>
      <c r="P21" s="137"/>
      <c r="Q21" s="135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5"/>
      <c r="F22" s="137"/>
      <c r="G22" s="135"/>
      <c r="H22" s="137"/>
      <c r="I22" s="135"/>
      <c r="J22" s="137"/>
      <c r="K22" s="135"/>
      <c r="L22" s="137"/>
      <c r="M22" s="135"/>
      <c r="N22" s="137"/>
      <c r="O22" s="135"/>
      <c r="P22" s="137"/>
      <c r="Q22" s="135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0</v>
      </c>
      <c r="F23" s="139"/>
      <c r="G23" s="138">
        <f>SUM(G4:G22)</f>
        <v>0</v>
      </c>
      <c r="H23" s="139"/>
      <c r="I23" s="138">
        <f>SUM(I4:I22)</f>
        <v>0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0" zoomScale="87" zoomScaleNormal="87" workbookViewId="0">
      <selection activeCell="O43" sqref="O43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13.08.23</v>
      </c>
      <c r="D2" s="110"/>
      <c r="E2" s="159" t="s">
        <v>11</v>
      </c>
      <c r="F2" s="159"/>
      <c r="G2" s="159" t="s">
        <v>12</v>
      </c>
      <c r="H2" s="159"/>
      <c r="I2" s="159" t="s">
        <v>13</v>
      </c>
      <c r="J2" s="159"/>
      <c r="K2" s="159" t="s">
        <v>14</v>
      </c>
      <c r="L2" s="159"/>
      <c r="M2" s="140" t="s">
        <v>15</v>
      </c>
      <c r="N2" s="159"/>
      <c r="O2" s="159" t="s">
        <v>16</v>
      </c>
      <c r="P2" s="159"/>
      <c r="Q2" s="159" t="s">
        <v>17</v>
      </c>
      <c r="R2" s="159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117">
        <v>8</v>
      </c>
      <c r="H3" s="118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103</v>
      </c>
      <c r="C4" s="6">
        <v>45</v>
      </c>
      <c r="D4" s="22" t="s">
        <v>73</v>
      </c>
      <c r="E4" s="152"/>
      <c r="F4" s="153"/>
      <c r="G4" s="152"/>
      <c r="H4" s="153"/>
      <c r="I4" s="135">
        <v>3.5</v>
      </c>
      <c r="J4" s="137"/>
      <c r="K4" s="135">
        <v>7</v>
      </c>
      <c r="L4" s="137"/>
      <c r="M4" s="135">
        <v>1</v>
      </c>
      <c r="N4" s="137"/>
      <c r="O4" s="157"/>
      <c r="P4" s="158"/>
      <c r="Q4" s="157"/>
      <c r="R4" s="158"/>
      <c r="S4" s="79">
        <f t="shared" ref="S4:S33" si="0">E4+G4+I4+K4+M4+O4+Q4</f>
        <v>11.5</v>
      </c>
      <c r="T4" s="79">
        <f t="shared" ref="T4:T33" si="1">SUM(S4-U4-V4)</f>
        <v>11.5</v>
      </c>
      <c r="U4" s="83"/>
      <c r="V4" s="83"/>
    </row>
    <row r="5" spans="1:22" x14ac:dyDescent="0.25">
      <c r="A5" s="6">
        <v>7054</v>
      </c>
      <c r="B5" s="6" t="s">
        <v>103</v>
      </c>
      <c r="C5" s="6">
        <v>71</v>
      </c>
      <c r="D5" s="22" t="s">
        <v>97</v>
      </c>
      <c r="E5" s="152"/>
      <c r="F5" s="153"/>
      <c r="G5" s="152"/>
      <c r="H5" s="153"/>
      <c r="I5" s="135">
        <v>0.75</v>
      </c>
      <c r="J5" s="137"/>
      <c r="K5" s="135"/>
      <c r="L5" s="137"/>
      <c r="M5" s="135"/>
      <c r="N5" s="137"/>
      <c r="O5" s="157"/>
      <c r="P5" s="158"/>
      <c r="Q5" s="157"/>
      <c r="R5" s="158"/>
      <c r="S5" s="79">
        <f t="shared" si="0"/>
        <v>0.75</v>
      </c>
      <c r="T5" s="79">
        <f t="shared" si="1"/>
        <v>0.75</v>
      </c>
      <c r="U5" s="83"/>
      <c r="V5" s="83"/>
    </row>
    <row r="6" spans="1:22" x14ac:dyDescent="0.25">
      <c r="A6" s="6">
        <v>7054</v>
      </c>
      <c r="B6" s="6" t="s">
        <v>103</v>
      </c>
      <c r="C6" s="6">
        <v>65</v>
      </c>
      <c r="D6" s="22" t="s">
        <v>83</v>
      </c>
      <c r="E6" s="120"/>
      <c r="F6" s="121"/>
      <c r="G6" s="152"/>
      <c r="H6" s="153"/>
      <c r="I6" s="135"/>
      <c r="J6" s="137"/>
      <c r="K6" s="135"/>
      <c r="L6" s="137"/>
      <c r="M6" s="135">
        <v>0.5</v>
      </c>
      <c r="N6" s="137"/>
      <c r="O6" s="157"/>
      <c r="P6" s="158"/>
      <c r="Q6" s="157"/>
      <c r="R6" s="158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>
        <v>7054</v>
      </c>
      <c r="B7" s="6" t="s">
        <v>103</v>
      </c>
      <c r="C7" s="6">
        <v>67</v>
      </c>
      <c r="D7" s="22" t="s">
        <v>83</v>
      </c>
      <c r="E7" s="120"/>
      <c r="F7" s="121"/>
      <c r="G7" s="152"/>
      <c r="H7" s="153"/>
      <c r="I7" s="135"/>
      <c r="J7" s="137"/>
      <c r="K7" s="135"/>
      <c r="L7" s="137"/>
      <c r="M7" s="135">
        <v>0.5</v>
      </c>
      <c r="N7" s="137"/>
      <c r="O7" s="157"/>
      <c r="P7" s="158"/>
      <c r="Q7" s="157"/>
      <c r="R7" s="158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/>
      <c r="B8" s="6"/>
      <c r="C8" s="6"/>
      <c r="D8" s="22"/>
      <c r="E8" s="152"/>
      <c r="F8" s="153"/>
      <c r="G8" s="152"/>
      <c r="H8" s="153"/>
      <c r="I8" s="135"/>
      <c r="J8" s="137"/>
      <c r="K8" s="135"/>
      <c r="L8" s="137"/>
      <c r="M8" s="135"/>
      <c r="N8" s="137"/>
      <c r="O8" s="157"/>
      <c r="P8" s="158"/>
      <c r="Q8" s="157"/>
      <c r="R8" s="158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52"/>
      <c r="F9" s="153"/>
      <c r="G9" s="152"/>
      <c r="H9" s="153"/>
      <c r="I9" s="135"/>
      <c r="J9" s="137"/>
      <c r="K9" s="135"/>
      <c r="L9" s="137"/>
      <c r="M9" s="135"/>
      <c r="N9" s="137"/>
      <c r="O9" s="157"/>
      <c r="P9" s="158"/>
      <c r="Q9" s="157"/>
      <c r="R9" s="158"/>
      <c r="S9" s="79">
        <f t="shared" si="0"/>
        <v>0</v>
      </c>
      <c r="T9" s="79">
        <f t="shared" si="1"/>
        <v>0</v>
      </c>
      <c r="U9" s="83"/>
      <c r="V9" s="83"/>
    </row>
    <row r="10" spans="1:22" ht="15" customHeight="1" x14ac:dyDescent="0.25">
      <c r="A10" s="6"/>
      <c r="B10" s="6"/>
      <c r="C10" s="6"/>
      <c r="D10" s="22"/>
      <c r="E10" s="152"/>
      <c r="F10" s="153"/>
      <c r="G10" s="152"/>
      <c r="H10" s="153"/>
      <c r="I10" s="135"/>
      <c r="J10" s="137"/>
      <c r="K10" s="135"/>
      <c r="L10" s="137"/>
      <c r="M10" s="135"/>
      <c r="N10" s="137"/>
      <c r="O10" s="157"/>
      <c r="P10" s="158"/>
      <c r="Q10" s="157"/>
      <c r="R10" s="158"/>
      <c r="S10" s="79">
        <f t="shared" ref="S10" si="4">E10+G10+I10+K10+M10+O10+Q10</f>
        <v>0</v>
      </c>
      <c r="T10" s="79">
        <f t="shared" ref="T10" si="5">SUM(S10-U10-V10)</f>
        <v>0</v>
      </c>
      <c r="U10" s="83"/>
      <c r="V10" s="83"/>
    </row>
    <row r="11" spans="1:22" x14ac:dyDescent="0.25">
      <c r="A11" s="6"/>
      <c r="B11" s="6"/>
      <c r="C11" s="6"/>
      <c r="D11" s="22"/>
      <c r="E11" s="152"/>
      <c r="F11" s="153"/>
      <c r="G11" s="152"/>
      <c r="H11" s="153"/>
      <c r="I11" s="135"/>
      <c r="J11" s="137"/>
      <c r="K11" s="135"/>
      <c r="L11" s="137"/>
      <c r="M11" s="135"/>
      <c r="N11" s="137"/>
      <c r="O11" s="157"/>
      <c r="P11" s="158"/>
      <c r="Q11" s="157"/>
      <c r="R11" s="15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52"/>
      <c r="F12" s="153"/>
      <c r="G12" s="152"/>
      <c r="H12" s="153"/>
      <c r="I12" s="135"/>
      <c r="J12" s="137"/>
      <c r="K12" s="135"/>
      <c r="L12" s="137"/>
      <c r="M12" s="135"/>
      <c r="N12" s="137"/>
      <c r="O12" s="157"/>
      <c r="P12" s="158"/>
      <c r="Q12" s="157"/>
      <c r="R12" s="158"/>
      <c r="S12" s="79">
        <f t="shared" ref="S12" si="6">E12+G12+I12+K12+M12+O12+Q12</f>
        <v>0</v>
      </c>
      <c r="T12" s="79">
        <f t="shared" ref="T12" si="7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52"/>
      <c r="F13" s="153"/>
      <c r="G13" s="152"/>
      <c r="H13" s="153"/>
      <c r="I13" s="135"/>
      <c r="J13" s="137"/>
      <c r="K13" s="135"/>
      <c r="L13" s="137"/>
      <c r="M13" s="135"/>
      <c r="N13" s="137"/>
      <c r="O13" s="157"/>
      <c r="P13" s="158"/>
      <c r="Q13" s="157"/>
      <c r="R13" s="158"/>
      <c r="S13" s="79">
        <f t="shared" ref="S13" si="8">E13+G13+I13+K13+M13+O13+Q13</f>
        <v>0</v>
      </c>
      <c r="T13" s="79">
        <f t="shared" ref="T13" si="9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52"/>
      <c r="F14" s="153"/>
      <c r="G14" s="152"/>
      <c r="H14" s="153"/>
      <c r="I14" s="135"/>
      <c r="J14" s="137"/>
      <c r="K14" s="135"/>
      <c r="L14" s="137"/>
      <c r="M14" s="135"/>
      <c r="N14" s="137"/>
      <c r="O14" s="157"/>
      <c r="P14" s="158"/>
      <c r="Q14" s="157"/>
      <c r="R14" s="158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52"/>
      <c r="F15" s="153"/>
      <c r="G15" s="152"/>
      <c r="H15" s="153"/>
      <c r="I15" s="135"/>
      <c r="J15" s="137"/>
      <c r="K15" s="135"/>
      <c r="L15" s="137"/>
      <c r="M15" s="135"/>
      <c r="N15" s="137"/>
      <c r="O15" s="157"/>
      <c r="P15" s="158"/>
      <c r="Q15" s="157"/>
      <c r="R15" s="158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52"/>
      <c r="F16" s="153"/>
      <c r="G16" s="152"/>
      <c r="H16" s="153"/>
      <c r="I16" s="135"/>
      <c r="J16" s="137"/>
      <c r="K16" s="135"/>
      <c r="L16" s="137"/>
      <c r="M16" s="135"/>
      <c r="N16" s="137"/>
      <c r="O16" s="157"/>
      <c r="P16" s="158"/>
      <c r="Q16" s="157"/>
      <c r="R16" s="158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81"/>
      <c r="B17" s="6"/>
      <c r="C17" s="6"/>
      <c r="D17" s="22"/>
      <c r="E17" s="152"/>
      <c r="F17" s="153"/>
      <c r="G17" s="152"/>
      <c r="H17" s="153"/>
      <c r="I17" s="135"/>
      <c r="J17" s="137"/>
      <c r="K17" s="135"/>
      <c r="L17" s="137"/>
      <c r="M17" s="135"/>
      <c r="N17" s="137"/>
      <c r="O17" s="157"/>
      <c r="P17" s="158"/>
      <c r="Q17" s="157"/>
      <c r="R17" s="158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/>
      <c r="B18" s="6"/>
      <c r="C18" s="6"/>
      <c r="D18" s="22"/>
      <c r="E18" s="152"/>
      <c r="F18" s="153"/>
      <c r="G18" s="152"/>
      <c r="H18" s="153"/>
      <c r="I18" s="135"/>
      <c r="J18" s="137"/>
      <c r="K18" s="135"/>
      <c r="L18" s="137"/>
      <c r="M18" s="135"/>
      <c r="N18" s="137"/>
      <c r="O18" s="157"/>
      <c r="P18" s="158"/>
      <c r="Q18" s="157"/>
      <c r="R18" s="158"/>
      <c r="S18" s="79">
        <f t="shared" ref="S18:S19" si="12">E18+G18+I18+K18+M18+O18+Q18</f>
        <v>0</v>
      </c>
      <c r="T18" s="79">
        <f t="shared" ref="T18:T19" si="13">SUM(S18-U18-V18)</f>
        <v>0</v>
      </c>
      <c r="U18" s="83"/>
      <c r="V18" s="83"/>
    </row>
    <row r="19" spans="1:22" x14ac:dyDescent="0.25">
      <c r="A19" s="81">
        <v>3602</v>
      </c>
      <c r="B19" s="6" t="s">
        <v>107</v>
      </c>
      <c r="C19" s="6"/>
      <c r="D19" s="22" t="s">
        <v>88</v>
      </c>
      <c r="E19" s="152"/>
      <c r="F19" s="153"/>
      <c r="G19" s="152"/>
      <c r="H19" s="153"/>
      <c r="I19" s="135"/>
      <c r="J19" s="137"/>
      <c r="K19" s="135"/>
      <c r="L19" s="137"/>
      <c r="M19" s="135"/>
      <c r="N19" s="137"/>
      <c r="O19" s="157"/>
      <c r="P19" s="158"/>
      <c r="Q19" s="157"/>
      <c r="R19" s="158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107</v>
      </c>
      <c r="C20" s="6"/>
      <c r="D20" s="22" t="s">
        <v>82</v>
      </c>
      <c r="E20" s="152"/>
      <c r="F20" s="153"/>
      <c r="G20" s="152"/>
      <c r="H20" s="153"/>
      <c r="I20" s="135"/>
      <c r="J20" s="137"/>
      <c r="K20" s="135"/>
      <c r="L20" s="137"/>
      <c r="M20" s="135"/>
      <c r="N20" s="137"/>
      <c r="O20" s="157"/>
      <c r="P20" s="158"/>
      <c r="Q20" s="157"/>
      <c r="R20" s="158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6" t="s">
        <v>107</v>
      </c>
      <c r="C21" s="6"/>
      <c r="D21" s="22" t="s">
        <v>79</v>
      </c>
      <c r="E21" s="152"/>
      <c r="F21" s="153"/>
      <c r="G21" s="152"/>
      <c r="H21" s="153"/>
      <c r="I21" s="135">
        <v>0.5</v>
      </c>
      <c r="J21" s="137"/>
      <c r="K21" s="135"/>
      <c r="L21" s="137"/>
      <c r="M21" s="135"/>
      <c r="N21" s="137"/>
      <c r="O21" s="157"/>
      <c r="P21" s="158"/>
      <c r="Q21" s="157"/>
      <c r="R21" s="158"/>
      <c r="S21" s="79">
        <f>E21+G21+I21+K21+M21+O21+Q21</f>
        <v>0.5</v>
      </c>
      <c r="T21" s="79">
        <f t="shared" si="1"/>
        <v>0.5</v>
      </c>
      <c r="U21" s="83"/>
      <c r="V21" s="83"/>
    </row>
    <row r="22" spans="1:22" x14ac:dyDescent="0.25">
      <c r="A22" s="81">
        <v>3602</v>
      </c>
      <c r="B22" s="25" t="s">
        <v>107</v>
      </c>
      <c r="C22" s="81"/>
      <c r="D22" s="22" t="s">
        <v>77</v>
      </c>
      <c r="E22" s="152"/>
      <c r="F22" s="153"/>
      <c r="G22" s="152"/>
      <c r="H22" s="153"/>
      <c r="I22" s="135">
        <v>0.75</v>
      </c>
      <c r="J22" s="137"/>
      <c r="K22" s="135"/>
      <c r="L22" s="137"/>
      <c r="M22" s="135"/>
      <c r="N22" s="137"/>
      <c r="O22" s="157"/>
      <c r="P22" s="158"/>
      <c r="Q22" s="157"/>
      <c r="R22" s="158"/>
      <c r="S22" s="79">
        <f>E22+G22+I22+K22+M22+O22+Q22</f>
        <v>0.75</v>
      </c>
      <c r="T22" s="79">
        <f t="shared" ref="T22:T24" si="14">SUM(S22-U22-V22)</f>
        <v>0.75</v>
      </c>
      <c r="U22" s="83"/>
      <c r="V22" s="83"/>
    </row>
    <row r="23" spans="1:22" x14ac:dyDescent="0.25">
      <c r="A23" s="81">
        <v>3602</v>
      </c>
      <c r="B23" s="6" t="s">
        <v>107</v>
      </c>
      <c r="C23" s="6"/>
      <c r="D23" s="22" t="s">
        <v>55</v>
      </c>
      <c r="E23" s="152"/>
      <c r="F23" s="153"/>
      <c r="G23" s="152"/>
      <c r="H23" s="153"/>
      <c r="I23" s="135">
        <v>0.5</v>
      </c>
      <c r="J23" s="137"/>
      <c r="K23" s="135"/>
      <c r="L23" s="137"/>
      <c r="M23" s="135"/>
      <c r="N23" s="137"/>
      <c r="O23" s="157"/>
      <c r="P23" s="158"/>
      <c r="Q23" s="157"/>
      <c r="R23" s="158"/>
      <c r="S23" s="79">
        <f t="shared" ref="S23" si="15">E23+G23+I23+K23+M23+O23+Q23</f>
        <v>0.5</v>
      </c>
      <c r="T23" s="79">
        <f t="shared" si="14"/>
        <v>0.5</v>
      </c>
      <c r="U23" s="83"/>
      <c r="V23" s="83"/>
    </row>
    <row r="24" spans="1:22" x14ac:dyDescent="0.25">
      <c r="A24" s="81">
        <v>3602</v>
      </c>
      <c r="B24" s="6" t="s">
        <v>107</v>
      </c>
      <c r="C24" s="81"/>
      <c r="D24" s="22" t="s">
        <v>57</v>
      </c>
      <c r="E24" s="152"/>
      <c r="F24" s="153"/>
      <c r="G24" s="152"/>
      <c r="H24" s="153"/>
      <c r="I24" s="135">
        <v>0.75</v>
      </c>
      <c r="J24" s="137"/>
      <c r="K24" s="135">
        <v>0.75</v>
      </c>
      <c r="L24" s="137"/>
      <c r="M24" s="135">
        <v>0.5</v>
      </c>
      <c r="N24" s="137"/>
      <c r="O24" s="157"/>
      <c r="P24" s="158"/>
      <c r="Q24" s="157"/>
      <c r="R24" s="158"/>
      <c r="S24" s="79">
        <f>E24+G24+I24+K24+M24+O24+Q24</f>
        <v>2</v>
      </c>
      <c r="T24" s="79">
        <f t="shared" si="14"/>
        <v>0.5</v>
      </c>
      <c r="U24" s="83">
        <v>1.5</v>
      </c>
      <c r="V24" s="83"/>
    </row>
    <row r="25" spans="1:22" x14ac:dyDescent="0.25">
      <c r="A25" s="81"/>
      <c r="B25" s="81"/>
      <c r="C25" s="81"/>
      <c r="D25" s="22"/>
      <c r="E25" s="152"/>
      <c r="F25" s="153"/>
      <c r="G25" s="152"/>
      <c r="H25" s="153"/>
      <c r="I25" s="135"/>
      <c r="J25" s="137"/>
      <c r="K25" s="135"/>
      <c r="L25" s="137"/>
      <c r="M25" s="135"/>
      <c r="N25" s="137"/>
      <c r="O25" s="157"/>
      <c r="P25" s="158"/>
      <c r="Q25" s="157"/>
      <c r="R25" s="158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104</v>
      </c>
      <c r="C26" s="6"/>
      <c r="D26" s="22" t="s">
        <v>99</v>
      </c>
      <c r="E26" s="152"/>
      <c r="F26" s="153"/>
      <c r="G26" s="152"/>
      <c r="H26" s="153"/>
      <c r="I26" s="135">
        <v>8.5</v>
      </c>
      <c r="J26" s="137"/>
      <c r="K26" s="135"/>
      <c r="L26" s="137"/>
      <c r="M26" s="135">
        <v>4</v>
      </c>
      <c r="N26" s="137"/>
      <c r="O26" s="157"/>
      <c r="P26" s="158"/>
      <c r="Q26" s="157"/>
      <c r="R26" s="158"/>
      <c r="S26" s="79">
        <f t="shared" si="16"/>
        <v>12.5</v>
      </c>
      <c r="T26" s="79">
        <f t="shared" si="1"/>
        <v>12.5</v>
      </c>
      <c r="U26" s="83"/>
      <c r="V26" s="83"/>
    </row>
    <row r="27" spans="1:22" x14ac:dyDescent="0.25">
      <c r="A27" s="6">
        <v>3600</v>
      </c>
      <c r="B27" s="6" t="s">
        <v>104</v>
      </c>
      <c r="C27" s="6"/>
      <c r="D27" s="22" t="s">
        <v>78</v>
      </c>
      <c r="E27" s="152"/>
      <c r="F27" s="153"/>
      <c r="G27" s="152"/>
      <c r="H27" s="153"/>
      <c r="I27" s="135">
        <v>0.5</v>
      </c>
      <c r="J27" s="137"/>
      <c r="K27" s="135">
        <v>0.5</v>
      </c>
      <c r="L27" s="137"/>
      <c r="M27" s="135">
        <v>0.5</v>
      </c>
      <c r="N27" s="137"/>
      <c r="O27" s="157"/>
      <c r="P27" s="158"/>
      <c r="Q27" s="157"/>
      <c r="R27" s="158"/>
      <c r="S27" s="79">
        <f t="shared" si="16"/>
        <v>1.5</v>
      </c>
      <c r="T27" s="79">
        <f t="shared" si="1"/>
        <v>1.5</v>
      </c>
      <c r="U27" s="83"/>
      <c r="V27" s="83"/>
    </row>
    <row r="28" spans="1:22" x14ac:dyDescent="0.25">
      <c r="A28" s="6">
        <v>3600</v>
      </c>
      <c r="B28" s="6" t="s">
        <v>104</v>
      </c>
      <c r="C28" s="6"/>
      <c r="D28" s="22" t="s">
        <v>85</v>
      </c>
      <c r="E28" s="152"/>
      <c r="F28" s="153"/>
      <c r="G28" s="152"/>
      <c r="H28" s="153"/>
      <c r="I28" s="135"/>
      <c r="J28" s="137"/>
      <c r="K28" s="135"/>
      <c r="L28" s="137"/>
      <c r="M28" s="135"/>
      <c r="N28" s="137"/>
      <c r="O28" s="157"/>
      <c r="P28" s="158"/>
      <c r="Q28" s="157"/>
      <c r="R28" s="158"/>
      <c r="S28" s="79">
        <f t="shared" si="16"/>
        <v>0</v>
      </c>
      <c r="T28" s="79">
        <f t="shared" si="1"/>
        <v>0</v>
      </c>
      <c r="U28" s="83"/>
      <c r="V28" s="83"/>
    </row>
    <row r="29" spans="1:22" x14ac:dyDescent="0.25">
      <c r="A29" s="6">
        <v>3600</v>
      </c>
      <c r="B29" s="6" t="s">
        <v>104</v>
      </c>
      <c r="C29" s="6"/>
      <c r="D29" s="22" t="s">
        <v>70</v>
      </c>
      <c r="E29" s="152"/>
      <c r="F29" s="153"/>
      <c r="G29" s="152"/>
      <c r="H29" s="153"/>
      <c r="I29" s="135"/>
      <c r="J29" s="137"/>
      <c r="K29" s="135"/>
      <c r="L29" s="137"/>
      <c r="M29" s="135"/>
      <c r="N29" s="137"/>
      <c r="O29" s="157"/>
      <c r="P29" s="158"/>
      <c r="Q29" s="157"/>
      <c r="R29" s="158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104</v>
      </c>
      <c r="C30" s="6"/>
      <c r="D30" s="22" t="s">
        <v>60</v>
      </c>
      <c r="E30" s="152"/>
      <c r="F30" s="153"/>
      <c r="G30" s="152"/>
      <c r="H30" s="153"/>
      <c r="I30" s="135">
        <v>0.5</v>
      </c>
      <c r="J30" s="137"/>
      <c r="K30" s="135"/>
      <c r="L30" s="137"/>
      <c r="M30" s="135">
        <v>1.25</v>
      </c>
      <c r="N30" s="137"/>
      <c r="O30" s="157"/>
      <c r="P30" s="158"/>
      <c r="Q30" s="157"/>
      <c r="R30" s="158"/>
      <c r="S30" s="79">
        <f>E30+G30+I30+K30+M30+O30+Q30</f>
        <v>1.75</v>
      </c>
      <c r="T30" s="79">
        <f t="shared" si="1"/>
        <v>1.75</v>
      </c>
      <c r="U30" s="83"/>
      <c r="V30" s="83"/>
    </row>
    <row r="31" spans="1:22" ht="15.75" customHeight="1" x14ac:dyDescent="0.25">
      <c r="A31" s="6">
        <v>3600</v>
      </c>
      <c r="B31" s="6" t="s">
        <v>104</v>
      </c>
      <c r="C31" s="6"/>
      <c r="D31" s="22" t="s">
        <v>63</v>
      </c>
      <c r="E31" s="152"/>
      <c r="F31" s="153"/>
      <c r="G31" s="152"/>
      <c r="H31" s="153"/>
      <c r="I31" s="135">
        <v>0.5</v>
      </c>
      <c r="J31" s="137"/>
      <c r="K31" s="135"/>
      <c r="L31" s="137"/>
      <c r="M31" s="135"/>
      <c r="N31" s="137"/>
      <c r="O31" s="157"/>
      <c r="P31" s="158"/>
      <c r="Q31" s="157"/>
      <c r="R31" s="158"/>
      <c r="S31" s="79">
        <f t="shared" si="0"/>
        <v>0.5</v>
      </c>
      <c r="T31" s="79">
        <f t="shared" si="1"/>
        <v>0.5</v>
      </c>
      <c r="U31" s="83"/>
      <c r="V31" s="83"/>
    </row>
    <row r="32" spans="1:22" x14ac:dyDescent="0.25">
      <c r="A32" s="81">
        <v>3600</v>
      </c>
      <c r="B32" s="6" t="s">
        <v>104</v>
      </c>
      <c r="C32" s="81"/>
      <c r="D32" s="82" t="s">
        <v>56</v>
      </c>
      <c r="E32" s="152"/>
      <c r="F32" s="153"/>
      <c r="G32" s="152"/>
      <c r="H32" s="153"/>
      <c r="I32" s="135">
        <v>0.25</v>
      </c>
      <c r="J32" s="137"/>
      <c r="K32" s="135">
        <v>0.25</v>
      </c>
      <c r="L32" s="137"/>
      <c r="M32" s="135">
        <v>0.25</v>
      </c>
      <c r="N32" s="137"/>
      <c r="O32" s="157"/>
      <c r="P32" s="158"/>
      <c r="Q32" s="157"/>
      <c r="R32" s="158"/>
      <c r="S32" s="79">
        <f t="shared" si="0"/>
        <v>0.75</v>
      </c>
      <c r="T32" s="79">
        <f t="shared" si="1"/>
        <v>0.75</v>
      </c>
      <c r="U32" s="83"/>
      <c r="V32" s="83"/>
    </row>
    <row r="33" spans="1:22" x14ac:dyDescent="0.25">
      <c r="A33" s="6"/>
      <c r="B33" s="6"/>
      <c r="C33" s="6"/>
      <c r="D33" s="10"/>
      <c r="E33" s="152"/>
      <c r="F33" s="153"/>
      <c r="G33" s="152"/>
      <c r="H33" s="153"/>
      <c r="I33" s="135"/>
      <c r="J33" s="137"/>
      <c r="K33" s="135"/>
      <c r="L33" s="137"/>
      <c r="M33" s="135"/>
      <c r="N33" s="137"/>
      <c r="O33" s="157"/>
      <c r="P33" s="158"/>
      <c r="Q33" s="157"/>
      <c r="R33" s="158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52">
        <v>8</v>
      </c>
      <c r="F34" s="153"/>
      <c r="G34" s="152">
        <v>8</v>
      </c>
      <c r="H34" s="153"/>
      <c r="I34" s="135"/>
      <c r="J34" s="137"/>
      <c r="K34" s="135"/>
      <c r="L34" s="137"/>
      <c r="M34" s="135"/>
      <c r="N34" s="137"/>
      <c r="O34" s="157"/>
      <c r="P34" s="158"/>
      <c r="Q34" s="157"/>
      <c r="R34" s="158"/>
      <c r="S34" s="79">
        <f>E34+G34+I34+K34+M34+O34+Q34</f>
        <v>16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35"/>
      <c r="F35" s="137"/>
      <c r="G35" s="135"/>
      <c r="H35" s="137"/>
      <c r="I35" s="135"/>
      <c r="J35" s="137"/>
      <c r="K35" s="135"/>
      <c r="L35" s="137"/>
      <c r="M35" s="135"/>
      <c r="N35" s="137"/>
      <c r="O35" s="157"/>
      <c r="P35" s="158"/>
      <c r="Q35" s="157"/>
      <c r="R35" s="158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60">
        <f>SUM(E4:E35)</f>
        <v>8</v>
      </c>
      <c r="F36" s="161"/>
      <c r="G36" s="160">
        <f>SUM(G4:G35)</f>
        <v>8</v>
      </c>
      <c r="H36" s="161"/>
      <c r="I36" s="160">
        <f>SUM(I4:I35)</f>
        <v>17</v>
      </c>
      <c r="J36" s="161"/>
      <c r="K36" s="160">
        <f>SUM(K4:K35)</f>
        <v>8.5</v>
      </c>
      <c r="L36" s="161"/>
      <c r="M36" s="160">
        <f t="shared" ref="M36" si="17">SUM(M4:M35)</f>
        <v>8.5</v>
      </c>
      <c r="N36" s="161"/>
      <c r="O36" s="160">
        <f>SUM(O4:O35)</f>
        <v>0</v>
      </c>
      <c r="P36" s="161"/>
      <c r="Q36" s="160">
        <f>SUM(Q4:Q35)</f>
        <v>0</v>
      </c>
      <c r="R36" s="161"/>
      <c r="S36" s="79">
        <f>SUM(S4:S35)</f>
        <v>50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32.5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</v>
      </c>
      <c r="G38" s="83"/>
      <c r="H38" s="83">
        <f>SUM(G36)-H37</f>
        <v>0</v>
      </c>
      <c r="I38" s="83"/>
      <c r="J38" s="83">
        <f>SUM(I36)-J37</f>
        <v>9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1.5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32.5</v>
      </c>
      <c r="I41" s="69">
        <v>3600</v>
      </c>
    </row>
    <row r="42" spans="1:22" x14ac:dyDescent="0.25">
      <c r="A42" s="71" t="s">
        <v>22</v>
      </c>
      <c r="C42" s="86">
        <f>U38</f>
        <v>1.5</v>
      </c>
      <c r="D42" s="86"/>
      <c r="I42" s="87">
        <v>17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16</v>
      </c>
      <c r="I44" s="86">
        <v>3.75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50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6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Analysis</vt:lpstr>
      <vt:lpstr>Chimes</vt:lpstr>
      <vt:lpstr>Czege</vt:lpstr>
      <vt:lpstr>Doran</vt:lpstr>
      <vt:lpstr>Hammond</vt:lpstr>
      <vt:lpstr>Jones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2023-08-14T11:50:06Z</cp:lastPrinted>
  <dcterms:created xsi:type="dcterms:W3CDTF">2010-01-14T13:00:57Z</dcterms:created>
  <dcterms:modified xsi:type="dcterms:W3CDTF">2024-06-26T14:16:42Z</dcterms:modified>
</cp:coreProperties>
</file>