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DC30A560-51FE-4DD3-9A32-1D90E9DD0452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S19" i="56" l="1"/>
  <c r="T19" i="56" s="1"/>
  <c r="S18" i="56"/>
  <c r="T18" i="56" s="1"/>
  <c r="S18" i="14" l="1"/>
  <c r="T18" i="14" s="1"/>
  <c r="S17" i="14"/>
  <c r="T17" i="14" l="1"/>
  <c r="S16" i="5"/>
  <c r="T16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I27" i="55"/>
  <c r="K13" i="1" s="1"/>
  <c r="C35" i="56"/>
  <c r="B9" i="1"/>
  <c r="G9" i="1" s="1"/>
  <c r="S23" i="55"/>
  <c r="T22" i="55"/>
  <c r="C26" i="55" s="1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I29" i="51"/>
  <c r="T18" i="51"/>
  <c r="T24" i="51" s="1"/>
  <c r="C28" i="51" s="1"/>
  <c r="K11" i="1"/>
  <c r="S25" i="5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27" i="46"/>
  <c r="I32" i="47"/>
  <c r="K6" i="1" s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I30" i="30" s="1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l="1"/>
  <c r="I37" i="5"/>
  <c r="S31" i="5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<sst xmlns="http://schemas.openxmlformats.org/spreadsheetml/2006/main" count="594" uniqueCount="115">
  <si>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</si>
  <si>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</si>
  <si>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</si>
  <si>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</si>
  <si>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</si>
  <si>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</si>
  <si>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</si>
  <si>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</si>
  <si>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</si>
  <si>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</si>
  <si>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</si>
  <si>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</si>
  <si>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</si>
  <si>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</si>
  <si>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</si>
  <si>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</si>
  <si>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</si>
  <si>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</si>
  <si>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</si>
  <si>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</si>
  <si>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</si>
  <si>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</si>
  <si>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</si>
  <si>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</si>
  <si>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</si>
  <si>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</si>
  <si>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</si>
  <si>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</si>
  <si>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</si>
  <si>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</si>
  <si>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</si>
  <si>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</si>
  <si>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</si>
  <si>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</si>
  <si>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</si>
  <si>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</si>
  <si>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</si>
  <si>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</si>
  <si>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</si>
  <si>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</si>
  <si>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</si>
  <si>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</si>
  <si>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</si>
  <si>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</si>
  <si>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</si>
  <si>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</si>
  <si>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</si>
  <si>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</si>
  <si>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</si>
  <si>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</si>
  <si>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</si>
  <si>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</si>
  <si>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</si>
  <si>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</si>
  <si>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</si>
  <si>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</si>
  <si>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</si>
  <si>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</si>
  <si>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</si>
  <si>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</si>
  <si>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</si>
  <si>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</si>
  <si>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</si>
  <si>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</si>
  <si>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</si>
  <si>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</si>
  <si>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</si>
  <si>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</si>
  <si>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</si>
  <si>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</si>
  <si>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</si>
  <si>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</si>
  <si>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</si>
  <si>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</si>
  <si>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</si>
  <si>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</si>
  <si>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</si>
  <si>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</si>
  <si>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clean fire</t>
  </si>
  <si>
    <t>sharpen tools</t>
  </si>
  <si>
    <t>toolbox talk</t>
  </si>
  <si>
    <t>booking up 7054</t>
  </si>
  <si>
    <t>shredder / firewood</t>
  </si>
  <si>
    <t>drive to fraikin</t>
  </si>
  <si>
    <t>college</t>
  </si>
  <si>
    <t>mask fit tests</t>
  </si>
  <si>
    <t xml:space="preserve">firewood / clear container </t>
  </si>
  <si>
    <t>asbestos training</t>
  </si>
  <si>
    <t>tea</t>
  </si>
  <si>
    <t xml:space="preserve">booking up </t>
  </si>
  <si>
    <t>painting</t>
  </si>
  <si>
    <t>16.04.2023</t>
  </si>
  <si>
    <t>wardrobes</t>
  </si>
  <si>
    <t>desk</t>
  </si>
  <si>
    <t>vanity unit</t>
  </si>
  <si>
    <t>bath panel</t>
  </si>
  <si>
    <t>corbels</t>
  </si>
  <si>
    <t>door lippings</t>
  </si>
  <si>
    <t>sample windowboards</t>
  </si>
  <si>
    <t>drawers</t>
  </si>
  <si>
    <t>sanding</t>
  </si>
  <si>
    <t>medicine cabinets</t>
  </si>
  <si>
    <t>storage unit</t>
  </si>
  <si>
    <t>tv wall unit</t>
  </si>
  <si>
    <t>QA checking panels</t>
  </si>
  <si>
    <t>dressing room</t>
  </si>
  <si>
    <t>fire wood</t>
  </si>
  <si>
    <t>vanity units</t>
  </si>
  <si>
    <t>tv unit</t>
  </si>
  <si>
    <t>cupboard unit</t>
  </si>
  <si>
    <t>wardrobe doors</t>
  </si>
  <si>
    <t>shelving</t>
  </si>
  <si>
    <t>CAMP01</t>
  </si>
  <si>
    <t>OFFI01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</si>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</sst>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5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9" zoomScaleNormal="89" workbookViewId="0">
      <selection activeCell="K6" sqref="K6:K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">
        <v>91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SUM(Chimes!C31)</f>
        <v>32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8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1" x14ac:dyDescent="0.25">
      <c r="A7" s="99" t="s">
        <v>43</v>
      </c>
      <c r="B7" s="100">
        <f>SUM(Czege!C26)</f>
        <v>32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8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2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8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3</v>
      </c>
    </row>
    <row r="9" spans="1:11" x14ac:dyDescent="0.25">
      <c r="A9" s="99" t="s">
        <v>50</v>
      </c>
      <c r="B9" s="100">
        <f>SUM(Hammond!C30)</f>
        <v>24</v>
      </c>
      <c r="C9" s="100">
        <f>SUM(Hammond!C31)</f>
        <v>0</v>
      </c>
      <c r="D9" s="100">
        <f>SUM(Hammond!C32)</f>
        <v>0</v>
      </c>
      <c r="E9" s="100">
        <f>SUM(Hammond!C33)</f>
        <v>8</v>
      </c>
      <c r="F9" s="100">
        <f>SUM(Hammond!C34)</f>
        <v>8</v>
      </c>
      <c r="G9" s="101">
        <f t="shared" ref="G9:G14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2</v>
      </c>
    </row>
    <row r="10" spans="1:11" x14ac:dyDescent="0.25">
      <c r="A10" s="99" t="s">
        <v>8</v>
      </c>
      <c r="B10" s="100">
        <f>SUM(Harland!C27)</f>
        <v>24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8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1</v>
      </c>
    </row>
    <row r="11" spans="1:11" x14ac:dyDescent="0.25">
      <c r="A11" s="92" t="s">
        <v>72</v>
      </c>
      <c r="B11" s="100">
        <f>SUM(Jones!C28)</f>
        <v>0</v>
      </c>
      <c r="C11" s="100">
        <f>SUM(Jones!C29)</f>
        <v>0</v>
      </c>
      <c r="D11" s="100">
        <f>SUM(Jones!C30)</f>
        <v>0</v>
      </c>
      <c r="E11" s="100">
        <f>SUM(Jones!C31)</f>
        <v>32</v>
      </c>
      <c r="F11" s="100">
        <f>SUM(Jones!C32)</f>
        <v>8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0</v>
      </c>
    </row>
    <row r="12" spans="1:11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9</v>
      </c>
      <c r="B13" s="100">
        <f>SUM(McSharry!C26)</f>
        <v>32</v>
      </c>
      <c r="C13" s="100">
        <f>SUM(McSharry!C27)</f>
        <v>0</v>
      </c>
      <c r="D13" s="100">
        <f>SUM(McSharry!C28)</f>
        <v>0</v>
      </c>
      <c r="E13" s="100">
        <f>SUM(McSharry!C29)</f>
        <v>0</v>
      </c>
      <c r="F13" s="100">
        <f>SUM(McSharry!C30)</f>
        <v>8</v>
      </c>
      <c r="G13" s="101">
        <f t="shared" si="1"/>
        <v>40</v>
      </c>
      <c r="H13" s="104">
        <f>SUM(McSharry!C32)</f>
        <v>0</v>
      </c>
      <c r="I13" s="104">
        <f>SUM(McSharry!C33)</f>
        <v>0</v>
      </c>
      <c r="K13" s="103">
        <f>SUM(McSharry!I27)</f>
        <v>2</v>
      </c>
    </row>
    <row r="14" spans="1:11" ht="17.25" customHeight="1" x14ac:dyDescent="0.25">
      <c r="A14" s="99" t="s">
        <v>10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8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27</v>
      </c>
    </row>
    <row r="15" spans="1:11" x14ac:dyDescent="0.25">
      <c r="A15" s="99" t="s">
        <v>45</v>
      </c>
      <c r="B15" s="100">
        <f>SUM(Ward!C30)</f>
        <v>0</v>
      </c>
      <c r="C15" s="100">
        <f>SUM(Ward!C31)</f>
        <v>0</v>
      </c>
      <c r="D15" s="100">
        <f>SUM(Ward!C32)</f>
        <v>0</v>
      </c>
      <c r="E15" s="100">
        <f>SUM(Ward!C33)</f>
        <v>32</v>
      </c>
      <c r="F15" s="100">
        <f>SUM(Ward!C34)</f>
        <v>8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32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8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2</v>
      </c>
    </row>
    <row r="17" spans="1:11" x14ac:dyDescent="0.25">
      <c r="A17" s="99" t="s">
        <v>11</v>
      </c>
      <c r="B17" s="100">
        <f>SUM(T.Winterburn!C28)</f>
        <v>24</v>
      </c>
      <c r="C17" s="100">
        <f>SUM(T.Winterburn!C29)</f>
        <v>0</v>
      </c>
      <c r="D17" s="100">
        <f>SUM(T.Winterburn!C30)</f>
        <v>0</v>
      </c>
      <c r="E17" s="100">
        <f>SUM(T.Winterburn!C31)</f>
        <v>8</v>
      </c>
      <c r="F17" s="100">
        <f>SUM(T.Winterburn!C32)</f>
        <v>8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1" x14ac:dyDescent="0.25">
      <c r="A18" s="99" t="s">
        <v>12</v>
      </c>
      <c r="B18" s="100">
        <f>SUM(Wright!C36)</f>
        <v>0</v>
      </c>
      <c r="C18" s="100">
        <f>SUM(Wright!C37)</f>
        <v>0</v>
      </c>
      <c r="D18" s="100">
        <f>SUM(Wright!C38)</f>
        <v>0</v>
      </c>
      <c r="E18" s="100">
        <f>SUM(Wright!C39)</f>
        <v>32</v>
      </c>
      <c r="F18" s="100">
        <f>SUM(Wright!C40)</f>
        <v>8</v>
      </c>
      <c r="G18" s="101">
        <f>B18+C18+D18+E18+F18</f>
        <v>40</v>
      </c>
      <c r="H18" s="104">
        <f>SUM(Wright!C42)</f>
        <v>0</v>
      </c>
      <c r="I18" s="104">
        <f>SUM(Wright!C43)</f>
        <v>0</v>
      </c>
      <c r="K18" s="103">
        <f>SUM(Wright!I37)</f>
        <v>0</v>
      </c>
    </row>
    <row r="19" spans="1:11" ht="17.25" customHeight="1" x14ac:dyDescent="0.25">
      <c r="A19" s="105" t="s">
        <v>22</v>
      </c>
      <c r="B19" s="106">
        <f t="shared" ref="B19:I19" si="2">SUM(B6:B18)</f>
        <v>264</v>
      </c>
      <c r="C19" s="106">
        <f t="shared" si="2"/>
        <v>0</v>
      </c>
      <c r="D19" s="106">
        <f t="shared" si="2"/>
        <v>0</v>
      </c>
      <c r="E19" s="106">
        <f t="shared" si="2"/>
        <v>112</v>
      </c>
      <c r="F19" s="106">
        <f t="shared" si="2"/>
        <v>96</v>
      </c>
      <c r="G19" s="106">
        <f t="shared" si="2"/>
        <v>472</v>
      </c>
      <c r="H19" s="107">
        <f t="shared" si="2"/>
        <v>0</v>
      </c>
      <c r="I19" s="107">
        <f t="shared" si="2"/>
        <v>0</v>
      </c>
      <c r="J19" s="94"/>
      <c r="K19" s="106">
        <f>SUM(K6:K18)</f>
        <v>39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264</v>
      </c>
    </row>
    <row r="23" spans="1:11" x14ac:dyDescent="0.25">
      <c r="A23" s="92" t="s">
        <v>29</v>
      </c>
      <c r="C23" s="108">
        <f>K19</f>
        <v>39</v>
      </c>
    </row>
    <row r="24" spans="1:11" x14ac:dyDescent="0.25">
      <c r="A24" s="92" t="s">
        <v>33</v>
      </c>
      <c r="C24" s="109">
        <f>C23/C22</f>
        <v>0.14772727272727273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91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45</v>
      </c>
      <c r="D4" s="22" t="s">
        <v>92</v>
      </c>
      <c r="E4" s="122"/>
      <c r="F4" s="122"/>
      <c r="G4" s="118">
        <v>2</v>
      </c>
      <c r="H4" s="119"/>
      <c r="I4" s="128"/>
      <c r="J4" s="128"/>
      <c r="K4" s="128"/>
      <c r="L4" s="128"/>
      <c r="M4" s="128"/>
      <c r="N4" s="128"/>
      <c r="O4" s="118"/>
      <c r="P4" s="119"/>
      <c r="Q4" s="118"/>
      <c r="R4" s="119"/>
      <c r="S4" s="58">
        <f t="shared" ref="S4:S24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7054</v>
      </c>
      <c r="B5" s="6" t="s">
        <v>112</v>
      </c>
      <c r="C5" s="6">
        <v>46</v>
      </c>
      <c r="D5" s="22" t="s">
        <v>93</v>
      </c>
      <c r="E5" s="123"/>
      <c r="F5" s="122"/>
      <c r="G5" s="118">
        <v>3</v>
      </c>
      <c r="H5" s="119"/>
      <c r="I5" s="126"/>
      <c r="J5" s="128"/>
      <c r="K5" s="126"/>
      <c r="L5" s="128"/>
      <c r="M5" s="126"/>
      <c r="N5" s="128"/>
      <c r="O5" s="118"/>
      <c r="P5" s="119"/>
      <c r="Q5" s="118"/>
      <c r="R5" s="119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6">
        <v>7054</v>
      </c>
      <c r="B6" s="6" t="s">
        <v>112</v>
      </c>
      <c r="C6" s="6">
        <v>44</v>
      </c>
      <c r="D6" s="22" t="s">
        <v>92</v>
      </c>
      <c r="E6" s="122"/>
      <c r="F6" s="122"/>
      <c r="G6" s="118">
        <v>3</v>
      </c>
      <c r="H6" s="119"/>
      <c r="I6" s="128">
        <v>8</v>
      </c>
      <c r="J6" s="128"/>
      <c r="K6" s="128"/>
      <c r="L6" s="128"/>
      <c r="M6" s="128">
        <v>2.5</v>
      </c>
      <c r="N6" s="128"/>
      <c r="O6" s="118"/>
      <c r="P6" s="119"/>
      <c r="Q6" s="118"/>
      <c r="R6" s="119"/>
      <c r="S6" s="58">
        <f t="shared" si="0"/>
        <v>13.5</v>
      </c>
      <c r="T6" s="58">
        <f t="shared" si="1"/>
        <v>13.5</v>
      </c>
      <c r="U6" s="60"/>
      <c r="V6" s="60"/>
    </row>
    <row r="7" spans="1:22" x14ac:dyDescent="0.25">
      <c r="A7" s="6">
        <v>7054</v>
      </c>
      <c r="B7" s="6" t="s">
        <v>112</v>
      </c>
      <c r="C7" s="6">
        <v>50</v>
      </c>
      <c r="D7" s="22" t="s">
        <v>94</v>
      </c>
      <c r="E7" s="120"/>
      <c r="F7" s="121"/>
      <c r="G7" s="118"/>
      <c r="H7" s="119"/>
      <c r="I7" s="118"/>
      <c r="J7" s="119"/>
      <c r="K7" s="118">
        <v>3</v>
      </c>
      <c r="L7" s="119"/>
      <c r="M7" s="118"/>
      <c r="N7" s="119"/>
      <c r="O7" s="118"/>
      <c r="P7" s="119"/>
      <c r="Q7" s="118"/>
      <c r="R7" s="119"/>
      <c r="S7" s="58">
        <f>E7+G7+I7+K7+M7+O7+Q7</f>
        <v>3</v>
      </c>
      <c r="T7" s="58">
        <f t="shared" si="1"/>
        <v>3</v>
      </c>
      <c r="U7" s="60"/>
      <c r="V7" s="60"/>
    </row>
    <row r="8" spans="1:22" x14ac:dyDescent="0.25">
      <c r="A8" s="6">
        <v>7054</v>
      </c>
      <c r="B8" s="6" t="s">
        <v>112</v>
      </c>
      <c r="C8" s="6">
        <v>51</v>
      </c>
      <c r="D8" s="22" t="s">
        <v>95</v>
      </c>
      <c r="E8" s="120"/>
      <c r="F8" s="121"/>
      <c r="G8" s="118"/>
      <c r="H8" s="119"/>
      <c r="I8" s="118"/>
      <c r="J8" s="119"/>
      <c r="K8" s="118">
        <v>5</v>
      </c>
      <c r="L8" s="119"/>
      <c r="M8" s="118">
        <v>4</v>
      </c>
      <c r="N8" s="119"/>
      <c r="O8" s="118"/>
      <c r="P8" s="119"/>
      <c r="Q8" s="118"/>
      <c r="R8" s="119"/>
      <c r="S8" s="58">
        <f>E8+G8+I8+K8+M8+O8+Q8</f>
        <v>9</v>
      </c>
      <c r="T8" s="58">
        <f t="shared" si="1"/>
        <v>9</v>
      </c>
      <c r="U8" s="60"/>
      <c r="V8" s="60"/>
    </row>
    <row r="9" spans="1:22" x14ac:dyDescent="0.25">
      <c r="A9" s="6">
        <v>7054</v>
      </c>
      <c r="B9" s="6" t="s">
        <v>112</v>
      </c>
      <c r="C9" s="6">
        <v>54</v>
      </c>
      <c r="D9" s="22" t="s">
        <v>96</v>
      </c>
      <c r="E9" s="120"/>
      <c r="F9" s="121"/>
      <c r="G9" s="118"/>
      <c r="H9" s="119"/>
      <c r="I9" s="118"/>
      <c r="J9" s="119"/>
      <c r="K9" s="118"/>
      <c r="L9" s="119"/>
      <c r="M9" s="118">
        <v>1.5</v>
      </c>
      <c r="N9" s="119"/>
      <c r="O9" s="118"/>
      <c r="P9" s="119"/>
      <c r="Q9" s="118"/>
      <c r="R9" s="119"/>
      <c r="S9" s="58">
        <f t="shared" si="0"/>
        <v>1.5</v>
      </c>
      <c r="T9" s="58">
        <f t="shared" si="1"/>
        <v>1.5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25" t="s">
        <v>113</v>
      </c>
      <c r="C20" s="6"/>
      <c r="D20" s="22" t="s">
        <v>86</v>
      </c>
      <c r="E20" s="120"/>
      <c r="F20" s="121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113</v>
      </c>
      <c r="C21" s="6"/>
      <c r="D21" s="22" t="s">
        <v>67</v>
      </c>
      <c r="E21" s="120"/>
      <c r="F21" s="121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113</v>
      </c>
      <c r="C22" s="6"/>
      <c r="D22" s="22" t="s">
        <v>66</v>
      </c>
      <c r="E22" s="123"/>
      <c r="F22" s="123"/>
      <c r="G22" s="126"/>
      <c r="H22" s="126"/>
      <c r="I22" s="126"/>
      <c r="J22" s="126"/>
      <c r="K22" s="126"/>
      <c r="L22" s="126"/>
      <c r="M22" s="126"/>
      <c r="N22" s="126"/>
      <c r="O22" s="118"/>
      <c r="P22" s="119"/>
      <c r="Q22" s="118"/>
      <c r="R22" s="119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>
        <v>8</v>
      </c>
      <c r="F25" s="121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ref="S25:S26" si="11">E25+G25+I25+K25+M25+O25+Q25</f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f>SUM(S20:S22)</f>
        <v>0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6" t="s">
        <v>91</v>
      </c>
      <c r="D2" s="110"/>
      <c r="E2" s="131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28</v>
      </c>
      <c r="D4" s="22" t="s">
        <v>92</v>
      </c>
      <c r="E4" s="120"/>
      <c r="F4" s="121"/>
      <c r="G4" s="118">
        <v>8</v>
      </c>
      <c r="H4" s="119"/>
      <c r="I4" s="118">
        <v>8</v>
      </c>
      <c r="J4" s="119"/>
      <c r="K4" s="118">
        <v>7</v>
      </c>
      <c r="L4" s="119"/>
      <c r="M4" s="118">
        <v>7</v>
      </c>
      <c r="N4" s="119"/>
      <c r="O4" s="118"/>
      <c r="P4" s="119"/>
      <c r="Q4" s="118"/>
      <c r="R4" s="119"/>
      <c r="S4" s="58">
        <f>E4+G4+I4+K4+M4+O4+Q4</f>
        <v>30</v>
      </c>
      <c r="T4" s="58">
        <f t="shared" ref="T4:T12" si="0">SUM(S4-U4-V4)</f>
        <v>30</v>
      </c>
      <c r="U4" s="60"/>
      <c r="V4" s="60"/>
    </row>
    <row r="5" spans="1:22" x14ac:dyDescent="0.25">
      <c r="A5" s="6"/>
      <c r="B5" s="6"/>
      <c r="C5" s="6"/>
      <c r="D5" s="22"/>
      <c r="E5" s="120"/>
      <c r="F5" s="121"/>
      <c r="G5" s="118"/>
      <c r="H5" s="119"/>
      <c r="I5" s="118"/>
      <c r="J5" s="119"/>
      <c r="K5" s="118"/>
      <c r="L5" s="119"/>
      <c r="M5" s="118"/>
      <c r="N5" s="119"/>
      <c r="O5" s="118"/>
      <c r="P5" s="119"/>
      <c r="Q5" s="118"/>
      <c r="R5" s="119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18"/>
      <c r="H6" s="119"/>
      <c r="I6" s="118"/>
      <c r="J6" s="119"/>
      <c r="K6" s="118"/>
      <c r="L6" s="119"/>
      <c r="M6" s="118"/>
      <c r="N6" s="119"/>
      <c r="O6" s="129"/>
      <c r="P6" s="130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>
        <v>3600</v>
      </c>
      <c r="B16" s="25" t="s">
        <v>113</v>
      </c>
      <c r="C16" s="6"/>
      <c r="D16" s="22" t="s">
        <v>79</v>
      </c>
      <c r="E16" s="120"/>
      <c r="F16" s="121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113</v>
      </c>
      <c r="C17" s="6"/>
      <c r="D17" s="22" t="s">
        <v>65</v>
      </c>
      <c r="E17" s="120"/>
      <c r="F17" s="121"/>
      <c r="G17" s="118"/>
      <c r="H17" s="119"/>
      <c r="I17" s="118"/>
      <c r="J17" s="119"/>
      <c r="K17" s="118">
        <v>1</v>
      </c>
      <c r="L17" s="119"/>
      <c r="M17" s="118">
        <v>1</v>
      </c>
      <c r="N17" s="119"/>
      <c r="O17" s="118"/>
      <c r="P17" s="119"/>
      <c r="Q17" s="118"/>
      <c r="R17" s="119"/>
      <c r="S17" s="58">
        <f>E17+G17+I17+K17+M17+O17+Q17</f>
        <v>2</v>
      </c>
      <c r="T17" s="58">
        <f>SUM(S17-U17-V17)</f>
        <v>2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35</v>
      </c>
      <c r="B19" s="55"/>
      <c r="C19" s="55"/>
      <c r="D19" s="55"/>
      <c r="E19" s="120"/>
      <c r="F19" s="121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1"/>
        <v>0</v>
      </c>
      <c r="T19" s="58"/>
      <c r="U19" s="62"/>
      <c r="V19" s="60"/>
    </row>
    <row r="20" spans="1:22" x14ac:dyDescent="0.25">
      <c r="A20" s="55" t="s">
        <v>36</v>
      </c>
      <c r="B20" s="55"/>
      <c r="C20" s="55"/>
      <c r="D20" s="55"/>
      <c r="E20" s="120">
        <v>8</v>
      </c>
      <c r="F20" s="121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8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8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39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23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24</v>
      </c>
      <c r="C27" s="63">
        <f>U23</f>
        <v>0</v>
      </c>
      <c r="D27" s="63"/>
      <c r="I27" s="64">
        <f>SUM(S16:S17)</f>
        <v>2</v>
      </c>
    </row>
    <row r="28" spans="1:22" x14ac:dyDescent="0.25">
      <c r="A28" s="50" t="s">
        <v>25</v>
      </c>
      <c r="C28" s="63">
        <f>V23</f>
        <v>0</v>
      </c>
    </row>
    <row r="29" spans="1:22" x14ac:dyDescent="0.25">
      <c r="A29" s="50" t="s">
        <v>26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8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40</v>
      </c>
      <c r="F31" s="51"/>
      <c r="G31" s="66">
        <f>S21-C31</f>
        <v>0</v>
      </c>
    </row>
    <row r="32" spans="1:22" ht="16.5" thickTop="1" x14ac:dyDescent="0.25">
      <c r="A32" s="50" t="s">
        <v>27</v>
      </c>
      <c r="C32" s="67">
        <v>0</v>
      </c>
      <c r="D32" s="67"/>
    </row>
    <row r="33" spans="1:4" x14ac:dyDescent="0.25">
      <c r="A33" s="50" t="s">
        <v>34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63</v>
      </c>
      <c r="B2" s="110"/>
      <c r="C2" s="2" t="str">
        <f>Chimes!C2</f>
        <v>16.04.2023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45</v>
      </c>
      <c r="D4" s="22" t="s">
        <v>97</v>
      </c>
      <c r="E4" s="123"/>
      <c r="F4" s="123"/>
      <c r="G4" s="126">
        <v>8</v>
      </c>
      <c r="H4" s="126"/>
      <c r="I4" s="126">
        <v>8</v>
      </c>
      <c r="J4" s="126"/>
      <c r="K4" s="126"/>
      <c r="L4" s="126"/>
      <c r="M4" s="126"/>
      <c r="N4" s="126"/>
      <c r="O4" s="132"/>
      <c r="P4" s="133"/>
      <c r="Q4" s="132"/>
      <c r="R4" s="133"/>
      <c r="S4" s="12">
        <f>E4+G4+I4+K4+M4+O4+Q4</f>
        <v>16</v>
      </c>
      <c r="T4" s="12">
        <f t="shared" ref="T4:T18" si="0">SUM(S4-U4-V4)</f>
        <v>16</v>
      </c>
      <c r="U4" s="14"/>
      <c r="V4" s="14"/>
    </row>
    <row r="5" spans="1:22" x14ac:dyDescent="0.25">
      <c r="A5" s="6">
        <v>7054</v>
      </c>
      <c r="B5" s="6" t="s">
        <v>112</v>
      </c>
      <c r="C5" s="6">
        <v>53</v>
      </c>
      <c r="D5" s="22" t="s">
        <v>98</v>
      </c>
      <c r="E5" s="123"/>
      <c r="F5" s="123"/>
      <c r="G5" s="126"/>
      <c r="H5" s="126"/>
      <c r="I5" s="126"/>
      <c r="J5" s="126"/>
      <c r="K5" s="126">
        <v>0.5</v>
      </c>
      <c r="L5" s="126"/>
      <c r="M5" s="126"/>
      <c r="N5" s="126"/>
      <c r="O5" s="132"/>
      <c r="P5" s="133"/>
      <c r="Q5" s="132"/>
      <c r="R5" s="133"/>
      <c r="S5" s="12">
        <f t="shared" ref="S5:S25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7054</v>
      </c>
      <c r="B6" s="6" t="s">
        <v>112</v>
      </c>
      <c r="C6" s="6">
        <v>28</v>
      </c>
      <c r="D6" s="22" t="s">
        <v>99</v>
      </c>
      <c r="E6" s="123"/>
      <c r="F6" s="123"/>
      <c r="G6" s="126"/>
      <c r="H6" s="126"/>
      <c r="I6" s="126"/>
      <c r="J6" s="126"/>
      <c r="K6" s="126">
        <v>1</v>
      </c>
      <c r="L6" s="126"/>
      <c r="M6" s="126"/>
      <c r="N6" s="126"/>
      <c r="O6" s="132"/>
      <c r="P6" s="133"/>
      <c r="Q6" s="132"/>
      <c r="R6" s="133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7054</v>
      </c>
      <c r="B7" s="6" t="s">
        <v>112</v>
      </c>
      <c r="C7" s="6">
        <v>51</v>
      </c>
      <c r="D7" s="22" t="s">
        <v>95</v>
      </c>
      <c r="E7" s="123"/>
      <c r="F7" s="123"/>
      <c r="G7" s="126"/>
      <c r="H7" s="126"/>
      <c r="I7" s="126"/>
      <c r="J7" s="126"/>
      <c r="K7" s="126">
        <v>4.5</v>
      </c>
      <c r="L7" s="126"/>
      <c r="M7" s="126">
        <v>3</v>
      </c>
      <c r="N7" s="126"/>
      <c r="O7" s="132"/>
      <c r="P7" s="133"/>
      <c r="Q7" s="132"/>
      <c r="R7" s="133"/>
      <c r="S7" s="12">
        <f t="shared" si="1"/>
        <v>7.5</v>
      </c>
      <c r="T7" s="12">
        <f t="shared" si="0"/>
        <v>7.5</v>
      </c>
      <c r="U7" s="14"/>
      <c r="V7" s="14"/>
    </row>
    <row r="8" spans="1:22" x14ac:dyDescent="0.25">
      <c r="A8" s="6">
        <v>7054</v>
      </c>
      <c r="B8" s="6" t="s">
        <v>112</v>
      </c>
      <c r="C8" s="6">
        <v>54</v>
      </c>
      <c r="D8" s="22" t="s">
        <v>96</v>
      </c>
      <c r="E8" s="123"/>
      <c r="F8" s="123"/>
      <c r="G8" s="126"/>
      <c r="H8" s="126"/>
      <c r="I8" s="126"/>
      <c r="J8" s="126"/>
      <c r="K8" s="126"/>
      <c r="L8" s="126"/>
      <c r="M8" s="126">
        <v>4</v>
      </c>
      <c r="N8" s="126"/>
      <c r="O8" s="132"/>
      <c r="P8" s="133"/>
      <c r="Q8" s="132"/>
      <c r="R8" s="133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/>
      <c r="B9" s="6"/>
      <c r="C9" s="6"/>
      <c r="D9" s="22"/>
      <c r="E9" s="123"/>
      <c r="F9" s="123"/>
      <c r="G9" s="126"/>
      <c r="H9" s="126"/>
      <c r="I9" s="126"/>
      <c r="J9" s="126"/>
      <c r="K9" s="126"/>
      <c r="L9" s="126"/>
      <c r="M9" s="126"/>
      <c r="N9" s="126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3"/>
      <c r="G10" s="126"/>
      <c r="H10" s="126"/>
      <c r="I10" s="126"/>
      <c r="J10" s="126"/>
      <c r="K10" s="126"/>
      <c r="L10" s="126"/>
      <c r="M10" s="126"/>
      <c r="N10" s="126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3"/>
      <c r="G11" s="126"/>
      <c r="H11" s="126"/>
      <c r="I11" s="126"/>
      <c r="J11" s="126"/>
      <c r="K11" s="126"/>
      <c r="L11" s="126"/>
      <c r="M11" s="126"/>
      <c r="N11" s="126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3"/>
      <c r="G12" s="126"/>
      <c r="H12" s="126"/>
      <c r="I12" s="126"/>
      <c r="J12" s="126"/>
      <c r="K12" s="126"/>
      <c r="L12" s="126"/>
      <c r="M12" s="126"/>
      <c r="N12" s="126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3"/>
      <c r="G13" s="126"/>
      <c r="H13" s="126"/>
      <c r="I13" s="126"/>
      <c r="J13" s="126"/>
      <c r="K13" s="126"/>
      <c r="L13" s="126"/>
      <c r="M13" s="126"/>
      <c r="N13" s="126"/>
      <c r="O13" s="132"/>
      <c r="P13" s="133"/>
      <c r="Q13" s="132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3"/>
      <c r="G14" s="126"/>
      <c r="H14" s="126"/>
      <c r="I14" s="126"/>
      <c r="J14" s="126"/>
      <c r="K14" s="126"/>
      <c r="L14" s="126"/>
      <c r="M14" s="126"/>
      <c r="N14" s="126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3"/>
      <c r="G15" s="126"/>
      <c r="H15" s="126"/>
      <c r="I15" s="126"/>
      <c r="J15" s="126"/>
      <c r="K15" s="126"/>
      <c r="L15" s="126"/>
      <c r="M15" s="126"/>
      <c r="N15" s="126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3"/>
      <c r="G16" s="126"/>
      <c r="H16" s="126"/>
      <c r="I16" s="126"/>
      <c r="J16" s="126"/>
      <c r="K16" s="126"/>
      <c r="L16" s="126"/>
      <c r="M16" s="126"/>
      <c r="N16" s="126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3"/>
      <c r="G17" s="126"/>
      <c r="H17" s="126"/>
      <c r="I17" s="126"/>
      <c r="J17" s="126"/>
      <c r="K17" s="126"/>
      <c r="L17" s="126"/>
      <c r="M17" s="126"/>
      <c r="N17" s="126"/>
      <c r="O17" s="132"/>
      <c r="P17" s="133"/>
      <c r="Q17" s="132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3"/>
      <c r="G18" s="126"/>
      <c r="H18" s="126"/>
      <c r="I18" s="126"/>
      <c r="J18" s="126"/>
      <c r="K18" s="126"/>
      <c r="L18" s="126"/>
      <c r="M18" s="126"/>
      <c r="N18" s="126"/>
      <c r="O18" s="132"/>
      <c r="P18" s="133"/>
      <c r="Q18" s="132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114</v>
      </c>
      <c r="C19" s="6"/>
      <c r="D19" s="22" t="s">
        <v>70</v>
      </c>
      <c r="E19" s="123"/>
      <c r="F19" s="123"/>
      <c r="G19" s="126"/>
      <c r="H19" s="126"/>
      <c r="I19" s="126"/>
      <c r="J19" s="126"/>
      <c r="K19" s="126"/>
      <c r="L19" s="126"/>
      <c r="M19" s="126"/>
      <c r="N19" s="126"/>
      <c r="O19" s="132"/>
      <c r="P19" s="133"/>
      <c r="Q19" s="132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113</v>
      </c>
      <c r="C20" s="6"/>
      <c r="D20" s="22" t="s">
        <v>65</v>
      </c>
      <c r="E20" s="123"/>
      <c r="F20" s="123"/>
      <c r="G20" s="126"/>
      <c r="H20" s="126"/>
      <c r="I20" s="126"/>
      <c r="J20" s="126"/>
      <c r="K20" s="126"/>
      <c r="L20" s="126"/>
      <c r="M20" s="126"/>
      <c r="N20" s="126"/>
      <c r="O20" s="132"/>
      <c r="P20" s="133"/>
      <c r="Q20" s="132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113</v>
      </c>
      <c r="C21" s="6"/>
      <c r="D21" s="22" t="s">
        <v>66</v>
      </c>
      <c r="E21" s="123"/>
      <c r="F21" s="123"/>
      <c r="G21" s="126"/>
      <c r="H21" s="126"/>
      <c r="I21" s="126"/>
      <c r="J21" s="126"/>
      <c r="K21" s="126">
        <v>2</v>
      </c>
      <c r="L21" s="126"/>
      <c r="M21" s="126">
        <v>1</v>
      </c>
      <c r="N21" s="126"/>
      <c r="O21" s="132"/>
      <c r="P21" s="133"/>
      <c r="Q21" s="132"/>
      <c r="R21" s="133"/>
      <c r="S21" s="12">
        <f>E21+G21+I21+K21+M21+O21+Q21</f>
        <v>3</v>
      </c>
      <c r="T21" s="12">
        <f>SUM(S21-U21-V21)</f>
        <v>3</v>
      </c>
      <c r="U21" s="14"/>
      <c r="V21" s="14"/>
    </row>
    <row r="22" spans="1:22" ht="15" customHeight="1" x14ac:dyDescent="0.25">
      <c r="A22" s="6">
        <v>3600</v>
      </c>
      <c r="B22" s="25" t="s">
        <v>113</v>
      </c>
      <c r="C22" s="6"/>
      <c r="D22" s="22" t="s">
        <v>88</v>
      </c>
      <c r="E22" s="123"/>
      <c r="F22" s="123"/>
      <c r="G22" s="126"/>
      <c r="H22" s="126"/>
      <c r="I22" s="126"/>
      <c r="J22" s="126"/>
      <c r="K22" s="126"/>
      <c r="L22" s="126"/>
      <c r="M22" s="126"/>
      <c r="N22" s="126"/>
      <c r="O22" s="132"/>
      <c r="P22" s="133"/>
      <c r="Q22" s="132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4"/>
      <c r="F23" s="135"/>
      <c r="G23" s="132"/>
      <c r="H23" s="133"/>
      <c r="I23" s="132"/>
      <c r="J23" s="133"/>
      <c r="K23" s="132"/>
      <c r="L23" s="133"/>
      <c r="M23" s="132"/>
      <c r="N23" s="133"/>
      <c r="O23" s="132"/>
      <c r="P23" s="133"/>
      <c r="Q23" s="132"/>
      <c r="R23" s="133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4">
        <v>8</v>
      </c>
      <c r="F24" s="135"/>
      <c r="G24" s="132"/>
      <c r="H24" s="133"/>
      <c r="I24" s="132"/>
      <c r="J24" s="133"/>
      <c r="K24" s="132"/>
      <c r="L24" s="133"/>
      <c r="M24" s="132"/>
      <c r="N24" s="133"/>
      <c r="O24" s="132"/>
      <c r="P24" s="133"/>
      <c r="Q24" s="132"/>
      <c r="R24" s="133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f>SUM(S17:S22)</f>
        <v>3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16.04.2023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7"/>
      <c r="G3" s="56">
        <v>8</v>
      </c>
      <c r="H3" s="27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41</v>
      </c>
      <c r="D4" s="22" t="s">
        <v>100</v>
      </c>
      <c r="E4" s="122"/>
      <c r="F4" s="122"/>
      <c r="G4" s="128">
        <v>6</v>
      </c>
      <c r="H4" s="128"/>
      <c r="I4" s="138"/>
      <c r="J4" s="138"/>
      <c r="K4" s="128">
        <v>3</v>
      </c>
      <c r="L4" s="128"/>
      <c r="M4" s="128"/>
      <c r="N4" s="128"/>
      <c r="O4" s="118"/>
      <c r="P4" s="119"/>
      <c r="Q4" s="118"/>
      <c r="R4" s="119"/>
      <c r="S4" s="58">
        <f>E4+G4+I4+K4+M4+O4+Q4</f>
        <v>9</v>
      </c>
      <c r="T4" s="58">
        <f t="shared" ref="T4:T14" si="0">SUM(S4-U4-V4)</f>
        <v>9</v>
      </c>
      <c r="U4" s="60"/>
      <c r="V4" s="60"/>
    </row>
    <row r="5" spans="1:22" x14ac:dyDescent="0.25">
      <c r="A5" s="6">
        <v>7054</v>
      </c>
      <c r="B5" s="6" t="s">
        <v>112</v>
      </c>
      <c r="C5" s="6">
        <v>31</v>
      </c>
      <c r="D5" s="22" t="s">
        <v>101</v>
      </c>
      <c r="E5" s="122"/>
      <c r="F5" s="122"/>
      <c r="G5" s="128">
        <v>1.5</v>
      </c>
      <c r="H5" s="128"/>
      <c r="I5" s="138"/>
      <c r="J5" s="138"/>
      <c r="K5" s="128"/>
      <c r="L5" s="128"/>
      <c r="M5" s="128"/>
      <c r="N5" s="128"/>
      <c r="O5" s="118"/>
      <c r="P5" s="119"/>
      <c r="Q5" s="118"/>
      <c r="R5" s="119"/>
      <c r="S5" s="58">
        <f t="shared" ref="S5:S25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7054</v>
      </c>
      <c r="B6" s="6" t="s">
        <v>112</v>
      </c>
      <c r="C6" s="6">
        <v>40</v>
      </c>
      <c r="D6" s="22" t="s">
        <v>102</v>
      </c>
      <c r="E6" s="122"/>
      <c r="F6" s="122"/>
      <c r="G6" s="128"/>
      <c r="H6" s="128"/>
      <c r="I6" s="138"/>
      <c r="J6" s="138"/>
      <c r="K6" s="128">
        <v>4</v>
      </c>
      <c r="L6" s="128"/>
      <c r="M6" s="128">
        <v>7.5</v>
      </c>
      <c r="N6" s="128"/>
      <c r="O6" s="118"/>
      <c r="P6" s="119"/>
      <c r="Q6" s="118"/>
      <c r="R6" s="119"/>
      <c r="S6" s="58">
        <f t="shared" si="1"/>
        <v>11.5</v>
      </c>
      <c r="T6" s="58">
        <f t="shared" si="0"/>
        <v>11.5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8"/>
      <c r="H7" s="128"/>
      <c r="I7" s="138"/>
      <c r="J7" s="138"/>
      <c r="K7" s="128"/>
      <c r="L7" s="128"/>
      <c r="M7" s="128"/>
      <c r="N7" s="128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18"/>
      <c r="H8" s="119"/>
      <c r="I8" s="139"/>
      <c r="J8" s="140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18"/>
      <c r="H9" s="119"/>
      <c r="I9" s="139"/>
      <c r="J9" s="140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18"/>
      <c r="H10" s="119"/>
      <c r="I10" s="139"/>
      <c r="J10" s="140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18"/>
      <c r="H11" s="119"/>
      <c r="I11" s="139"/>
      <c r="J11" s="140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18"/>
      <c r="H12" s="119"/>
      <c r="I12" s="139"/>
      <c r="J12" s="140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18"/>
      <c r="H13" s="119"/>
      <c r="I13" s="139"/>
      <c r="J13" s="140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18"/>
      <c r="H14" s="119"/>
      <c r="I14" s="139"/>
      <c r="J14" s="140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18"/>
      <c r="H15" s="119"/>
      <c r="I15" s="139"/>
      <c r="J15" s="140"/>
      <c r="K15" s="118"/>
      <c r="L15" s="119"/>
      <c r="M15" s="118"/>
      <c r="N15" s="119"/>
      <c r="O15" s="118"/>
      <c r="P15" s="119"/>
      <c r="Q15" s="118"/>
      <c r="R15" s="11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18"/>
      <c r="H16" s="119"/>
      <c r="I16" s="139"/>
      <c r="J16" s="140"/>
      <c r="K16" s="118"/>
      <c r="L16" s="119"/>
      <c r="M16" s="118"/>
      <c r="N16" s="119"/>
      <c r="O16" s="118"/>
      <c r="P16" s="119"/>
      <c r="Q16" s="118"/>
      <c r="R16" s="11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18"/>
      <c r="H17" s="119"/>
      <c r="I17" s="139"/>
      <c r="J17" s="140"/>
      <c r="K17" s="118"/>
      <c r="L17" s="119"/>
      <c r="M17" s="118"/>
      <c r="N17" s="119"/>
      <c r="O17" s="118"/>
      <c r="P17" s="119"/>
      <c r="Q17" s="118"/>
      <c r="R17" s="119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18"/>
      <c r="H18" s="119"/>
      <c r="I18" s="139"/>
      <c r="J18" s="140"/>
      <c r="K18" s="118"/>
      <c r="L18" s="119"/>
      <c r="M18" s="118"/>
      <c r="N18" s="119"/>
      <c r="O18" s="118"/>
      <c r="P18" s="119"/>
      <c r="Q18" s="118"/>
      <c r="R18" s="11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18"/>
      <c r="H19" s="119"/>
      <c r="I19" s="139"/>
      <c r="J19" s="140"/>
      <c r="K19" s="118"/>
      <c r="L19" s="119"/>
      <c r="M19" s="118"/>
      <c r="N19" s="119"/>
      <c r="O19" s="118"/>
      <c r="P19" s="119"/>
      <c r="Q19" s="118"/>
      <c r="R19" s="11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113</v>
      </c>
      <c r="C20" s="6"/>
      <c r="D20" s="22" t="s">
        <v>89</v>
      </c>
      <c r="E20" s="120"/>
      <c r="F20" s="121"/>
      <c r="G20" s="118"/>
      <c r="H20" s="119"/>
      <c r="I20" s="139"/>
      <c r="J20" s="140"/>
      <c r="K20" s="118"/>
      <c r="L20" s="119"/>
      <c r="M20" s="118"/>
      <c r="N20" s="119"/>
      <c r="O20" s="118"/>
      <c r="P20" s="119"/>
      <c r="Q20" s="118"/>
      <c r="R20" s="119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113</v>
      </c>
      <c r="C21" s="6"/>
      <c r="D21" s="22" t="s">
        <v>65</v>
      </c>
      <c r="E21" s="120"/>
      <c r="F21" s="121"/>
      <c r="G21" s="118">
        <v>0.5</v>
      </c>
      <c r="H21" s="119"/>
      <c r="I21" s="139"/>
      <c r="J21" s="140"/>
      <c r="K21" s="118">
        <v>1</v>
      </c>
      <c r="L21" s="119"/>
      <c r="M21" s="118">
        <v>0.5</v>
      </c>
      <c r="N21" s="119"/>
      <c r="O21" s="118"/>
      <c r="P21" s="119"/>
      <c r="Q21" s="118"/>
      <c r="R21" s="119"/>
      <c r="S21" s="58">
        <f>E21+G21+I21+K21+M21+O21+Q21</f>
        <v>2</v>
      </c>
      <c r="T21" s="58">
        <f>SUM(S21-U21-V21)</f>
        <v>2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18"/>
      <c r="H22" s="119"/>
      <c r="I22" s="139"/>
      <c r="J22" s="140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0"/>
      <c r="F23" s="121"/>
      <c r="G23" s="118"/>
      <c r="H23" s="119"/>
      <c r="I23" s="139">
        <v>8</v>
      </c>
      <c r="J23" s="140"/>
      <c r="K23" s="118"/>
      <c r="L23" s="119"/>
      <c r="M23" s="118"/>
      <c r="N23" s="119"/>
      <c r="O23" s="118"/>
      <c r="P23" s="119"/>
      <c r="Q23" s="118"/>
      <c r="R23" s="119"/>
      <c r="S23" s="58">
        <f t="shared" si="1"/>
        <v>8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0">
        <v>8</v>
      </c>
      <c r="F24" s="121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8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f>SUM(S20:S21)</f>
        <v>2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8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57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16.04.2023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30</v>
      </c>
      <c r="D4" s="22" t="s">
        <v>101</v>
      </c>
      <c r="E4" s="122"/>
      <c r="F4" s="122"/>
      <c r="G4" s="128">
        <v>3.5</v>
      </c>
      <c r="H4" s="128"/>
      <c r="I4" s="118">
        <v>3.75</v>
      </c>
      <c r="J4" s="119"/>
      <c r="K4" s="118">
        <v>2</v>
      </c>
      <c r="L4" s="119"/>
      <c r="M4" s="128"/>
      <c r="N4" s="128"/>
      <c r="O4" s="118"/>
      <c r="P4" s="119"/>
      <c r="Q4" s="118"/>
      <c r="R4" s="119"/>
      <c r="S4" s="58">
        <f>E4+G4+I4+K4+M4+O4+Q4</f>
        <v>9.25</v>
      </c>
      <c r="T4" s="58">
        <f t="shared" ref="T4:T12" si="0">SUM(S4-U4-V4)</f>
        <v>9.25</v>
      </c>
      <c r="U4" s="60"/>
      <c r="V4" s="60"/>
    </row>
    <row r="5" spans="1:22" x14ac:dyDescent="0.25">
      <c r="A5" s="6">
        <v>7054</v>
      </c>
      <c r="B5" s="6" t="s">
        <v>112</v>
      </c>
      <c r="C5" s="6">
        <v>47</v>
      </c>
      <c r="D5" s="22" t="s">
        <v>111</v>
      </c>
      <c r="E5" s="122"/>
      <c r="F5" s="122"/>
      <c r="G5" s="128">
        <v>4.5</v>
      </c>
      <c r="H5" s="128"/>
      <c r="I5" s="118">
        <v>4.25</v>
      </c>
      <c r="J5" s="119"/>
      <c r="K5" s="118">
        <v>2</v>
      </c>
      <c r="L5" s="119"/>
      <c r="M5" s="128"/>
      <c r="N5" s="128"/>
      <c r="O5" s="118"/>
      <c r="P5" s="119"/>
      <c r="Q5" s="118"/>
      <c r="R5" s="119"/>
      <c r="S5" s="58">
        <f t="shared" ref="S5:S22" si="1">E5+G5+I5+K5+M5+O5+Q5</f>
        <v>10.75</v>
      </c>
      <c r="T5" s="58">
        <f t="shared" si="0"/>
        <v>10.75</v>
      </c>
      <c r="U5" s="60"/>
      <c r="V5" s="60"/>
    </row>
    <row r="6" spans="1:22" x14ac:dyDescent="0.25">
      <c r="A6" s="6">
        <v>7054</v>
      </c>
      <c r="B6" s="6" t="s">
        <v>112</v>
      </c>
      <c r="C6" s="6">
        <v>40</v>
      </c>
      <c r="D6" s="22" t="s">
        <v>102</v>
      </c>
      <c r="E6" s="122"/>
      <c r="F6" s="122"/>
      <c r="G6" s="128"/>
      <c r="H6" s="128"/>
      <c r="I6" s="128"/>
      <c r="J6" s="128"/>
      <c r="K6" s="128">
        <v>3</v>
      </c>
      <c r="L6" s="128"/>
      <c r="M6" s="128"/>
      <c r="N6" s="128"/>
      <c r="O6" s="118"/>
      <c r="P6" s="119"/>
      <c r="Q6" s="118"/>
      <c r="R6" s="119"/>
      <c r="S6" s="58">
        <f t="shared" si="1"/>
        <v>3</v>
      </c>
      <c r="T6" s="58">
        <f t="shared" si="0"/>
        <v>3</v>
      </c>
      <c r="U6" s="60"/>
      <c r="V6" s="60"/>
    </row>
    <row r="7" spans="1:22" ht="18" customHeight="1" x14ac:dyDescent="0.25">
      <c r="A7" s="6"/>
      <c r="B7" s="6"/>
      <c r="C7" s="6"/>
      <c r="D7" s="22"/>
      <c r="E7" s="122"/>
      <c r="F7" s="122"/>
      <c r="G7" s="128"/>
      <c r="H7" s="128"/>
      <c r="I7" s="128"/>
      <c r="J7" s="128"/>
      <c r="K7" s="128"/>
      <c r="L7" s="128"/>
      <c r="M7" s="128"/>
      <c r="N7" s="128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2"/>
      <c r="G8" s="118"/>
      <c r="H8" s="119"/>
      <c r="I8" s="128"/>
      <c r="J8" s="128"/>
      <c r="K8" s="128"/>
      <c r="L8" s="128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18"/>
      <c r="H9" s="119"/>
      <c r="I9" s="128"/>
      <c r="J9" s="128"/>
      <c r="K9" s="128"/>
      <c r="L9" s="128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18"/>
      <c r="H16" s="119"/>
      <c r="I16" s="128"/>
      <c r="J16" s="128"/>
      <c r="K16" s="128"/>
      <c r="L16" s="128"/>
      <c r="M16" s="128"/>
      <c r="N16" s="128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0"/>
      <c r="F17" s="121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113</v>
      </c>
      <c r="C18" s="6"/>
      <c r="D18" s="22" t="s">
        <v>87</v>
      </c>
      <c r="E18" s="120"/>
      <c r="F18" s="121"/>
      <c r="G18" s="118"/>
      <c r="H18" s="119"/>
      <c r="I18" s="118"/>
      <c r="J18" s="119"/>
      <c r="K18" s="118">
        <v>1</v>
      </c>
      <c r="L18" s="119"/>
      <c r="M18" s="118"/>
      <c r="N18" s="119"/>
      <c r="O18" s="118"/>
      <c r="P18" s="119"/>
      <c r="Q18" s="118"/>
      <c r="R18" s="119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>
        <v>8</v>
      </c>
      <c r="F21" s="121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0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f>SUM(S18:S19)</f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16.04.2023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/>
      <c r="F3" s="117"/>
      <c r="G3" s="115"/>
      <c r="H3" s="115"/>
      <c r="I3" s="115"/>
      <c r="J3" s="115"/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4"/>
      <c r="F4" s="135"/>
      <c r="G4" s="141"/>
      <c r="H4" s="142"/>
      <c r="I4" s="141"/>
      <c r="J4" s="142"/>
      <c r="K4" s="141"/>
      <c r="L4" s="142"/>
      <c r="M4" s="141"/>
      <c r="N4" s="142"/>
      <c r="O4" s="132"/>
      <c r="P4" s="133"/>
      <c r="Q4" s="132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4"/>
      <c r="F5" s="135"/>
      <c r="G5" s="141"/>
      <c r="H5" s="142"/>
      <c r="I5" s="141"/>
      <c r="J5" s="142"/>
      <c r="K5" s="141"/>
      <c r="L5" s="142"/>
      <c r="M5" s="141"/>
      <c r="N5" s="142"/>
      <c r="O5" s="132"/>
      <c r="P5" s="133"/>
      <c r="Q5" s="132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4"/>
      <c r="F6" s="135"/>
      <c r="G6" s="141"/>
      <c r="H6" s="142"/>
      <c r="I6" s="141"/>
      <c r="J6" s="142"/>
      <c r="K6" s="141"/>
      <c r="L6" s="142"/>
      <c r="M6" s="141"/>
      <c r="N6" s="142"/>
      <c r="O6" s="132"/>
      <c r="P6" s="133"/>
      <c r="Q6" s="132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41"/>
      <c r="H7" s="142"/>
      <c r="I7" s="141"/>
      <c r="J7" s="142"/>
      <c r="K7" s="141"/>
      <c r="L7" s="142"/>
      <c r="M7" s="141"/>
      <c r="N7" s="142"/>
      <c r="O7" s="132"/>
      <c r="P7" s="133"/>
      <c r="Q7" s="132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41"/>
      <c r="H8" s="142"/>
      <c r="I8" s="141"/>
      <c r="J8" s="142"/>
      <c r="K8" s="141"/>
      <c r="L8" s="142"/>
      <c r="M8" s="141"/>
      <c r="N8" s="142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41"/>
      <c r="H9" s="142"/>
      <c r="I9" s="141"/>
      <c r="J9" s="142"/>
      <c r="K9" s="141"/>
      <c r="L9" s="142"/>
      <c r="M9" s="141"/>
      <c r="N9" s="142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41"/>
      <c r="H10" s="142"/>
      <c r="I10" s="141"/>
      <c r="J10" s="142"/>
      <c r="K10" s="141"/>
      <c r="L10" s="142"/>
      <c r="M10" s="141"/>
      <c r="N10" s="142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41"/>
      <c r="H11" s="142"/>
      <c r="I11" s="141"/>
      <c r="J11" s="142"/>
      <c r="K11" s="141"/>
      <c r="L11" s="142"/>
      <c r="M11" s="141"/>
      <c r="N11" s="142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41"/>
      <c r="H12" s="142"/>
      <c r="I12" s="141"/>
      <c r="J12" s="142"/>
      <c r="K12" s="141"/>
      <c r="L12" s="142"/>
      <c r="M12" s="141"/>
      <c r="N12" s="142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41"/>
      <c r="H13" s="142"/>
      <c r="I13" s="141"/>
      <c r="J13" s="142"/>
      <c r="K13" s="141"/>
      <c r="L13" s="142"/>
      <c r="M13" s="141"/>
      <c r="N13" s="142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41"/>
      <c r="H14" s="142"/>
      <c r="I14" s="141"/>
      <c r="J14" s="142"/>
      <c r="K14" s="141"/>
      <c r="L14" s="142"/>
      <c r="M14" s="141"/>
      <c r="N14" s="142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84</v>
      </c>
      <c r="E15" s="134"/>
      <c r="F15" s="135"/>
      <c r="G15" s="141"/>
      <c r="H15" s="142"/>
      <c r="I15" s="141"/>
      <c r="J15" s="142"/>
      <c r="K15" s="141"/>
      <c r="L15" s="142"/>
      <c r="M15" s="141"/>
      <c r="N15" s="142"/>
      <c r="O15" s="132"/>
      <c r="P15" s="133"/>
      <c r="Q15" s="132"/>
      <c r="R15" s="133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113</v>
      </c>
      <c r="C16" s="6"/>
      <c r="D16" s="22" t="s">
        <v>90</v>
      </c>
      <c r="E16" s="134"/>
      <c r="F16" s="135"/>
      <c r="G16" s="141"/>
      <c r="H16" s="142"/>
      <c r="I16" s="141"/>
      <c r="J16" s="142"/>
      <c r="K16" s="141"/>
      <c r="L16" s="142"/>
      <c r="M16" s="141"/>
      <c r="N16" s="142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113</v>
      </c>
      <c r="C17" s="6"/>
      <c r="D17" s="22" t="s">
        <v>80</v>
      </c>
      <c r="E17" s="134"/>
      <c r="F17" s="135"/>
      <c r="G17" s="141"/>
      <c r="H17" s="142"/>
      <c r="I17" s="141"/>
      <c r="J17" s="142"/>
      <c r="K17" s="141"/>
      <c r="L17" s="142"/>
      <c r="M17" s="141"/>
      <c r="N17" s="142"/>
      <c r="O17" s="132"/>
      <c r="P17" s="133"/>
      <c r="Q17" s="132"/>
      <c r="R17" s="133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2" t="s">
        <v>75</v>
      </c>
      <c r="E18" s="134"/>
      <c r="F18" s="135"/>
      <c r="G18" s="141"/>
      <c r="H18" s="142"/>
      <c r="I18" s="141"/>
      <c r="J18" s="142"/>
      <c r="K18" s="141"/>
      <c r="L18" s="142"/>
      <c r="M18" s="141"/>
      <c r="N18" s="142"/>
      <c r="O18" s="132"/>
      <c r="P18" s="133"/>
      <c r="Q18" s="132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2" t="s">
        <v>77</v>
      </c>
      <c r="E19" s="134"/>
      <c r="F19" s="135"/>
      <c r="G19" s="141"/>
      <c r="H19" s="142"/>
      <c r="I19" s="141"/>
      <c r="J19" s="142"/>
      <c r="K19" s="141"/>
      <c r="L19" s="142"/>
      <c r="M19" s="141"/>
      <c r="N19" s="142"/>
      <c r="O19" s="132"/>
      <c r="P19" s="133"/>
      <c r="Q19" s="132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35"/>
      <c r="G20" s="141"/>
      <c r="H20" s="142"/>
      <c r="I20" s="141"/>
      <c r="J20" s="142"/>
      <c r="K20" s="141"/>
      <c r="L20" s="142"/>
      <c r="M20" s="141"/>
      <c r="N20" s="142"/>
      <c r="O20" s="132"/>
      <c r="P20" s="133"/>
      <c r="Q20" s="132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4"/>
      <c r="F21" s="135"/>
      <c r="G21" s="141">
        <v>8</v>
      </c>
      <c r="H21" s="142"/>
      <c r="I21" s="141">
        <v>8</v>
      </c>
      <c r="J21" s="142"/>
      <c r="K21" s="141">
        <v>8</v>
      </c>
      <c r="L21" s="142"/>
      <c r="M21" s="141">
        <v>8</v>
      </c>
      <c r="N21" s="142"/>
      <c r="O21" s="132"/>
      <c r="P21" s="133"/>
      <c r="Q21" s="132"/>
      <c r="R21" s="133"/>
      <c r="S21" s="12">
        <f t="shared" si="1"/>
        <v>32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4">
        <v>8</v>
      </c>
      <c r="F22" s="135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SUM(S16:S19)</f>
        <v>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32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K15" sqref="K15:L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16.04.2023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2"/>
      <c r="F4" s="133"/>
      <c r="G4" s="132"/>
      <c r="H4" s="133"/>
      <c r="I4" s="132"/>
      <c r="J4" s="133"/>
      <c r="K4" s="132"/>
      <c r="L4" s="133"/>
      <c r="M4" s="132"/>
      <c r="N4" s="133"/>
      <c r="O4" s="132"/>
      <c r="P4" s="133"/>
      <c r="Q4" s="132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2"/>
      <c r="F5" s="133"/>
      <c r="G5" s="132"/>
      <c r="H5" s="133"/>
      <c r="I5" s="132"/>
      <c r="J5" s="133"/>
      <c r="K5" s="132"/>
      <c r="L5" s="133"/>
      <c r="M5" s="132"/>
      <c r="N5" s="133"/>
      <c r="O5" s="132"/>
      <c r="P5" s="133"/>
      <c r="Q5" s="132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3"/>
      <c r="G6" s="132"/>
      <c r="H6" s="133"/>
      <c r="I6" s="132"/>
      <c r="J6" s="133"/>
      <c r="K6" s="132"/>
      <c r="L6" s="133"/>
      <c r="M6" s="132"/>
      <c r="N6" s="133"/>
      <c r="O6" s="132"/>
      <c r="P6" s="133"/>
      <c r="Q6" s="132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3"/>
      <c r="G7" s="132"/>
      <c r="H7" s="133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16.04.2023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43</v>
      </c>
      <c r="D4" s="22" t="s">
        <v>103</v>
      </c>
      <c r="E4" s="134"/>
      <c r="F4" s="135"/>
      <c r="G4" s="132"/>
      <c r="H4" s="133"/>
      <c r="I4" s="132">
        <v>8</v>
      </c>
      <c r="J4" s="133"/>
      <c r="K4" s="132">
        <v>4</v>
      </c>
      <c r="L4" s="133"/>
      <c r="M4" s="132"/>
      <c r="N4" s="133"/>
      <c r="O4" s="132"/>
      <c r="P4" s="133"/>
      <c r="Q4" s="132"/>
      <c r="R4" s="133"/>
      <c r="S4" s="12">
        <f>E4+G4+I4+K4+M4+O4+Q4</f>
        <v>12</v>
      </c>
      <c r="T4" s="12">
        <f t="shared" ref="T4:T18" si="0">SUM(S4-U4-V4)</f>
        <v>12</v>
      </c>
      <c r="U4" s="14"/>
      <c r="V4" s="14"/>
    </row>
    <row r="5" spans="1:22" x14ac:dyDescent="0.25">
      <c r="A5" s="6">
        <v>7054</v>
      </c>
      <c r="B5" s="6" t="s">
        <v>112</v>
      </c>
      <c r="C5" s="6">
        <v>28</v>
      </c>
      <c r="D5" s="22" t="s">
        <v>92</v>
      </c>
      <c r="E5" s="134"/>
      <c r="F5" s="135"/>
      <c r="G5" s="132">
        <v>7</v>
      </c>
      <c r="H5" s="133"/>
      <c r="I5" s="132"/>
      <c r="J5" s="133"/>
      <c r="K5" s="132"/>
      <c r="L5" s="133"/>
      <c r="M5" s="132"/>
      <c r="N5" s="133"/>
      <c r="O5" s="132"/>
      <c r="P5" s="133"/>
      <c r="Q5" s="132"/>
      <c r="R5" s="133"/>
      <c r="S5" s="12">
        <f t="shared" ref="S5:S21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7054</v>
      </c>
      <c r="B6" s="6" t="s">
        <v>112</v>
      </c>
      <c r="C6" s="6"/>
      <c r="D6" s="5" t="s">
        <v>104</v>
      </c>
      <c r="E6" s="134"/>
      <c r="F6" s="135"/>
      <c r="G6" s="132"/>
      <c r="H6" s="133"/>
      <c r="I6" s="132"/>
      <c r="J6" s="133"/>
      <c r="K6" s="132">
        <v>3</v>
      </c>
      <c r="L6" s="133"/>
      <c r="M6" s="132">
        <v>3</v>
      </c>
      <c r="N6" s="133"/>
      <c r="O6" s="132"/>
      <c r="P6" s="133"/>
      <c r="Q6" s="132"/>
      <c r="R6" s="133"/>
      <c r="S6" s="12">
        <f>E6+G6+I6+K6+M6+O6+Q6</f>
        <v>6</v>
      </c>
      <c r="T6" s="12">
        <f t="shared" si="0"/>
        <v>6</v>
      </c>
      <c r="U6" s="14"/>
      <c r="V6" s="14"/>
    </row>
    <row r="7" spans="1:22" x14ac:dyDescent="0.25">
      <c r="A7" s="6">
        <v>7054</v>
      </c>
      <c r="B7" s="6" t="s">
        <v>112</v>
      </c>
      <c r="C7" s="6">
        <v>44</v>
      </c>
      <c r="D7" s="22" t="s">
        <v>105</v>
      </c>
      <c r="E7" s="134"/>
      <c r="F7" s="135"/>
      <c r="G7" s="132"/>
      <c r="H7" s="133"/>
      <c r="I7" s="132"/>
      <c r="J7" s="133"/>
      <c r="K7" s="132"/>
      <c r="L7" s="133"/>
      <c r="M7" s="132">
        <v>5</v>
      </c>
      <c r="N7" s="133"/>
      <c r="O7" s="132"/>
      <c r="P7" s="133"/>
      <c r="Q7" s="132"/>
      <c r="R7" s="133"/>
      <c r="S7" s="12">
        <f>E7+G7+I7+K7+M7+O7+Q7</f>
        <v>5</v>
      </c>
      <c r="T7" s="12">
        <f t="shared" si="0"/>
        <v>5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113</v>
      </c>
      <c r="C15" s="6"/>
      <c r="D15" s="22" t="s">
        <v>65</v>
      </c>
      <c r="E15" s="120"/>
      <c r="F15" s="121"/>
      <c r="G15" s="118"/>
      <c r="H15" s="119"/>
      <c r="I15" s="118"/>
      <c r="J15" s="119"/>
      <c r="K15" s="118">
        <v>1</v>
      </c>
      <c r="L15" s="119"/>
      <c r="M15" s="118"/>
      <c r="N15" s="119"/>
      <c r="O15" s="132"/>
      <c r="P15" s="133"/>
      <c r="Q15" s="132"/>
      <c r="R15" s="133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6">
        <v>3600</v>
      </c>
      <c r="B16" s="6" t="s">
        <v>113</v>
      </c>
      <c r="C16" s="6"/>
      <c r="D16" s="22" t="s">
        <v>68</v>
      </c>
      <c r="E16" s="134"/>
      <c r="F16" s="135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22" t="s">
        <v>69</v>
      </c>
      <c r="E17" s="134"/>
      <c r="F17" s="135"/>
      <c r="G17" s="132">
        <v>1</v>
      </c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>
        <v>3600</v>
      </c>
      <c r="B18" s="25" t="s">
        <v>113</v>
      </c>
      <c r="C18" s="6"/>
      <c r="D18" s="22" t="s">
        <v>87</v>
      </c>
      <c r="E18" s="134"/>
      <c r="F18" s="135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35</v>
      </c>
      <c r="B19" s="55"/>
      <c r="C19" s="10"/>
      <c r="D19" s="10"/>
      <c r="E19" s="134"/>
      <c r="F19" s="135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1"/>
        <v>0</v>
      </c>
      <c r="T19" s="12"/>
      <c r="U19" s="15"/>
      <c r="V19" s="14"/>
    </row>
    <row r="20" spans="1:22" x14ac:dyDescent="0.25">
      <c r="A20" s="55" t="s">
        <v>36</v>
      </c>
      <c r="B20" s="55"/>
      <c r="C20" s="10"/>
      <c r="D20" s="10"/>
      <c r="E20" s="134">
        <v>8</v>
      </c>
      <c r="F20" s="135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6">
        <f>SUM(E4:E20)</f>
        <v>8</v>
      </c>
      <c r="F21" s="137"/>
      <c r="G21" s="136">
        <f>SUM(G4:G20)</f>
        <v>8</v>
      </c>
      <c r="H21" s="137"/>
      <c r="I21" s="136">
        <f>SUM(I4:I20)</f>
        <v>8</v>
      </c>
      <c r="J21" s="137"/>
      <c r="K21" s="136">
        <f>SUM(K4:K20)</f>
        <v>8</v>
      </c>
      <c r="L21" s="137"/>
      <c r="M21" s="136">
        <f>SUM(M4:M20)</f>
        <v>8</v>
      </c>
      <c r="N21" s="137"/>
      <c r="O21" s="136">
        <f>SUM(O4:O20)</f>
        <v>0</v>
      </c>
      <c r="P21" s="137"/>
      <c r="Q21" s="136">
        <f>SUM(Q4:Q20)</f>
        <v>0</v>
      </c>
      <c r="R21" s="137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39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23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24</v>
      </c>
      <c r="C27" s="17">
        <f>U23</f>
        <v>0</v>
      </c>
      <c r="D27" s="17"/>
      <c r="I27" s="24">
        <f>SUM(S15:S18)</f>
        <v>2</v>
      </c>
    </row>
    <row r="28" spans="1:22" x14ac:dyDescent="0.25">
      <c r="A28" s="3" t="s">
        <v>25</v>
      </c>
      <c r="C28" s="17">
        <f>V23</f>
        <v>0</v>
      </c>
    </row>
    <row r="29" spans="1:22" x14ac:dyDescent="0.25">
      <c r="A29" s="3" t="s">
        <v>26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40</v>
      </c>
      <c r="F31" s="4"/>
      <c r="G31" s="19">
        <f>S21-C31</f>
        <v>0</v>
      </c>
    </row>
    <row r="32" spans="1:22" ht="16.5" thickTop="1" x14ac:dyDescent="0.25">
      <c r="A32" s="3" t="s">
        <v>27</v>
      </c>
      <c r="C32" s="20">
        <v>0</v>
      </c>
      <c r="D32" s="20"/>
    </row>
    <row r="33" spans="1:4" x14ac:dyDescent="0.25">
      <c r="A33" s="3" t="s">
        <v>34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G19" sqref="G19:N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16.04.2023</v>
      </c>
      <c r="D2" s="32"/>
      <c r="E2" s="131" t="s">
        <v>13</v>
      </c>
      <c r="F2" s="131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7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112</v>
      </c>
      <c r="C4" s="6">
        <v>50</v>
      </c>
      <c r="D4" s="22" t="s">
        <v>107</v>
      </c>
      <c r="E4" s="134"/>
      <c r="F4" s="135"/>
      <c r="G4" s="143">
        <v>1.75</v>
      </c>
      <c r="H4" s="144"/>
      <c r="I4" s="143">
        <v>0.75</v>
      </c>
      <c r="J4" s="144"/>
      <c r="K4" s="143"/>
      <c r="L4" s="144"/>
      <c r="M4" s="143"/>
      <c r="N4" s="144"/>
      <c r="O4" s="145"/>
      <c r="P4" s="145"/>
      <c r="Q4" s="143"/>
      <c r="R4" s="144"/>
      <c r="S4" s="38">
        <f>E4+G4+I4+K4+M4+O4+Q4</f>
        <v>2.5</v>
      </c>
      <c r="T4" s="38">
        <f>SUM(S4-U4-V4)</f>
        <v>2.5</v>
      </c>
      <c r="U4" s="40"/>
      <c r="V4" s="40"/>
    </row>
    <row r="5" spans="1:22" x14ac:dyDescent="0.25">
      <c r="A5" s="6">
        <v>7054</v>
      </c>
      <c r="B5" s="6" t="s">
        <v>112</v>
      </c>
      <c r="C5" s="6">
        <v>51</v>
      </c>
      <c r="D5" s="22" t="s">
        <v>95</v>
      </c>
      <c r="E5" s="134"/>
      <c r="F5" s="135"/>
      <c r="G5" s="118">
        <v>1.5</v>
      </c>
      <c r="H5" s="119"/>
      <c r="I5" s="118">
        <v>0.5</v>
      </c>
      <c r="J5" s="119"/>
      <c r="K5" s="118"/>
      <c r="L5" s="119"/>
      <c r="M5" s="118"/>
      <c r="N5" s="119"/>
      <c r="O5" s="145"/>
      <c r="P5" s="145"/>
      <c r="Q5" s="143"/>
      <c r="R5" s="144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25">
      <c r="A6" s="6">
        <v>7054</v>
      </c>
      <c r="B6" s="6" t="s">
        <v>112</v>
      </c>
      <c r="C6" s="6">
        <v>54</v>
      </c>
      <c r="D6" s="22" t="s">
        <v>96</v>
      </c>
      <c r="E6" s="134"/>
      <c r="F6" s="135"/>
      <c r="G6" s="118"/>
      <c r="H6" s="119"/>
      <c r="I6" s="118"/>
      <c r="J6" s="119"/>
      <c r="K6" s="118"/>
      <c r="L6" s="119"/>
      <c r="M6" s="118">
        <v>0.5</v>
      </c>
      <c r="N6" s="119"/>
      <c r="O6" s="145"/>
      <c r="P6" s="145"/>
      <c r="Q6" s="143"/>
      <c r="R6" s="144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25">
      <c r="A7" s="6"/>
      <c r="B7" s="6"/>
      <c r="C7" s="6"/>
      <c r="D7" s="22"/>
      <c r="E7" s="134"/>
      <c r="F7" s="135"/>
      <c r="G7" s="143"/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4"/>
      <c r="F8" s="135"/>
      <c r="G8" s="143"/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4"/>
      <c r="F9" s="135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4"/>
      <c r="F10" s="135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4"/>
      <c r="F11" s="135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4"/>
      <c r="F12" s="135"/>
      <c r="G12" s="118"/>
      <c r="H12" s="119"/>
      <c r="I12" s="118"/>
      <c r="J12" s="119"/>
      <c r="K12" s="118"/>
      <c r="L12" s="119"/>
      <c r="M12" s="118"/>
      <c r="N12" s="119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4"/>
      <c r="F13" s="135"/>
      <c r="G13" s="118"/>
      <c r="H13" s="119"/>
      <c r="I13" s="118"/>
      <c r="J13" s="119"/>
      <c r="K13" s="118"/>
      <c r="L13" s="119"/>
      <c r="M13" s="118"/>
      <c r="N13" s="119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4"/>
      <c r="F14" s="135"/>
      <c r="G14" s="118"/>
      <c r="H14" s="119"/>
      <c r="I14" s="118"/>
      <c r="J14" s="119"/>
      <c r="K14" s="118"/>
      <c r="L14" s="119"/>
      <c r="M14" s="118"/>
      <c r="N14" s="119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4"/>
      <c r="F15" s="135"/>
      <c r="G15" s="132"/>
      <c r="H15" s="119"/>
      <c r="I15" s="132"/>
      <c r="J15" s="119"/>
      <c r="K15" s="132"/>
      <c r="L15" s="119"/>
      <c r="M15" s="132"/>
      <c r="N15" s="119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4"/>
      <c r="F16" s="135"/>
      <c r="G16" s="118"/>
      <c r="H16" s="119"/>
      <c r="I16" s="118"/>
      <c r="J16" s="119"/>
      <c r="K16" s="118"/>
      <c r="L16" s="119"/>
      <c r="M16" s="118"/>
      <c r="N16" s="119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4"/>
      <c r="F17" s="135"/>
      <c r="G17" s="118"/>
      <c r="H17" s="119"/>
      <c r="I17" s="118"/>
      <c r="J17" s="119"/>
      <c r="K17" s="118"/>
      <c r="L17" s="119"/>
      <c r="M17" s="118"/>
      <c r="N17" s="119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34"/>
      <c r="F18" s="135"/>
      <c r="G18" s="143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113</v>
      </c>
      <c r="C19" s="6"/>
      <c r="D19" s="22" t="s">
        <v>65</v>
      </c>
      <c r="E19" s="134"/>
      <c r="F19" s="135"/>
      <c r="G19" s="143"/>
      <c r="H19" s="144"/>
      <c r="I19" s="143">
        <v>6.75</v>
      </c>
      <c r="J19" s="144"/>
      <c r="K19" s="143">
        <v>4</v>
      </c>
      <c r="L19" s="144"/>
      <c r="M19" s="143">
        <v>5.5</v>
      </c>
      <c r="N19" s="144"/>
      <c r="O19" s="145"/>
      <c r="P19" s="145"/>
      <c r="Q19" s="143"/>
      <c r="R19" s="144"/>
      <c r="S19" s="38">
        <f t="shared" si="0"/>
        <v>16.25</v>
      </c>
      <c r="T19" s="38">
        <f t="shared" si="1"/>
        <v>16.25</v>
      </c>
      <c r="U19" s="40"/>
      <c r="V19" s="40"/>
    </row>
    <row r="20" spans="1:22" x14ac:dyDescent="0.25">
      <c r="A20" s="6">
        <v>3600</v>
      </c>
      <c r="B20" s="6" t="s">
        <v>113</v>
      </c>
      <c r="C20" s="6"/>
      <c r="D20" s="22" t="s">
        <v>106</v>
      </c>
      <c r="E20" s="134"/>
      <c r="F20" s="135"/>
      <c r="G20" s="143">
        <v>4.75</v>
      </c>
      <c r="H20" s="144"/>
      <c r="I20" s="143"/>
      <c r="J20" s="144"/>
      <c r="K20" s="143">
        <v>4</v>
      </c>
      <c r="L20" s="144"/>
      <c r="M20" s="143">
        <v>2</v>
      </c>
      <c r="N20" s="144"/>
      <c r="O20" s="145"/>
      <c r="P20" s="145"/>
      <c r="Q20" s="143"/>
      <c r="R20" s="144"/>
      <c r="S20" s="38">
        <f t="shared" si="0"/>
        <v>10.75</v>
      </c>
      <c r="T20" s="38">
        <f t="shared" si="1"/>
        <v>10.75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4"/>
      <c r="F21" s="135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23">
        <v>8</v>
      </c>
      <c r="F22" s="123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27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16.04.2023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7"/>
      <c r="G3" s="114"/>
      <c r="H3" s="115"/>
      <c r="I3" s="114"/>
      <c r="J3" s="115"/>
      <c r="K3" s="114"/>
      <c r="L3" s="115"/>
      <c r="M3" s="114"/>
      <c r="N3" s="115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4"/>
      <c r="F4" s="135"/>
      <c r="G4" s="141"/>
      <c r="H4" s="142"/>
      <c r="I4" s="141"/>
      <c r="J4" s="142"/>
      <c r="K4" s="141"/>
      <c r="L4" s="142"/>
      <c r="M4" s="141"/>
      <c r="N4" s="142"/>
      <c r="O4" s="132"/>
      <c r="P4" s="133"/>
      <c r="Q4" s="132"/>
      <c r="R4" s="133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4"/>
      <c r="F5" s="135"/>
      <c r="G5" s="141"/>
      <c r="H5" s="142"/>
      <c r="I5" s="141"/>
      <c r="J5" s="142"/>
      <c r="K5" s="141"/>
      <c r="L5" s="142"/>
      <c r="M5" s="141"/>
      <c r="N5" s="142"/>
      <c r="O5" s="132"/>
      <c r="P5" s="133"/>
      <c r="Q5" s="132"/>
      <c r="R5" s="13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4"/>
      <c r="F6" s="135"/>
      <c r="G6" s="141"/>
      <c r="H6" s="142"/>
      <c r="I6" s="141"/>
      <c r="J6" s="142"/>
      <c r="K6" s="141"/>
      <c r="L6" s="142"/>
      <c r="M6" s="141"/>
      <c r="N6" s="142"/>
      <c r="O6" s="132"/>
      <c r="P6" s="133"/>
      <c r="Q6" s="132"/>
      <c r="R6" s="13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41"/>
      <c r="H7" s="142"/>
      <c r="I7" s="141"/>
      <c r="J7" s="142"/>
      <c r="K7" s="141"/>
      <c r="L7" s="142"/>
      <c r="M7" s="141"/>
      <c r="N7" s="142"/>
      <c r="O7" s="132"/>
      <c r="P7" s="133"/>
      <c r="Q7" s="132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41"/>
      <c r="H8" s="142"/>
      <c r="I8" s="141"/>
      <c r="J8" s="142"/>
      <c r="K8" s="141"/>
      <c r="L8" s="142"/>
      <c r="M8" s="141"/>
      <c r="N8" s="142"/>
      <c r="O8" s="132"/>
      <c r="P8" s="133"/>
      <c r="Q8" s="132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41"/>
      <c r="H9" s="142"/>
      <c r="I9" s="141"/>
      <c r="J9" s="142"/>
      <c r="K9" s="141"/>
      <c r="L9" s="142"/>
      <c r="M9" s="141"/>
      <c r="N9" s="142"/>
      <c r="O9" s="132"/>
      <c r="P9" s="133"/>
      <c r="Q9" s="132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41"/>
      <c r="H10" s="142"/>
      <c r="I10" s="141"/>
      <c r="J10" s="142"/>
      <c r="K10" s="141"/>
      <c r="L10" s="142"/>
      <c r="M10" s="141"/>
      <c r="N10" s="142"/>
      <c r="O10" s="132"/>
      <c r="P10" s="133"/>
      <c r="Q10" s="132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4"/>
      <c r="F11" s="135"/>
      <c r="G11" s="141"/>
      <c r="H11" s="142"/>
      <c r="I11" s="141"/>
      <c r="J11" s="142"/>
      <c r="K11" s="141"/>
      <c r="L11" s="142"/>
      <c r="M11" s="141"/>
      <c r="N11" s="142"/>
      <c r="O11" s="132"/>
      <c r="P11" s="133"/>
      <c r="Q11" s="132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41"/>
      <c r="H12" s="142"/>
      <c r="I12" s="141"/>
      <c r="J12" s="142"/>
      <c r="K12" s="141"/>
      <c r="L12" s="142"/>
      <c r="M12" s="141"/>
      <c r="N12" s="142"/>
      <c r="O12" s="132"/>
      <c r="P12" s="133"/>
      <c r="Q12" s="132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41"/>
      <c r="H13" s="142"/>
      <c r="I13" s="141"/>
      <c r="J13" s="142"/>
      <c r="K13" s="141"/>
      <c r="L13" s="142"/>
      <c r="M13" s="141"/>
      <c r="N13" s="142"/>
      <c r="O13" s="132"/>
      <c r="P13" s="133"/>
      <c r="Q13" s="132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41"/>
      <c r="H14" s="142"/>
      <c r="I14" s="141"/>
      <c r="J14" s="142"/>
      <c r="K14" s="141"/>
      <c r="L14" s="142"/>
      <c r="M14" s="141"/>
      <c r="N14" s="142"/>
      <c r="O14" s="132"/>
      <c r="P14" s="133"/>
      <c r="Q14" s="132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41"/>
      <c r="H15" s="142"/>
      <c r="I15" s="141"/>
      <c r="J15" s="142"/>
      <c r="K15" s="141"/>
      <c r="L15" s="142"/>
      <c r="M15" s="141"/>
      <c r="N15" s="142"/>
      <c r="O15" s="132"/>
      <c r="P15" s="133"/>
      <c r="Q15" s="132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39"/>
      <c r="H16" s="140"/>
      <c r="I16" s="139"/>
      <c r="J16" s="140"/>
      <c r="K16" s="139"/>
      <c r="L16" s="140"/>
      <c r="M16" s="139"/>
      <c r="N16" s="140"/>
      <c r="O16" s="132"/>
      <c r="P16" s="133"/>
      <c r="Q16" s="132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39"/>
      <c r="H17" s="140"/>
      <c r="I17" s="139"/>
      <c r="J17" s="140"/>
      <c r="K17" s="139"/>
      <c r="L17" s="140"/>
      <c r="M17" s="139"/>
      <c r="N17" s="140"/>
      <c r="O17" s="132"/>
      <c r="P17" s="133"/>
      <c r="Q17" s="132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4"/>
      <c r="F18" s="135"/>
      <c r="G18" s="141"/>
      <c r="H18" s="142"/>
      <c r="I18" s="141"/>
      <c r="J18" s="142"/>
      <c r="K18" s="141"/>
      <c r="L18" s="142"/>
      <c r="M18" s="141"/>
      <c r="N18" s="142"/>
      <c r="O18" s="132"/>
      <c r="P18" s="133"/>
      <c r="Q18" s="132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2" t="s">
        <v>83</v>
      </c>
      <c r="E19" s="134"/>
      <c r="F19" s="135"/>
      <c r="G19" s="141"/>
      <c r="H19" s="142"/>
      <c r="I19" s="141"/>
      <c r="J19" s="142"/>
      <c r="K19" s="141"/>
      <c r="L19" s="142"/>
      <c r="M19" s="141"/>
      <c r="N19" s="142"/>
      <c r="O19" s="132"/>
      <c r="P19" s="133"/>
      <c r="Q19" s="132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4"/>
      <c r="F20" s="135"/>
      <c r="G20" s="141"/>
      <c r="H20" s="142"/>
      <c r="I20" s="141"/>
      <c r="J20" s="142"/>
      <c r="K20" s="141"/>
      <c r="L20" s="142"/>
      <c r="M20" s="141"/>
      <c r="N20" s="142"/>
      <c r="O20" s="132"/>
      <c r="P20" s="133"/>
      <c r="Q20" s="132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113</v>
      </c>
      <c r="C21" s="6"/>
      <c r="D21" s="22" t="s">
        <v>67</v>
      </c>
      <c r="E21" s="134"/>
      <c r="F21" s="135"/>
      <c r="G21" s="141"/>
      <c r="H21" s="142"/>
      <c r="I21" s="141"/>
      <c r="J21" s="142"/>
      <c r="K21" s="141"/>
      <c r="L21" s="142"/>
      <c r="M21" s="141"/>
      <c r="N21" s="142"/>
      <c r="O21" s="132"/>
      <c r="P21" s="133"/>
      <c r="Q21" s="132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9"/>
      <c r="F22" s="135"/>
      <c r="G22" s="150"/>
      <c r="H22" s="142"/>
      <c r="I22" s="150"/>
      <c r="J22" s="142"/>
      <c r="K22" s="150"/>
      <c r="L22" s="142"/>
      <c r="M22" s="150"/>
      <c r="N22" s="142"/>
      <c r="O22" s="132"/>
      <c r="P22" s="133"/>
      <c r="Q22" s="132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4"/>
      <c r="F23" s="135"/>
      <c r="G23" s="141">
        <v>8</v>
      </c>
      <c r="H23" s="142"/>
      <c r="I23" s="141">
        <v>8</v>
      </c>
      <c r="J23" s="142"/>
      <c r="K23" s="141">
        <v>8</v>
      </c>
      <c r="L23" s="142"/>
      <c r="M23" s="141">
        <v>8</v>
      </c>
      <c r="N23" s="142"/>
      <c r="O23" s="132"/>
      <c r="P23" s="133"/>
      <c r="Q23" s="132"/>
      <c r="R23" s="133"/>
      <c r="S23" s="12">
        <f t="shared" si="2"/>
        <v>32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4">
        <v>8</v>
      </c>
      <c r="F24" s="135"/>
      <c r="G24" s="132"/>
      <c r="H24" s="133"/>
      <c r="I24" s="132"/>
      <c r="J24" s="133"/>
      <c r="K24" s="132"/>
      <c r="L24" s="133"/>
      <c r="M24" s="132"/>
      <c r="N24" s="133"/>
      <c r="O24" s="132"/>
      <c r="P24" s="133"/>
      <c r="Q24" s="132"/>
      <c r="R24" s="133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16.04.2023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43</v>
      </c>
      <c r="D4" s="22" t="s">
        <v>108</v>
      </c>
      <c r="E4" s="134"/>
      <c r="F4" s="135"/>
      <c r="G4" s="132">
        <v>8</v>
      </c>
      <c r="H4" s="133"/>
      <c r="I4" s="132">
        <v>2</v>
      </c>
      <c r="J4" s="133"/>
      <c r="K4" s="132"/>
      <c r="L4" s="133"/>
      <c r="M4" s="132"/>
      <c r="N4" s="133"/>
      <c r="O4" s="132"/>
      <c r="P4" s="133"/>
      <c r="Q4" s="132"/>
      <c r="R4" s="133"/>
      <c r="S4" s="12">
        <f>E4+G4+I4+K4+M4+O4+Q4</f>
        <v>10</v>
      </c>
      <c r="T4" s="12">
        <f>SUM(S4-U4-V4)</f>
        <v>10</v>
      </c>
      <c r="U4" s="14"/>
      <c r="V4" s="14"/>
    </row>
    <row r="5" spans="1:22" ht="15.75" customHeight="1" x14ac:dyDescent="0.25">
      <c r="A5" s="6">
        <v>7054</v>
      </c>
      <c r="B5" s="6" t="s">
        <v>112</v>
      </c>
      <c r="C5" s="6">
        <v>41</v>
      </c>
      <c r="D5" s="22" t="s">
        <v>109</v>
      </c>
      <c r="E5" s="134"/>
      <c r="F5" s="135"/>
      <c r="G5" s="132"/>
      <c r="H5" s="133"/>
      <c r="I5" s="132">
        <v>6</v>
      </c>
      <c r="J5" s="133"/>
      <c r="K5" s="132">
        <v>4</v>
      </c>
      <c r="L5" s="133"/>
      <c r="M5" s="132">
        <v>3</v>
      </c>
      <c r="N5" s="133"/>
      <c r="O5" s="132"/>
      <c r="P5" s="133"/>
      <c r="Q5" s="132"/>
      <c r="R5" s="133"/>
      <c r="S5" s="12">
        <f>E5+G5+I5+K5+M5+O5+Q5</f>
        <v>13</v>
      </c>
      <c r="T5" s="12">
        <f>SUM(S5-U5-V5)</f>
        <v>13</v>
      </c>
      <c r="U5" s="14"/>
      <c r="V5" s="14"/>
    </row>
    <row r="6" spans="1:22" x14ac:dyDescent="0.25">
      <c r="A6" s="6">
        <v>7054</v>
      </c>
      <c r="B6" s="6" t="s">
        <v>112</v>
      </c>
      <c r="C6" s="6">
        <v>28</v>
      </c>
      <c r="D6" s="22" t="s">
        <v>110</v>
      </c>
      <c r="E6" s="134"/>
      <c r="F6" s="135"/>
      <c r="G6" s="132"/>
      <c r="H6" s="133"/>
      <c r="I6" s="132"/>
      <c r="J6" s="133"/>
      <c r="K6" s="132">
        <v>3</v>
      </c>
      <c r="L6" s="133"/>
      <c r="M6" s="132">
        <v>4</v>
      </c>
      <c r="N6" s="133"/>
      <c r="O6" s="132"/>
      <c r="P6" s="133"/>
      <c r="Q6" s="132"/>
      <c r="R6" s="133"/>
      <c r="S6" s="12">
        <f t="shared" ref="S6:S24" si="0">E6+G6+I6+K6+M6+O6+Q6</f>
        <v>7</v>
      </c>
      <c r="T6" s="12">
        <f t="shared" ref="T6:T21" si="1">SUM(S6-U6-V6)</f>
        <v>7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2"/>
      <c r="H7" s="133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2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5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5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18"/>
      <c r="H18" s="119"/>
      <c r="I18" s="132"/>
      <c r="J18" s="133"/>
      <c r="K18" s="118"/>
      <c r="L18" s="119"/>
      <c r="M18" s="132"/>
      <c r="N18" s="133"/>
      <c r="O18" s="132"/>
      <c r="P18" s="133"/>
      <c r="Q18" s="132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2" t="s">
        <v>65</v>
      </c>
      <c r="E19" s="120"/>
      <c r="F19" s="121"/>
      <c r="G19" s="118"/>
      <c r="H19" s="119"/>
      <c r="I19" s="118"/>
      <c r="J19" s="119"/>
      <c r="K19" s="118"/>
      <c r="L19" s="119"/>
      <c r="M19" s="118"/>
      <c r="N19" s="119"/>
      <c r="O19" s="132"/>
      <c r="P19" s="133"/>
      <c r="Q19" s="132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10" t="s">
        <v>58</v>
      </c>
      <c r="E20" s="134"/>
      <c r="F20" s="135"/>
      <c r="G20" s="132"/>
      <c r="H20" s="133"/>
      <c r="I20" s="132"/>
      <c r="J20" s="133"/>
      <c r="K20" s="132">
        <v>1</v>
      </c>
      <c r="L20" s="133"/>
      <c r="M20" s="132">
        <v>1</v>
      </c>
      <c r="N20" s="133"/>
      <c r="O20" s="132"/>
      <c r="P20" s="133"/>
      <c r="Q20" s="132"/>
      <c r="R20" s="133"/>
      <c r="S20" s="12">
        <f t="shared" si="0"/>
        <v>2</v>
      </c>
      <c r="T20" s="12">
        <f t="shared" si="1"/>
        <v>2</v>
      </c>
      <c r="U20" s="14"/>
      <c r="V20" s="14"/>
    </row>
    <row r="21" spans="1:22" s="4" customFormat="1" x14ac:dyDescent="0.25">
      <c r="A21" s="6"/>
      <c r="B21" s="6"/>
      <c r="C21" s="6"/>
      <c r="D21" s="10"/>
      <c r="E21" s="134"/>
      <c r="F21" s="135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4"/>
      <c r="F22" s="135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4">
        <v>8</v>
      </c>
      <c r="F23" s="135"/>
      <c r="G23" s="132"/>
      <c r="H23" s="133"/>
      <c r="I23" s="132"/>
      <c r="J23" s="133"/>
      <c r="K23" s="132"/>
      <c r="L23" s="133"/>
      <c r="M23" s="132"/>
      <c r="N23" s="133"/>
      <c r="O23" s="132"/>
      <c r="P23" s="133"/>
      <c r="Q23" s="132"/>
      <c r="R23" s="133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f>SUM(S20)</f>
        <v>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16.04.2023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/>
      <c r="F3" s="11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/>
      <c r="N3" s="115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43</v>
      </c>
      <c r="D4" s="22" t="s">
        <v>108</v>
      </c>
      <c r="E4" s="134"/>
      <c r="F4" s="135"/>
      <c r="G4" s="132">
        <v>8</v>
      </c>
      <c r="H4" s="133"/>
      <c r="I4" s="132">
        <v>2</v>
      </c>
      <c r="J4" s="133"/>
      <c r="K4" s="132"/>
      <c r="L4" s="133"/>
      <c r="M4" s="141"/>
      <c r="N4" s="142"/>
      <c r="O4" s="126"/>
      <c r="P4" s="126"/>
      <c r="Q4" s="126"/>
      <c r="R4" s="126"/>
      <c r="S4" s="12">
        <f t="shared" ref="S4:S11" si="0">E4+G4+I4+K4+M4+O4+Q4</f>
        <v>10</v>
      </c>
      <c r="T4" s="12">
        <f t="shared" ref="T4:T11" si="1">SUM(S4-U4-V4)</f>
        <v>10</v>
      </c>
      <c r="U4" s="14"/>
      <c r="V4" s="14"/>
    </row>
    <row r="5" spans="1:22" x14ac:dyDescent="0.25">
      <c r="A5" s="6">
        <v>7054</v>
      </c>
      <c r="B5" s="6" t="s">
        <v>112</v>
      </c>
      <c r="C5" s="6">
        <v>41</v>
      </c>
      <c r="D5" s="22" t="s">
        <v>109</v>
      </c>
      <c r="E5" s="134"/>
      <c r="F5" s="135"/>
      <c r="G5" s="132"/>
      <c r="H5" s="133"/>
      <c r="I5" s="132">
        <v>6</v>
      </c>
      <c r="J5" s="133"/>
      <c r="K5" s="132">
        <v>4</v>
      </c>
      <c r="L5" s="133"/>
      <c r="M5" s="141"/>
      <c r="N5" s="142"/>
      <c r="O5" s="126"/>
      <c r="P5" s="126"/>
      <c r="Q5" s="126"/>
      <c r="R5" s="126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6">
        <v>7054</v>
      </c>
      <c r="B6" s="6" t="s">
        <v>112</v>
      </c>
      <c r="C6" s="6">
        <v>28</v>
      </c>
      <c r="D6" s="22" t="s">
        <v>110</v>
      </c>
      <c r="E6" s="134"/>
      <c r="F6" s="135"/>
      <c r="G6" s="132"/>
      <c r="H6" s="133"/>
      <c r="I6" s="132"/>
      <c r="J6" s="133"/>
      <c r="K6" s="132">
        <v>4</v>
      </c>
      <c r="L6" s="133"/>
      <c r="M6" s="141"/>
      <c r="N6" s="142"/>
      <c r="O6" s="126"/>
      <c r="P6" s="126"/>
      <c r="Q6" s="126"/>
      <c r="R6" s="126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2"/>
      <c r="H7" s="133"/>
      <c r="I7" s="132"/>
      <c r="J7" s="133"/>
      <c r="K7" s="132"/>
      <c r="L7" s="133"/>
      <c r="M7" s="141"/>
      <c r="N7" s="142"/>
      <c r="O7" s="126"/>
      <c r="P7" s="126"/>
      <c r="Q7" s="126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2"/>
      <c r="H8" s="133"/>
      <c r="I8" s="132"/>
      <c r="J8" s="133"/>
      <c r="K8" s="132"/>
      <c r="L8" s="133"/>
      <c r="M8" s="141"/>
      <c r="N8" s="142"/>
      <c r="O8" s="126"/>
      <c r="P8" s="126"/>
      <c r="Q8" s="126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2"/>
      <c r="H9" s="133"/>
      <c r="I9" s="132"/>
      <c r="J9" s="133"/>
      <c r="K9" s="132"/>
      <c r="L9" s="133"/>
      <c r="M9" s="141"/>
      <c r="N9" s="142"/>
      <c r="O9" s="132"/>
      <c r="P9" s="133"/>
      <c r="Q9" s="132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2"/>
      <c r="H10" s="133"/>
      <c r="I10" s="132"/>
      <c r="J10" s="133"/>
      <c r="K10" s="132"/>
      <c r="L10" s="133"/>
      <c r="M10" s="141"/>
      <c r="N10" s="142"/>
      <c r="O10" s="132"/>
      <c r="P10" s="133"/>
      <c r="Q10" s="132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2"/>
      <c r="H11" s="133"/>
      <c r="I11" s="132"/>
      <c r="J11" s="133"/>
      <c r="K11" s="132"/>
      <c r="L11" s="133"/>
      <c r="M11" s="141"/>
      <c r="N11" s="142"/>
      <c r="O11" s="132"/>
      <c r="P11" s="133"/>
      <c r="Q11" s="132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2"/>
      <c r="H12" s="133"/>
      <c r="I12" s="132"/>
      <c r="J12" s="133"/>
      <c r="K12" s="132"/>
      <c r="L12" s="133"/>
      <c r="M12" s="141"/>
      <c r="N12" s="142"/>
      <c r="O12" s="132"/>
      <c r="P12" s="133"/>
      <c r="Q12" s="132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2"/>
      <c r="H13" s="133"/>
      <c r="I13" s="132"/>
      <c r="J13" s="133"/>
      <c r="K13" s="132"/>
      <c r="L13" s="133"/>
      <c r="M13" s="141"/>
      <c r="N13" s="142"/>
      <c r="O13" s="132"/>
      <c r="P13" s="133"/>
      <c r="Q13" s="132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2"/>
      <c r="H14" s="133"/>
      <c r="I14" s="132"/>
      <c r="J14" s="133"/>
      <c r="K14" s="132"/>
      <c r="L14" s="133"/>
      <c r="M14" s="141"/>
      <c r="N14" s="142"/>
      <c r="O14" s="132"/>
      <c r="P14" s="133"/>
      <c r="Q14" s="132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2"/>
      <c r="H15" s="133"/>
      <c r="I15" s="132"/>
      <c r="J15" s="133"/>
      <c r="K15" s="132"/>
      <c r="L15" s="133"/>
      <c r="M15" s="141"/>
      <c r="N15" s="142"/>
      <c r="O15" s="132"/>
      <c r="P15" s="133"/>
      <c r="Q15" s="132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4"/>
      <c r="F16" s="135"/>
      <c r="G16" s="132"/>
      <c r="H16" s="133"/>
      <c r="I16" s="132"/>
      <c r="J16" s="133"/>
      <c r="K16" s="132"/>
      <c r="L16" s="133"/>
      <c r="M16" s="141"/>
      <c r="N16" s="142"/>
      <c r="O16" s="132"/>
      <c r="P16" s="133"/>
      <c r="Q16" s="132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5"/>
      <c r="G17" s="132"/>
      <c r="H17" s="133"/>
      <c r="I17" s="132"/>
      <c r="J17" s="133"/>
      <c r="K17" s="132"/>
      <c r="L17" s="133"/>
      <c r="M17" s="141"/>
      <c r="N17" s="142"/>
      <c r="O17" s="132"/>
      <c r="P17" s="133"/>
      <c r="Q17" s="132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2" t="s">
        <v>65</v>
      </c>
      <c r="E18" s="134"/>
      <c r="F18" s="135"/>
      <c r="G18" s="118"/>
      <c r="H18" s="119"/>
      <c r="I18" s="118"/>
      <c r="J18" s="119"/>
      <c r="K18" s="118"/>
      <c r="L18" s="119"/>
      <c r="M18" s="139"/>
      <c r="N18" s="140"/>
      <c r="O18" s="132"/>
      <c r="P18" s="133"/>
      <c r="Q18" s="132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10" t="s">
        <v>58</v>
      </c>
      <c r="E19" s="134"/>
      <c r="F19" s="135"/>
      <c r="G19" s="118"/>
      <c r="H19" s="119"/>
      <c r="I19" s="118"/>
      <c r="J19" s="119"/>
      <c r="K19" s="118"/>
      <c r="L19" s="119"/>
      <c r="M19" s="139"/>
      <c r="N19" s="140"/>
      <c r="O19" s="132"/>
      <c r="P19" s="133"/>
      <c r="Q19" s="132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35"/>
      <c r="G20" s="132"/>
      <c r="H20" s="133"/>
      <c r="I20" s="132"/>
      <c r="J20" s="133"/>
      <c r="K20" s="132"/>
      <c r="L20" s="133"/>
      <c r="M20" s="141"/>
      <c r="N20" s="142"/>
      <c r="O20" s="132"/>
      <c r="P20" s="133"/>
      <c r="Q20" s="132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4"/>
      <c r="F21" s="135"/>
      <c r="G21" s="132"/>
      <c r="H21" s="133"/>
      <c r="I21" s="132"/>
      <c r="J21" s="133"/>
      <c r="K21" s="132"/>
      <c r="L21" s="133"/>
      <c r="M21" s="141">
        <v>8</v>
      </c>
      <c r="N21" s="142"/>
      <c r="O21" s="132"/>
      <c r="P21" s="133"/>
      <c r="Q21" s="132"/>
      <c r="R21" s="133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4">
        <v>8</v>
      </c>
      <c r="F22" s="135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16.04.2023</v>
      </c>
      <c r="D2" s="110"/>
      <c r="E2" s="155" t="s">
        <v>13</v>
      </c>
      <c r="F2" s="155"/>
      <c r="G2" s="155" t="s">
        <v>14</v>
      </c>
      <c r="H2" s="155"/>
      <c r="I2" s="155" t="s">
        <v>15</v>
      </c>
      <c r="J2" s="155"/>
      <c r="K2" s="155" t="s">
        <v>16</v>
      </c>
      <c r="L2" s="155"/>
      <c r="M2" s="131" t="s">
        <v>17</v>
      </c>
      <c r="N2" s="155"/>
      <c r="O2" s="155" t="s">
        <v>18</v>
      </c>
      <c r="P2" s="155"/>
      <c r="Q2" s="155" t="s">
        <v>19</v>
      </c>
      <c r="R2" s="15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7"/>
      <c r="G3" s="114"/>
      <c r="H3" s="115"/>
      <c r="I3" s="114"/>
      <c r="J3" s="115"/>
      <c r="K3" s="114"/>
      <c r="L3" s="115"/>
      <c r="M3" s="114"/>
      <c r="N3" s="115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34"/>
      <c r="F4" s="135"/>
      <c r="G4" s="141"/>
      <c r="H4" s="142"/>
      <c r="I4" s="141"/>
      <c r="J4" s="142"/>
      <c r="K4" s="141"/>
      <c r="L4" s="142"/>
      <c r="M4" s="141"/>
      <c r="N4" s="142"/>
      <c r="O4" s="151"/>
      <c r="P4" s="152"/>
      <c r="Q4" s="151"/>
      <c r="R4" s="152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34"/>
      <c r="F5" s="135"/>
      <c r="G5" s="141"/>
      <c r="H5" s="142"/>
      <c r="I5" s="141"/>
      <c r="J5" s="142"/>
      <c r="K5" s="141"/>
      <c r="L5" s="142"/>
      <c r="M5" s="141"/>
      <c r="N5" s="142"/>
      <c r="O5" s="151"/>
      <c r="P5" s="152"/>
      <c r="Q5" s="151"/>
      <c r="R5" s="152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4"/>
      <c r="F6" s="135"/>
      <c r="G6" s="141"/>
      <c r="H6" s="142"/>
      <c r="I6" s="141"/>
      <c r="J6" s="142"/>
      <c r="K6" s="141"/>
      <c r="L6" s="142"/>
      <c r="M6" s="141"/>
      <c r="N6" s="142"/>
      <c r="O6" s="151"/>
      <c r="P6" s="152"/>
      <c r="Q6" s="151"/>
      <c r="R6" s="152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4"/>
      <c r="F7" s="135"/>
      <c r="G7" s="141"/>
      <c r="H7" s="142"/>
      <c r="I7" s="141"/>
      <c r="J7" s="142"/>
      <c r="K7" s="141"/>
      <c r="L7" s="142"/>
      <c r="M7" s="141"/>
      <c r="N7" s="142"/>
      <c r="O7" s="151"/>
      <c r="P7" s="152"/>
      <c r="Q7" s="151"/>
      <c r="R7" s="152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4"/>
      <c r="F8" s="135"/>
      <c r="G8" s="141"/>
      <c r="H8" s="142"/>
      <c r="I8" s="141"/>
      <c r="J8" s="142"/>
      <c r="K8" s="141"/>
      <c r="L8" s="142"/>
      <c r="M8" s="141"/>
      <c r="N8" s="142"/>
      <c r="O8" s="151"/>
      <c r="P8" s="152"/>
      <c r="Q8" s="151"/>
      <c r="R8" s="152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4"/>
      <c r="F9" s="135"/>
      <c r="G9" s="141"/>
      <c r="H9" s="142"/>
      <c r="I9" s="141"/>
      <c r="J9" s="142"/>
      <c r="K9" s="141"/>
      <c r="L9" s="142"/>
      <c r="M9" s="141"/>
      <c r="N9" s="142"/>
      <c r="O9" s="151"/>
      <c r="P9" s="152"/>
      <c r="Q9" s="151"/>
      <c r="R9" s="15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4"/>
      <c r="F10" s="135"/>
      <c r="G10" s="141"/>
      <c r="H10" s="142"/>
      <c r="I10" s="141"/>
      <c r="J10" s="142"/>
      <c r="K10" s="141"/>
      <c r="L10" s="142"/>
      <c r="M10" s="141"/>
      <c r="N10" s="142"/>
      <c r="O10" s="151"/>
      <c r="P10" s="152"/>
      <c r="Q10" s="151"/>
      <c r="R10" s="15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4"/>
      <c r="F11" s="135"/>
      <c r="G11" s="141"/>
      <c r="H11" s="142"/>
      <c r="I11" s="141"/>
      <c r="J11" s="142"/>
      <c r="K11" s="141"/>
      <c r="L11" s="142"/>
      <c r="M11" s="141"/>
      <c r="N11" s="142"/>
      <c r="O11" s="151"/>
      <c r="P11" s="152"/>
      <c r="Q11" s="151"/>
      <c r="R11" s="15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4"/>
      <c r="F12" s="135"/>
      <c r="G12" s="141"/>
      <c r="H12" s="142"/>
      <c r="I12" s="141"/>
      <c r="J12" s="142"/>
      <c r="K12" s="141"/>
      <c r="L12" s="142"/>
      <c r="M12" s="141"/>
      <c r="N12" s="142"/>
      <c r="O12" s="151"/>
      <c r="P12" s="152"/>
      <c r="Q12" s="151"/>
      <c r="R12" s="15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4"/>
      <c r="F13" s="135"/>
      <c r="G13" s="141"/>
      <c r="H13" s="142"/>
      <c r="I13" s="141"/>
      <c r="J13" s="142"/>
      <c r="K13" s="141"/>
      <c r="L13" s="142"/>
      <c r="M13" s="141"/>
      <c r="N13" s="142"/>
      <c r="O13" s="151"/>
      <c r="P13" s="152"/>
      <c r="Q13" s="151"/>
      <c r="R13" s="15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22"/>
      <c r="E14" s="134"/>
      <c r="F14" s="135"/>
      <c r="G14" s="141"/>
      <c r="H14" s="142"/>
      <c r="I14" s="141"/>
      <c r="J14" s="142"/>
      <c r="K14" s="141"/>
      <c r="L14" s="142"/>
      <c r="M14" s="141"/>
      <c r="N14" s="142"/>
      <c r="O14" s="151"/>
      <c r="P14" s="152"/>
      <c r="Q14" s="151"/>
      <c r="R14" s="15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>
        <v>3601</v>
      </c>
      <c r="B15" s="6" t="s">
        <v>114</v>
      </c>
      <c r="C15" s="6"/>
      <c r="D15" s="22" t="s">
        <v>85</v>
      </c>
      <c r="E15" s="134"/>
      <c r="F15" s="135"/>
      <c r="G15" s="141"/>
      <c r="H15" s="142"/>
      <c r="I15" s="141"/>
      <c r="J15" s="142"/>
      <c r="K15" s="141"/>
      <c r="L15" s="142"/>
      <c r="M15" s="141"/>
      <c r="N15" s="142"/>
      <c r="O15" s="151"/>
      <c r="P15" s="152"/>
      <c r="Q15" s="151"/>
      <c r="R15" s="15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22"/>
      <c r="E16" s="134"/>
      <c r="F16" s="135"/>
      <c r="G16" s="141"/>
      <c r="H16" s="142"/>
      <c r="I16" s="141"/>
      <c r="J16" s="142"/>
      <c r="K16" s="141"/>
      <c r="L16" s="142"/>
      <c r="M16" s="141"/>
      <c r="N16" s="142"/>
      <c r="O16" s="151"/>
      <c r="P16" s="152"/>
      <c r="Q16" s="151"/>
      <c r="R16" s="152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113</v>
      </c>
      <c r="C17" s="6"/>
      <c r="D17" s="22" t="s">
        <v>81</v>
      </c>
      <c r="E17" s="134"/>
      <c r="F17" s="135"/>
      <c r="G17" s="141"/>
      <c r="H17" s="142"/>
      <c r="I17" s="141"/>
      <c r="J17" s="142"/>
      <c r="K17" s="141"/>
      <c r="L17" s="142"/>
      <c r="M17" s="141"/>
      <c r="N17" s="142"/>
      <c r="O17" s="151"/>
      <c r="P17" s="152"/>
      <c r="Q17" s="151"/>
      <c r="R17" s="152"/>
      <c r="S17" s="79">
        <f>E17+G17+I17+K17+M17+O17+Q17</f>
        <v>0</v>
      </c>
      <c r="T17" s="79">
        <f t="shared" ref="T17:T19" si="6">SUM(S17-U17-V17)</f>
        <v>0</v>
      </c>
      <c r="U17" s="83"/>
      <c r="V17" s="83"/>
    </row>
    <row r="18" spans="1:22" x14ac:dyDescent="0.25">
      <c r="A18" s="6">
        <v>3600</v>
      </c>
      <c r="B18" s="25" t="s">
        <v>113</v>
      </c>
      <c r="C18" s="6"/>
      <c r="D18" s="22" t="s">
        <v>80</v>
      </c>
      <c r="E18" s="134"/>
      <c r="F18" s="135"/>
      <c r="G18" s="141"/>
      <c r="H18" s="142"/>
      <c r="I18" s="141"/>
      <c r="J18" s="142"/>
      <c r="K18" s="141"/>
      <c r="L18" s="142"/>
      <c r="M18" s="141"/>
      <c r="N18" s="142"/>
      <c r="O18" s="151"/>
      <c r="P18" s="152"/>
      <c r="Q18" s="151"/>
      <c r="R18" s="152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 t="s">
        <v>113</v>
      </c>
      <c r="C19" s="6"/>
      <c r="D19" s="22" t="s">
        <v>78</v>
      </c>
      <c r="E19" s="134"/>
      <c r="F19" s="135"/>
      <c r="G19" s="141"/>
      <c r="H19" s="142"/>
      <c r="I19" s="141"/>
      <c r="J19" s="142"/>
      <c r="K19" s="141"/>
      <c r="L19" s="142"/>
      <c r="M19" s="141"/>
      <c r="N19" s="142"/>
      <c r="O19" s="151"/>
      <c r="P19" s="152"/>
      <c r="Q19" s="151"/>
      <c r="R19" s="152"/>
      <c r="S19" s="79">
        <f>E19+G19+I19+K19+M19+O19+Q19</f>
        <v>0</v>
      </c>
      <c r="T19" s="79">
        <f t="shared" si="6"/>
        <v>0</v>
      </c>
      <c r="U19" s="83"/>
      <c r="V19" s="83"/>
    </row>
    <row r="20" spans="1:22" x14ac:dyDescent="0.25">
      <c r="A20" s="6">
        <v>3600</v>
      </c>
      <c r="B20" s="6" t="s">
        <v>113</v>
      </c>
      <c r="C20" s="6"/>
      <c r="D20" s="22" t="s">
        <v>76</v>
      </c>
      <c r="E20" s="134"/>
      <c r="F20" s="135"/>
      <c r="G20" s="141"/>
      <c r="H20" s="142"/>
      <c r="I20" s="141"/>
      <c r="J20" s="142"/>
      <c r="K20" s="141"/>
      <c r="L20" s="142"/>
      <c r="M20" s="141"/>
      <c r="N20" s="142"/>
      <c r="O20" s="151"/>
      <c r="P20" s="152"/>
      <c r="Q20" s="151"/>
      <c r="R20" s="152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113</v>
      </c>
      <c r="C21" s="6"/>
      <c r="D21" s="22" t="s">
        <v>65</v>
      </c>
      <c r="E21" s="134"/>
      <c r="F21" s="135"/>
      <c r="G21" s="141"/>
      <c r="H21" s="142"/>
      <c r="I21" s="141"/>
      <c r="J21" s="142"/>
      <c r="K21" s="141"/>
      <c r="L21" s="142"/>
      <c r="M21" s="141"/>
      <c r="N21" s="142"/>
      <c r="O21" s="151"/>
      <c r="P21" s="152"/>
      <c r="Q21" s="151"/>
      <c r="R21" s="152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113</v>
      </c>
      <c r="C22" s="6"/>
      <c r="D22" s="22" t="s">
        <v>82</v>
      </c>
      <c r="E22" s="134"/>
      <c r="F22" s="135"/>
      <c r="G22" s="141"/>
      <c r="H22" s="142"/>
      <c r="I22" s="141"/>
      <c r="J22" s="142"/>
      <c r="K22" s="141"/>
      <c r="L22" s="142"/>
      <c r="M22" s="141"/>
      <c r="N22" s="142"/>
      <c r="O22" s="151"/>
      <c r="P22" s="152"/>
      <c r="Q22" s="151"/>
      <c r="R22" s="152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113</v>
      </c>
      <c r="C23" s="6"/>
      <c r="D23" s="22" t="s">
        <v>69</v>
      </c>
      <c r="E23" s="134"/>
      <c r="F23" s="135"/>
      <c r="G23" s="141"/>
      <c r="H23" s="142"/>
      <c r="I23" s="141"/>
      <c r="J23" s="142"/>
      <c r="K23" s="141"/>
      <c r="L23" s="142"/>
      <c r="M23" s="141"/>
      <c r="N23" s="142"/>
      <c r="O23" s="151"/>
      <c r="P23" s="152"/>
      <c r="Q23" s="151"/>
      <c r="R23" s="152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113</v>
      </c>
      <c r="C24" s="6"/>
      <c r="D24" s="22" t="s">
        <v>59</v>
      </c>
      <c r="E24" s="134"/>
      <c r="F24" s="135"/>
      <c r="G24" s="141"/>
      <c r="H24" s="142"/>
      <c r="I24" s="141"/>
      <c r="J24" s="142"/>
      <c r="K24" s="141"/>
      <c r="L24" s="142"/>
      <c r="M24" s="141"/>
      <c r="N24" s="142"/>
      <c r="O24" s="151"/>
      <c r="P24" s="152"/>
      <c r="Q24" s="151"/>
      <c r="R24" s="152"/>
      <c r="S24" s="79">
        <f>E24+G24+I24+K24+M24+O24+Q24</f>
        <v>0</v>
      </c>
      <c r="T24" s="79">
        <f t="shared" si="1"/>
        <v>0</v>
      </c>
      <c r="U24" s="83"/>
      <c r="V24" s="83"/>
    </row>
    <row r="25" spans="1:22" x14ac:dyDescent="0.25">
      <c r="A25" s="81">
        <v>3600</v>
      </c>
      <c r="B25" s="6" t="s">
        <v>113</v>
      </c>
      <c r="C25" s="81"/>
      <c r="D25" s="22" t="s">
        <v>62</v>
      </c>
      <c r="E25" s="134"/>
      <c r="F25" s="135"/>
      <c r="G25" s="141"/>
      <c r="H25" s="142"/>
      <c r="I25" s="141"/>
      <c r="J25" s="142"/>
      <c r="K25" s="141"/>
      <c r="L25" s="142"/>
      <c r="M25" s="141"/>
      <c r="N25" s="142"/>
      <c r="O25" s="151"/>
      <c r="P25" s="152"/>
      <c r="Q25" s="151"/>
      <c r="R25" s="152"/>
      <c r="S25" s="79">
        <f>E25+G25+I25+K25+M25+O25+Q25</f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>
        <v>3600</v>
      </c>
      <c r="B26" s="25" t="s">
        <v>113</v>
      </c>
      <c r="C26" s="81"/>
      <c r="D26" s="3" t="s">
        <v>61</v>
      </c>
      <c r="E26" s="134"/>
      <c r="F26" s="135"/>
      <c r="G26" s="141"/>
      <c r="H26" s="142"/>
      <c r="I26" s="141"/>
      <c r="J26" s="142"/>
      <c r="K26" s="141"/>
      <c r="L26" s="142"/>
      <c r="M26" s="141"/>
      <c r="N26" s="142"/>
      <c r="O26" s="151"/>
      <c r="P26" s="152"/>
      <c r="Q26" s="151"/>
      <c r="R26" s="152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113</v>
      </c>
      <c r="C27" s="81"/>
      <c r="D27" s="82" t="s">
        <v>60</v>
      </c>
      <c r="E27" s="134"/>
      <c r="F27" s="135"/>
      <c r="G27" s="141"/>
      <c r="H27" s="142"/>
      <c r="I27" s="141"/>
      <c r="J27" s="142"/>
      <c r="K27" s="141"/>
      <c r="L27" s="142"/>
      <c r="M27" s="141"/>
      <c r="N27" s="142"/>
      <c r="O27" s="151"/>
      <c r="P27" s="152"/>
      <c r="Q27" s="151"/>
      <c r="R27" s="152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6"/>
      <c r="C28" s="6"/>
      <c r="D28" s="10"/>
      <c r="E28" s="134"/>
      <c r="F28" s="135"/>
      <c r="G28" s="141"/>
      <c r="H28" s="142"/>
      <c r="I28" s="141"/>
      <c r="J28" s="142"/>
      <c r="K28" s="141"/>
      <c r="L28" s="142"/>
      <c r="M28" s="141"/>
      <c r="N28" s="142"/>
      <c r="O28" s="151"/>
      <c r="P28" s="152"/>
      <c r="Q28" s="151"/>
      <c r="R28" s="15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4"/>
      <c r="F29" s="135"/>
      <c r="G29" s="141">
        <v>8</v>
      </c>
      <c r="H29" s="142"/>
      <c r="I29" s="141">
        <v>8</v>
      </c>
      <c r="J29" s="142"/>
      <c r="K29" s="141">
        <v>8</v>
      </c>
      <c r="L29" s="142"/>
      <c r="M29" s="141">
        <v>8</v>
      </c>
      <c r="N29" s="142"/>
      <c r="O29" s="151"/>
      <c r="P29" s="152"/>
      <c r="Q29" s="151"/>
      <c r="R29" s="152"/>
      <c r="S29" s="79">
        <f>E29+G29+I29+K29+M29+O29+Q29</f>
        <v>32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4">
        <v>8</v>
      </c>
      <c r="F30" s="135"/>
      <c r="G30" s="132"/>
      <c r="H30" s="133"/>
      <c r="I30" s="132"/>
      <c r="J30" s="133"/>
      <c r="K30" s="132"/>
      <c r="L30" s="133"/>
      <c r="M30" s="132"/>
      <c r="N30" s="133"/>
      <c r="O30" s="151"/>
      <c r="P30" s="152"/>
      <c r="Q30" s="151"/>
      <c r="R30" s="152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3">
        <f>SUM(E4:E30)</f>
        <v>8</v>
      </c>
      <c r="F31" s="154"/>
      <c r="G31" s="153">
        <f>SUM(G4:G30)</f>
        <v>8</v>
      </c>
      <c r="H31" s="154"/>
      <c r="I31" s="153">
        <f>SUM(I4:I30)</f>
        <v>8</v>
      </c>
      <c r="J31" s="154"/>
      <c r="K31" s="153">
        <f>SUM(K4:K30)</f>
        <v>8</v>
      </c>
      <c r="L31" s="154"/>
      <c r="M31" s="153">
        <f t="shared" ref="M31" si="9">SUM(M4:M30)</f>
        <v>8</v>
      </c>
      <c r="N31" s="154"/>
      <c r="O31" s="153">
        <f>SUM(O4:O30)</f>
        <v>0</v>
      </c>
      <c r="P31" s="154"/>
      <c r="Q31" s="153">
        <f>SUM(Q4:Q30)</f>
        <v>0</v>
      </c>
      <c r="R31" s="154"/>
      <c r="S31" s="79">
        <f>SUM(S4:S30)</f>
        <v>40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f>SUM(S17:S27)</f>
        <v>0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32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2024-06-26T12:40:16Z</dcterms:modified>
</cp:coreProperties>
</file>