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2080F463-1D14-491D-BD23-18202A8B8A21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H6" i="1"/>
  <c r="I6" i="1"/>
  <c r="D10" i="1"/>
  <c r="C10" i="1"/>
  <c r="I10" i="1"/>
  <c r="H10" i="1"/>
  <c r="G36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0" i="1" s="1"/>
  <c r="G10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6" i="1" s="1"/>
  <c r="C43" i="5"/>
  <c r="D16" i="1" s="1"/>
  <c r="H38" i="5"/>
  <c r="L38" i="5"/>
  <c r="O36" i="5"/>
  <c r="P38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4" i="5"/>
  <c r="E16" i="1" s="1"/>
  <c r="C45" i="5"/>
  <c r="Q36" i="5"/>
  <c r="R38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6" i="5"/>
  <c r="N38" i="5" s="1"/>
  <c r="S30" i="5"/>
  <c r="T30" i="5" l="1"/>
  <c r="T37" i="5" s="1"/>
  <c r="C41" i="5" s="1"/>
  <c r="B16" i="1" s="1"/>
  <c r="K16" i="1"/>
  <c r="S36" i="5"/>
  <c r="G16" i="1" l="1"/>
  <c r="G17" i="1" s="1"/>
  <c r="K17" i="1"/>
  <c r="C21" i="1" s="1"/>
  <c r="C46" i="5"/>
  <c r="G46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<sst xmlns="http://schemas.openxmlformats.org/spreadsheetml/2006/main" count="541" uniqueCount="118">
  <si>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</si>
  <si>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</si>
  <si>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</si>
  <si>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</si>
  <si>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</si>
  <si>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</si>
  <si>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</si>
  <si>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</si>
  <si>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</si>
  <si>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</si>
  <si>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</si>
  <si>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</si>
  <si>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</si>
  <si>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</si>
  <si>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</si>
  <si>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</si>
  <si>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</si>
  <si>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</si>
  <si>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</si>
  <si>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</si>
  <si>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</si>
  <si>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</si>
  <si>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</si>
  <si>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</si>
  <si>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</si>
  <si>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</si>
  <si>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</si>
  <si>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</si>
  <si>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</si>
  <si>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</si>
  <si>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</si>
  <si>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</si>
  <si>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</si>
  <si>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</si>
  <si>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</si>
  <si>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</si>
  <si>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</si>
  <si>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</si>
  <si>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</si>
  <si>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</si>
  <si>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</si>
  <si>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</si>
  <si>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</si>
  <si>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</si>
  <si>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</si>
  <si>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</si>
  <si>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</si>
  <si>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</si>
  <si>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</si>
  <si>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</si>
  <si>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</si>
  <si>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</si>
  <si>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</si>
  <si>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</si>
  <si>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</si>
  <si>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</si>
  <si>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</si>
  <si>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</si>
  <si>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</si>
  <si>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</si>
  <si>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</si>
  <si>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</si>
  <si>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</si>
  <si>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</si>
  <si>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</si>
  <si>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</si>
  <si>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</si>
  <si>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</si>
  <si>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</si>
  <si>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</si>
  <si>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</si>
  <si>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</si>
  <si>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</si>
  <si>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</si>
  <si>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</si>
  <si>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</si>
  <si>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</si>
  <si>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</si>
  <si>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</si>
  <si>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</si>
  <si>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</si>
  <si>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</si>
  <si>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</si>
  <si>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wardrobes</t>
  </si>
  <si>
    <t>college</t>
  </si>
  <si>
    <t xml:space="preserve">hafele lighting </t>
  </si>
  <si>
    <t>tv unit</t>
  </si>
  <si>
    <t>kids tv unit</t>
  </si>
  <si>
    <t>packers</t>
  </si>
  <si>
    <t>shelving</t>
  </si>
  <si>
    <t>follymill</t>
  </si>
  <si>
    <t>clean / light fire</t>
  </si>
  <si>
    <t>back bar</t>
  </si>
  <si>
    <t>corner unit</t>
  </si>
  <si>
    <t>7054eg</t>
  </si>
  <si>
    <t>wardrobe</t>
  </si>
  <si>
    <t>storage unit</t>
  </si>
  <si>
    <t>bath panel</t>
  </si>
  <si>
    <t>16.07.23</t>
  </si>
  <si>
    <t>fixings</t>
  </si>
  <si>
    <t>storge unit</t>
  </si>
  <si>
    <t>stair strings</t>
  </si>
  <si>
    <t>console unit</t>
  </si>
  <si>
    <t>paint for 6964</t>
  </si>
  <si>
    <t>stair cupboard</t>
  </si>
  <si>
    <t>doctors appointment</t>
  </si>
  <si>
    <t>desk for colour match</t>
  </si>
  <si>
    <t>dressing room desk</t>
  </si>
  <si>
    <t xml:space="preserve">doctors appointment </t>
  </si>
  <si>
    <t>CAMP01 (EG)</t>
  </si>
  <si>
    <t>MBHS01</t>
  </si>
  <si>
    <t xml:space="preserve">CAMP01  </t>
  </si>
  <si>
    <t>CAMP01</t>
  </si>
  <si>
    <t>OFFI01</t>
  </si>
  <si>
    <t>CAMP01(EG)</t>
  </si>
  <si>
    <t>CAPI01</t>
  </si>
  <si>
    <t>KNIG01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</si>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</sst>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0" borderId="3" xfId="0" applyNumberFormat="1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9" zoomScaleNormal="89" workbookViewId="0">
      <selection activeCell="E20" sqref="E2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61</v>
      </c>
      <c r="C2" s="6" t="s">
        <v>98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70</v>
      </c>
      <c r="B6" s="100">
        <f>SUM(Chimes!C31)</f>
        <v>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</v>
      </c>
    </row>
    <row r="8" spans="1:12" ht="17.25" customHeight="1" x14ac:dyDescent="0.25">
      <c r="A8" s="99" t="s">
        <v>7</v>
      </c>
      <c r="B8" s="100">
        <f>SUM(Doran!C30)</f>
        <v>24</v>
      </c>
      <c r="C8" s="100">
        <f>SUM(Doran!C31)</f>
        <v>0</v>
      </c>
      <c r="D8" s="100">
        <f>SUM(Doran!C32)</f>
        <v>0</v>
      </c>
      <c r="E8" s="100">
        <f>SUM(Doran!C33)</f>
        <v>16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2.25</v>
      </c>
    </row>
    <row r="9" spans="1:12" x14ac:dyDescent="0.25">
      <c r="A9" s="99" t="s">
        <v>49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1</v>
      </c>
    </row>
    <row r="10" spans="1:12" x14ac:dyDescent="0.25">
      <c r="A10" s="92" t="s">
        <v>68</v>
      </c>
      <c r="B10" s="100">
        <f>SUM(Jones!C28)</f>
        <v>32</v>
      </c>
      <c r="C10" s="100">
        <f>SUM(Jones!C29)</f>
        <v>0</v>
      </c>
      <c r="D10" s="100">
        <f>SUM(Jones!C30)</f>
        <v>0</v>
      </c>
      <c r="E10" s="100">
        <f>SUM(Jones!C31)</f>
        <v>8</v>
      </c>
      <c r="F10" s="100">
        <f>SUM(Jones!C32)</f>
        <v>0</v>
      </c>
      <c r="G10" s="101">
        <f>B10+C10+D10+E10+F10</f>
        <v>40</v>
      </c>
      <c r="H10" s="104">
        <f>SUM(Jones!C34)</f>
        <v>0</v>
      </c>
      <c r="I10" s="104">
        <f>SUM(Jones!C35)</f>
        <v>0</v>
      </c>
      <c r="K10" s="103">
        <f>SUM(Jones!I29)</f>
        <v>7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4.25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44.25</v>
      </c>
      <c r="H11" s="104">
        <f>SUM(McSharry!C32)</f>
        <v>0</v>
      </c>
      <c r="I11" s="104">
        <f>SUM(McSharry!C33)</f>
        <v>0</v>
      </c>
      <c r="K11" s="103">
        <f>SUM(McSharry!I27)</f>
        <v>2</v>
      </c>
    </row>
    <row r="12" spans="1:12" ht="17.25" customHeight="1" x14ac:dyDescent="0.25">
      <c r="A12" s="99" t="s">
        <v>9</v>
      </c>
      <c r="B12" s="100">
        <f>SUM(Taylor!C28)</f>
        <v>40</v>
      </c>
      <c r="C12" s="100">
        <f>SUM(Taylor!C29)</f>
        <v>0</v>
      </c>
      <c r="D12" s="100">
        <f>SUM(Taylor!C30)</f>
        <v>0</v>
      </c>
      <c r="E12" s="100">
        <f>SUM(Taylor!C31)</f>
        <v>0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2.5</v>
      </c>
    </row>
    <row r="13" spans="1:12" x14ac:dyDescent="0.25">
      <c r="A13" s="99" t="s">
        <v>44</v>
      </c>
      <c r="B13" s="100">
        <f>SUM(Ward!C30)</f>
        <v>40</v>
      </c>
      <c r="C13" s="100">
        <f>SUM(Ward!C31)</f>
        <v>0</v>
      </c>
      <c r="D13" s="100">
        <f>SUM(Ward!C32)</f>
        <v>0</v>
      </c>
      <c r="E13" s="100">
        <f>SUM(Ward!C33)</f>
        <v>0</v>
      </c>
      <c r="F13" s="100">
        <f>SUM(Ward!C34)</f>
        <v>0</v>
      </c>
      <c r="G13" s="101">
        <f t="shared" si="0"/>
        <v>40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40</v>
      </c>
      <c r="C14" s="100">
        <f>SUM(N.Winterburn!C30)</f>
        <v>13.25</v>
      </c>
      <c r="D14" s="100">
        <f>SUM(N.Winterburn!C31)</f>
        <v>0</v>
      </c>
      <c r="E14" s="100">
        <f>SUM(N.Winterburn!C32)</f>
        <v>0</v>
      </c>
      <c r="F14" s="100">
        <f>SUM(N.Winterburn!C33)</f>
        <v>0</v>
      </c>
      <c r="G14" s="101">
        <f t="shared" si="0"/>
        <v>53.25</v>
      </c>
      <c r="H14" s="104">
        <f>SUM(N.Winterburn!C35)</f>
        <v>0</v>
      </c>
      <c r="I14" s="104">
        <f>SUM(N.Winterburn!C36)</f>
        <v>0</v>
      </c>
      <c r="K14" s="103">
        <f>SUM(N.Winterburn!I30)</f>
        <v>2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SUM(Wright!C41)</f>
        <v>40</v>
      </c>
      <c r="C16" s="100">
        <f>SUM(Wright!C42)</f>
        <v>15.75</v>
      </c>
      <c r="D16" s="100">
        <f>SUM(Wright!C43)</f>
        <v>0</v>
      </c>
      <c r="E16" s="100">
        <f>SUM(Wright!C44)</f>
        <v>0</v>
      </c>
      <c r="F16" s="100">
        <f>SUM(Wright!C45)</f>
        <v>0</v>
      </c>
      <c r="G16" s="101">
        <f>B16+C16+D16+E16+F16</f>
        <v>55.75</v>
      </c>
      <c r="H16" s="104">
        <f>SUM(Wright!C47)</f>
        <v>0</v>
      </c>
      <c r="I16" s="104">
        <f>SUM(Wright!C48)</f>
        <v>0</v>
      </c>
      <c r="K16" s="103">
        <f>SUM(Wright!I42)</f>
        <v>7.75</v>
      </c>
      <c r="L16" s="92">
        <v>25.5</v>
      </c>
    </row>
    <row r="17" spans="1:11" ht="17.25" customHeight="1" x14ac:dyDescent="0.25">
      <c r="A17" s="105" t="s">
        <v>21</v>
      </c>
      <c r="B17" s="106">
        <f t="shared" ref="B17:I17" si="2">SUM(B6:B16)</f>
        <v>336</v>
      </c>
      <c r="C17" s="106">
        <f t="shared" si="2"/>
        <v>33.25</v>
      </c>
      <c r="D17" s="106">
        <f t="shared" si="2"/>
        <v>0</v>
      </c>
      <c r="E17" s="106">
        <f t="shared" si="2"/>
        <v>24</v>
      </c>
      <c r="F17" s="106">
        <f t="shared" si="2"/>
        <v>0</v>
      </c>
      <c r="G17" s="106">
        <f t="shared" si="2"/>
        <v>393.25</v>
      </c>
      <c r="H17" s="107">
        <f t="shared" si="2"/>
        <v>0</v>
      </c>
      <c r="I17" s="107">
        <f t="shared" si="2"/>
        <v>0</v>
      </c>
      <c r="J17" s="94"/>
      <c r="K17" s="106">
        <f>SUM(K6:K16)</f>
        <v>24.5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369.25</v>
      </c>
    </row>
    <row r="21" spans="1:11" x14ac:dyDescent="0.25">
      <c r="A21" s="92" t="s">
        <v>28</v>
      </c>
      <c r="C21" s="108">
        <f>K17</f>
        <v>24.5</v>
      </c>
    </row>
    <row r="22" spans="1:11" x14ac:dyDescent="0.25">
      <c r="A22" s="92" t="s">
        <v>32</v>
      </c>
      <c r="C22" s="109">
        <f>C21/C20</f>
        <v>6.6350710900473939E-2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69</v>
      </c>
      <c r="B1" s="49"/>
      <c r="C1" s="49"/>
    </row>
    <row r="2" spans="1:22" s="54" customFormat="1" x14ac:dyDescent="0.25">
      <c r="A2" s="5" t="s">
        <v>60</v>
      </c>
      <c r="B2" s="110"/>
      <c r="C2" s="6" t="s">
        <v>98</v>
      </c>
      <c r="D2" s="110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7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94</v>
      </c>
      <c r="B4" s="119" t="s">
        <v>109</v>
      </c>
      <c r="C4" s="6">
        <v>1</v>
      </c>
      <c r="D4" s="10" t="s">
        <v>93</v>
      </c>
      <c r="E4" s="123"/>
      <c r="F4" s="123"/>
      <c r="G4" s="124"/>
      <c r="H4" s="125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6964</v>
      </c>
      <c r="B5" s="6" t="s">
        <v>110</v>
      </c>
      <c r="C5" s="6">
        <v>16</v>
      </c>
      <c r="D5" s="10" t="s">
        <v>88</v>
      </c>
      <c r="E5" s="122"/>
      <c r="F5" s="123"/>
      <c r="G5" s="124"/>
      <c r="H5" s="125"/>
      <c r="I5" s="122"/>
      <c r="J5" s="123"/>
      <c r="K5" s="122"/>
      <c r="L5" s="123"/>
      <c r="M5" s="122"/>
      <c r="N5" s="123"/>
      <c r="O5" s="120"/>
      <c r="P5" s="121"/>
      <c r="Q5" s="120"/>
      <c r="R5" s="121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 t="s">
        <v>94</v>
      </c>
      <c r="B6" s="119" t="s">
        <v>109</v>
      </c>
      <c r="C6" s="6">
        <v>1</v>
      </c>
      <c r="D6" s="10" t="s">
        <v>93</v>
      </c>
      <c r="E6" s="123"/>
      <c r="F6" s="123"/>
      <c r="G6" s="124"/>
      <c r="H6" s="125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>
        <v>7054</v>
      </c>
      <c r="B7" s="6" t="s">
        <v>111</v>
      </c>
      <c r="C7" s="6">
        <v>59</v>
      </c>
      <c r="D7" s="22" t="s">
        <v>86</v>
      </c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0"/>
      <c r="P7" s="121"/>
      <c r="Q7" s="120"/>
      <c r="R7" s="1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>
        <v>7054</v>
      </c>
      <c r="B8" s="6" t="s">
        <v>112</v>
      </c>
      <c r="C8" s="6">
        <v>57</v>
      </c>
      <c r="D8" s="22" t="s">
        <v>86</v>
      </c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0"/>
      <c r="P8" s="121"/>
      <c r="Q8" s="120"/>
      <c r="R8" s="12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113</v>
      </c>
      <c r="C20" s="6"/>
      <c r="D20" s="22" t="s">
        <v>78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113</v>
      </c>
      <c r="C21" s="6"/>
      <c r="D21" s="22" t="s">
        <v>64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113</v>
      </c>
      <c r="C22" s="6"/>
      <c r="D22" s="22" t="s">
        <v>63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0"/>
      <c r="P22" s="121"/>
      <c r="Q22" s="120"/>
      <c r="R22" s="121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0</v>
      </c>
      <c r="F26" s="130"/>
      <c r="G26" s="129">
        <f>SUM(G4:G25)</f>
        <v>0</v>
      </c>
      <c r="H26" s="130"/>
      <c r="I26" s="129">
        <f>SUM(I4:I25)</f>
        <v>0</v>
      </c>
      <c r="J26" s="130"/>
      <c r="K26" s="129">
        <f>SUM(K4:K25)</f>
        <v>0</v>
      </c>
      <c r="L26" s="130"/>
      <c r="M26" s="129">
        <f>SUM(M4:M25)</f>
        <v>0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/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60</v>
      </c>
      <c r="B2" s="110"/>
      <c r="C2" s="6" t="s">
        <v>98</v>
      </c>
      <c r="D2" s="110"/>
      <c r="E2" s="131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45</v>
      </c>
      <c r="D4" s="22" t="s">
        <v>76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5</v>
      </c>
      <c r="L4" s="121"/>
      <c r="M4" s="120">
        <v>3</v>
      </c>
      <c r="N4" s="121"/>
      <c r="O4" s="120"/>
      <c r="P4" s="121"/>
      <c r="Q4" s="120"/>
      <c r="R4" s="121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 t="s">
        <v>94</v>
      </c>
      <c r="B5" s="119" t="s">
        <v>114</v>
      </c>
      <c r="C5" s="6">
        <v>1</v>
      </c>
      <c r="D5" s="10" t="s">
        <v>93</v>
      </c>
      <c r="E5" s="120"/>
      <c r="F5" s="121"/>
      <c r="G5" s="120"/>
      <c r="H5" s="121"/>
      <c r="I5" s="120"/>
      <c r="J5" s="121"/>
      <c r="K5" s="120">
        <v>3</v>
      </c>
      <c r="L5" s="121"/>
      <c r="M5" s="120">
        <v>5</v>
      </c>
      <c r="N5" s="121"/>
      <c r="O5" s="120"/>
      <c r="P5" s="121"/>
      <c r="Q5" s="120"/>
      <c r="R5" s="121"/>
      <c r="S5" s="58">
        <f t="shared" ref="S5:S21" si="1">E5+G5+I5+K5+M5+O5+Q5</f>
        <v>8</v>
      </c>
      <c r="T5" s="58">
        <f t="shared" si="0"/>
        <v>8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32"/>
      <c r="P6" s="133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113</v>
      </c>
      <c r="C17" s="6"/>
      <c r="D17" s="22" t="s">
        <v>62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9">
        <f>SUM(E4:E20)</f>
        <v>8</v>
      </c>
      <c r="F21" s="130"/>
      <c r="G21" s="129">
        <f>SUM(G4:G20)</f>
        <v>8</v>
      </c>
      <c r="H21" s="130"/>
      <c r="I21" s="129">
        <f>SUM(I4:I20)</f>
        <v>8</v>
      </c>
      <c r="J21" s="130"/>
      <c r="K21" s="129">
        <f>SUM(K4:K20)</f>
        <v>8</v>
      </c>
      <c r="L21" s="130"/>
      <c r="M21" s="129">
        <f>SUM(M4:M20)</f>
        <v>8</v>
      </c>
      <c r="N21" s="130"/>
      <c r="O21" s="129">
        <f>SUM(O4:O20)</f>
        <v>0</v>
      </c>
      <c r="P21" s="130"/>
      <c r="Q21" s="129">
        <f>SUM(Q4:Q20)</f>
        <v>0</v>
      </c>
      <c r="R21" s="130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60</v>
      </c>
      <c r="B2" s="110"/>
      <c r="C2" s="6" t="s">
        <v>98</v>
      </c>
      <c r="D2" s="6"/>
      <c r="E2" s="131" t="s">
        <v>12</v>
      </c>
      <c r="F2" s="131"/>
      <c r="G2" s="131" t="s">
        <v>13</v>
      </c>
      <c r="H2" s="131"/>
      <c r="I2" s="131" t="s">
        <v>14</v>
      </c>
      <c r="J2" s="131"/>
      <c r="K2" s="141" t="s">
        <v>15</v>
      </c>
      <c r="L2" s="141"/>
      <c r="M2" s="141" t="s">
        <v>16</v>
      </c>
      <c r="N2" s="141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>
        <v>8</v>
      </c>
      <c r="L3" s="117">
        <v>16.3</v>
      </c>
      <c r="M3" s="116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110</v>
      </c>
      <c r="C4" s="6">
        <v>17</v>
      </c>
      <c r="D4" s="22" t="s">
        <v>99</v>
      </c>
      <c r="E4" s="128">
        <v>7</v>
      </c>
      <c r="F4" s="128"/>
      <c r="G4" s="128">
        <v>6.75</v>
      </c>
      <c r="H4" s="128"/>
      <c r="I4" s="128"/>
      <c r="J4" s="128"/>
      <c r="K4" s="134"/>
      <c r="L4" s="134"/>
      <c r="M4" s="134"/>
      <c r="N4" s="134"/>
      <c r="O4" s="135"/>
      <c r="P4" s="136"/>
      <c r="Q4" s="135"/>
      <c r="R4" s="136"/>
      <c r="S4" s="12">
        <f>E4+G4+I4+K4+M4+O4+Q4</f>
        <v>13.75</v>
      </c>
      <c r="T4" s="12">
        <f t="shared" ref="T4:T18" si="0">SUM(S4-U4-V4)</f>
        <v>13.75</v>
      </c>
      <c r="U4" s="14"/>
      <c r="V4" s="14"/>
    </row>
    <row r="5" spans="1:22" x14ac:dyDescent="0.25">
      <c r="A5" s="6">
        <v>7054</v>
      </c>
      <c r="B5" s="6" t="s">
        <v>112</v>
      </c>
      <c r="C5" s="6">
        <v>57</v>
      </c>
      <c r="D5" s="22" t="s">
        <v>86</v>
      </c>
      <c r="E5" s="128"/>
      <c r="F5" s="128"/>
      <c r="G5" s="128"/>
      <c r="H5" s="128"/>
      <c r="I5" s="128">
        <v>8</v>
      </c>
      <c r="J5" s="128"/>
      <c r="K5" s="134"/>
      <c r="L5" s="134"/>
      <c r="M5" s="134"/>
      <c r="N5" s="134"/>
      <c r="O5" s="135"/>
      <c r="P5" s="136"/>
      <c r="Q5" s="135"/>
      <c r="R5" s="136"/>
      <c r="S5" s="12">
        <f t="shared" ref="S5:S25" si="1">E5+G5+I5+K5+M5+O5+Q5</f>
        <v>8</v>
      </c>
      <c r="T5" s="12">
        <f t="shared" si="0"/>
        <v>8</v>
      </c>
      <c r="U5" s="14"/>
      <c r="V5" s="14"/>
    </row>
    <row r="6" spans="1:22" x14ac:dyDescent="0.25">
      <c r="A6" s="6"/>
      <c r="B6" s="6"/>
      <c r="C6" s="6"/>
      <c r="D6" s="22"/>
      <c r="E6" s="128"/>
      <c r="F6" s="128"/>
      <c r="G6" s="128"/>
      <c r="H6" s="128"/>
      <c r="I6" s="128"/>
      <c r="J6" s="128"/>
      <c r="K6" s="134"/>
      <c r="L6" s="134"/>
      <c r="M6" s="134"/>
      <c r="N6" s="134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10"/>
      <c r="E7" s="128"/>
      <c r="F7" s="128"/>
      <c r="G7" s="128"/>
      <c r="H7" s="128"/>
      <c r="I7" s="128"/>
      <c r="J7" s="128"/>
      <c r="K7" s="134"/>
      <c r="L7" s="134"/>
      <c r="M7" s="134"/>
      <c r="N7" s="134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28"/>
      <c r="G8" s="128"/>
      <c r="H8" s="128"/>
      <c r="I8" s="128"/>
      <c r="J8" s="128"/>
      <c r="K8" s="134"/>
      <c r="L8" s="134"/>
      <c r="M8" s="134"/>
      <c r="N8" s="134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28"/>
      <c r="G9" s="128"/>
      <c r="H9" s="128"/>
      <c r="I9" s="128"/>
      <c r="J9" s="128"/>
      <c r="K9" s="134"/>
      <c r="L9" s="134"/>
      <c r="M9" s="134"/>
      <c r="N9" s="134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28"/>
      <c r="G10" s="128"/>
      <c r="H10" s="128"/>
      <c r="I10" s="128"/>
      <c r="J10" s="128"/>
      <c r="K10" s="134"/>
      <c r="L10" s="134"/>
      <c r="M10" s="134"/>
      <c r="N10" s="134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28"/>
      <c r="G11" s="128"/>
      <c r="H11" s="128"/>
      <c r="I11" s="128"/>
      <c r="J11" s="128"/>
      <c r="K11" s="134"/>
      <c r="L11" s="134"/>
      <c r="M11" s="134"/>
      <c r="N11" s="134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28"/>
      <c r="G12" s="128"/>
      <c r="H12" s="128"/>
      <c r="I12" s="128"/>
      <c r="J12" s="128"/>
      <c r="K12" s="134"/>
      <c r="L12" s="134"/>
      <c r="M12" s="134"/>
      <c r="N12" s="134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28"/>
      <c r="G13" s="128"/>
      <c r="H13" s="128"/>
      <c r="I13" s="128"/>
      <c r="J13" s="128"/>
      <c r="K13" s="134"/>
      <c r="L13" s="134"/>
      <c r="M13" s="134"/>
      <c r="N13" s="134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28"/>
      <c r="G14" s="128"/>
      <c r="H14" s="128"/>
      <c r="I14" s="128"/>
      <c r="J14" s="128"/>
      <c r="K14" s="134"/>
      <c r="L14" s="134"/>
      <c r="M14" s="134"/>
      <c r="N14" s="134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28"/>
      <c r="G15" s="128"/>
      <c r="H15" s="128"/>
      <c r="I15" s="128"/>
      <c r="J15" s="128"/>
      <c r="K15" s="134"/>
      <c r="L15" s="134"/>
      <c r="M15" s="134"/>
      <c r="N15" s="134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28"/>
      <c r="G16" s="128"/>
      <c r="H16" s="128"/>
      <c r="I16" s="128"/>
      <c r="J16" s="128"/>
      <c r="K16" s="134"/>
      <c r="L16" s="134"/>
      <c r="M16" s="134"/>
      <c r="N16" s="134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28"/>
      <c r="G17" s="128"/>
      <c r="H17" s="128"/>
      <c r="I17" s="128"/>
      <c r="J17" s="128"/>
      <c r="K17" s="134"/>
      <c r="L17" s="134"/>
      <c r="M17" s="134"/>
      <c r="N17" s="134"/>
      <c r="O17" s="135"/>
      <c r="P17" s="136"/>
      <c r="Q17" s="135"/>
      <c r="R17" s="13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28"/>
      <c r="G18" s="128"/>
      <c r="H18" s="128"/>
      <c r="I18" s="128"/>
      <c r="J18" s="128"/>
      <c r="K18" s="134"/>
      <c r="L18" s="134"/>
      <c r="M18" s="134"/>
      <c r="N18" s="134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115</v>
      </c>
      <c r="C19" s="6"/>
      <c r="D19" s="22" t="s">
        <v>66</v>
      </c>
      <c r="E19" s="128"/>
      <c r="F19" s="128"/>
      <c r="G19" s="128"/>
      <c r="H19" s="128"/>
      <c r="I19" s="128"/>
      <c r="J19" s="128"/>
      <c r="K19" s="134"/>
      <c r="L19" s="134"/>
      <c r="M19" s="134"/>
      <c r="N19" s="134"/>
      <c r="O19" s="135"/>
      <c r="P19" s="136"/>
      <c r="Q19" s="135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113</v>
      </c>
      <c r="C20" s="6"/>
      <c r="D20" s="22" t="s">
        <v>62</v>
      </c>
      <c r="E20" s="128"/>
      <c r="F20" s="128"/>
      <c r="G20" s="128"/>
      <c r="H20" s="128"/>
      <c r="I20" s="128"/>
      <c r="J20" s="128"/>
      <c r="K20" s="134"/>
      <c r="L20" s="134"/>
      <c r="M20" s="134"/>
      <c r="N20" s="134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113</v>
      </c>
      <c r="C21" s="6"/>
      <c r="D21" s="22" t="s">
        <v>63</v>
      </c>
      <c r="E21" s="128">
        <v>1</v>
      </c>
      <c r="F21" s="128"/>
      <c r="G21" s="128">
        <v>1.25</v>
      </c>
      <c r="H21" s="128"/>
      <c r="I21" s="128"/>
      <c r="J21" s="128"/>
      <c r="K21" s="134"/>
      <c r="L21" s="134"/>
      <c r="M21" s="134"/>
      <c r="N21" s="134"/>
      <c r="O21" s="135"/>
      <c r="P21" s="136"/>
      <c r="Q21" s="135"/>
      <c r="R21" s="136"/>
      <c r="S21" s="12">
        <f>E21+G21+I21+K21+M21+O21+Q21</f>
        <v>2.25</v>
      </c>
      <c r="T21" s="12">
        <f>SUM(S21-U21-V21)</f>
        <v>2.25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8"/>
      <c r="F22" s="128"/>
      <c r="G22" s="128"/>
      <c r="H22" s="128"/>
      <c r="I22" s="128"/>
      <c r="J22" s="128"/>
      <c r="K22" s="134"/>
      <c r="L22" s="134"/>
      <c r="M22" s="134"/>
      <c r="N22" s="134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5"/>
      <c r="F23" s="136"/>
      <c r="G23" s="135"/>
      <c r="H23" s="136"/>
      <c r="I23" s="135"/>
      <c r="J23" s="136"/>
      <c r="K23" s="137">
        <v>8</v>
      </c>
      <c r="L23" s="138"/>
      <c r="M23" s="137">
        <v>8</v>
      </c>
      <c r="N23" s="138"/>
      <c r="O23" s="135"/>
      <c r="P23" s="136"/>
      <c r="Q23" s="135"/>
      <c r="R23" s="136"/>
      <c r="S23" s="12">
        <f t="shared" si="1"/>
        <v>16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2.25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60</v>
      </c>
      <c r="B2" s="110"/>
      <c r="C2" s="110" t="str">
        <f>Chimes!C2</f>
        <v>16.07.23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31</v>
      </c>
      <c r="D4" s="22" t="s">
        <v>75</v>
      </c>
      <c r="E4" s="142">
        <v>3</v>
      </c>
      <c r="F4" s="142"/>
      <c r="G4" s="142"/>
      <c r="H4" s="142"/>
      <c r="I4" s="142"/>
      <c r="J4" s="142"/>
      <c r="K4" s="142"/>
      <c r="L4" s="142"/>
      <c r="M4" s="128"/>
      <c r="N4" s="142"/>
      <c r="O4" s="120"/>
      <c r="P4" s="121"/>
      <c r="Q4" s="120"/>
      <c r="R4" s="121"/>
      <c r="S4" s="58">
        <f>E4+G4+I4+K4+M4+O4+Q4</f>
        <v>3</v>
      </c>
      <c r="T4" s="58">
        <f t="shared" ref="T4:T14" si="0">SUM(S4-U4-V4)</f>
        <v>3</v>
      </c>
      <c r="U4" s="60"/>
      <c r="V4" s="60"/>
    </row>
    <row r="5" spans="1:22" x14ac:dyDescent="0.25">
      <c r="A5" s="6">
        <v>7054</v>
      </c>
      <c r="B5" s="6" t="s">
        <v>112</v>
      </c>
      <c r="C5" s="6">
        <v>47</v>
      </c>
      <c r="D5" s="22" t="s">
        <v>89</v>
      </c>
      <c r="E5" s="142">
        <v>3</v>
      </c>
      <c r="F5" s="142"/>
      <c r="G5" s="142"/>
      <c r="H5" s="142"/>
      <c r="I5" s="142"/>
      <c r="J5" s="142"/>
      <c r="K5" s="142"/>
      <c r="L5" s="142"/>
      <c r="M5" s="142"/>
      <c r="N5" s="142"/>
      <c r="O5" s="120"/>
      <c r="P5" s="121"/>
      <c r="Q5" s="120"/>
      <c r="R5" s="121"/>
      <c r="S5" s="58">
        <f t="shared" ref="S5:S25" si="1">E5+G5+I5+K5+M5+O5+Q5</f>
        <v>3</v>
      </c>
      <c r="T5" s="58">
        <f t="shared" si="0"/>
        <v>3</v>
      </c>
      <c r="U5" s="60"/>
      <c r="V5" s="60"/>
    </row>
    <row r="6" spans="1:22" x14ac:dyDescent="0.25">
      <c r="A6" s="6">
        <v>7054</v>
      </c>
      <c r="B6" s="6" t="s">
        <v>112</v>
      </c>
      <c r="C6" s="6">
        <v>40</v>
      </c>
      <c r="D6" s="22" t="s">
        <v>100</v>
      </c>
      <c r="E6" s="142">
        <v>2</v>
      </c>
      <c r="F6" s="142"/>
      <c r="G6" s="142">
        <v>8</v>
      </c>
      <c r="H6" s="142"/>
      <c r="I6" s="142">
        <v>8</v>
      </c>
      <c r="J6" s="142"/>
      <c r="K6" s="142">
        <v>4</v>
      </c>
      <c r="L6" s="142"/>
      <c r="M6" s="142"/>
      <c r="N6" s="142"/>
      <c r="O6" s="120"/>
      <c r="P6" s="121"/>
      <c r="Q6" s="120"/>
      <c r="R6" s="121"/>
      <c r="S6" s="58">
        <f t="shared" si="1"/>
        <v>22</v>
      </c>
      <c r="T6" s="58">
        <f t="shared" si="0"/>
        <v>22</v>
      </c>
      <c r="U6" s="60"/>
      <c r="V6" s="60"/>
    </row>
    <row r="7" spans="1:22" x14ac:dyDescent="0.25">
      <c r="A7" s="6">
        <v>7054</v>
      </c>
      <c r="B7" s="6" t="s">
        <v>112</v>
      </c>
      <c r="C7" s="6">
        <v>37</v>
      </c>
      <c r="D7" s="22" t="s">
        <v>75</v>
      </c>
      <c r="E7" s="142"/>
      <c r="F7" s="142"/>
      <c r="G7" s="142"/>
      <c r="H7" s="142"/>
      <c r="I7" s="142"/>
      <c r="J7" s="142"/>
      <c r="K7" s="142">
        <v>3.5</v>
      </c>
      <c r="L7" s="142"/>
      <c r="M7" s="142">
        <v>6.5</v>
      </c>
      <c r="N7" s="142"/>
      <c r="O7" s="120"/>
      <c r="P7" s="121"/>
      <c r="Q7" s="120"/>
      <c r="R7" s="121"/>
      <c r="S7" s="58">
        <f t="shared" si="1"/>
        <v>10</v>
      </c>
      <c r="T7" s="58">
        <f t="shared" si="0"/>
        <v>10</v>
      </c>
      <c r="U7" s="60"/>
      <c r="V7" s="60"/>
    </row>
    <row r="8" spans="1:22" x14ac:dyDescent="0.25">
      <c r="A8" s="6">
        <v>7054</v>
      </c>
      <c r="B8" s="6" t="s">
        <v>112</v>
      </c>
      <c r="C8" s="6">
        <v>59</v>
      </c>
      <c r="D8" s="22" t="s">
        <v>87</v>
      </c>
      <c r="E8" s="120"/>
      <c r="F8" s="121"/>
      <c r="G8" s="120"/>
      <c r="H8" s="121"/>
      <c r="I8" s="120"/>
      <c r="J8" s="121"/>
      <c r="K8" s="120"/>
      <c r="L8" s="121"/>
      <c r="M8" s="120">
        <v>1</v>
      </c>
      <c r="N8" s="121"/>
      <c r="O8" s="120"/>
      <c r="P8" s="121"/>
      <c r="Q8" s="120"/>
      <c r="R8" s="121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113</v>
      </c>
      <c r="C21" s="6"/>
      <c r="D21" s="22" t="s">
        <v>62</v>
      </c>
      <c r="E21" s="120"/>
      <c r="F21" s="121"/>
      <c r="G21" s="120"/>
      <c r="H21" s="121"/>
      <c r="I21" s="120"/>
      <c r="J21" s="121"/>
      <c r="K21" s="120">
        <v>0.5</v>
      </c>
      <c r="L21" s="121"/>
      <c r="M21" s="120">
        <v>0.5</v>
      </c>
      <c r="N21" s="121"/>
      <c r="O21" s="120"/>
      <c r="P21" s="121"/>
      <c r="Q21" s="120"/>
      <c r="R21" s="121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v>1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17" sqref="E17:L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16.07.23</v>
      </c>
      <c r="D2" s="110"/>
      <c r="E2" s="131" t="s">
        <v>12</v>
      </c>
      <c r="F2" s="131"/>
      <c r="G2" s="131" t="s">
        <v>13</v>
      </c>
      <c r="H2" s="131"/>
      <c r="I2" s="131" t="s">
        <v>14</v>
      </c>
      <c r="J2" s="131"/>
      <c r="K2" s="131" t="s">
        <v>15</v>
      </c>
      <c r="L2" s="131"/>
      <c r="M2" s="141" t="s">
        <v>16</v>
      </c>
      <c r="N2" s="141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8">
        <v>8</v>
      </c>
      <c r="L3" s="118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28</v>
      </c>
      <c r="D4" s="22" t="s">
        <v>83</v>
      </c>
      <c r="E4" s="135">
        <v>3.5</v>
      </c>
      <c r="F4" s="136"/>
      <c r="G4" s="135"/>
      <c r="H4" s="136"/>
      <c r="I4" s="135"/>
      <c r="J4" s="136"/>
      <c r="K4" s="135">
        <v>5</v>
      </c>
      <c r="L4" s="136"/>
      <c r="M4" s="137"/>
      <c r="N4" s="138"/>
      <c r="O4" s="135"/>
      <c r="P4" s="136"/>
      <c r="Q4" s="135"/>
      <c r="R4" s="136"/>
      <c r="S4" s="12">
        <f>E4+G4+I4+K4+M4+O4+Q4</f>
        <v>8.5</v>
      </c>
      <c r="T4" s="12">
        <f t="shared" ref="T4:T20" si="0">SUM(S4-U4-V4)</f>
        <v>8.5</v>
      </c>
      <c r="U4" s="14"/>
      <c r="V4" s="14"/>
    </row>
    <row r="5" spans="1:22" x14ac:dyDescent="0.25">
      <c r="A5" s="6">
        <v>6964</v>
      </c>
      <c r="B5" s="6" t="s">
        <v>110</v>
      </c>
      <c r="C5" s="6">
        <v>20</v>
      </c>
      <c r="D5" s="22" t="s">
        <v>101</v>
      </c>
      <c r="E5" s="135">
        <v>2.5</v>
      </c>
      <c r="F5" s="136"/>
      <c r="G5" s="135">
        <v>5</v>
      </c>
      <c r="H5" s="136"/>
      <c r="I5" s="135">
        <v>6.5</v>
      </c>
      <c r="J5" s="136"/>
      <c r="K5" s="135">
        <v>1</v>
      </c>
      <c r="L5" s="136"/>
      <c r="M5" s="137"/>
      <c r="N5" s="138"/>
      <c r="O5" s="135"/>
      <c r="P5" s="136"/>
      <c r="Q5" s="135"/>
      <c r="R5" s="136"/>
      <c r="S5" s="12">
        <f t="shared" ref="S5:S23" si="1">E5+G5+I5+K5+M5+O5+Q5</f>
        <v>15</v>
      </c>
      <c r="T5" s="12">
        <f t="shared" si="0"/>
        <v>15</v>
      </c>
      <c r="U5" s="14"/>
      <c r="V5" s="14"/>
    </row>
    <row r="6" spans="1:22" ht="14.25" customHeight="1" x14ac:dyDescent="0.25">
      <c r="A6" s="6">
        <v>7054</v>
      </c>
      <c r="B6" s="6" t="s">
        <v>112</v>
      </c>
      <c r="C6" s="6">
        <v>38</v>
      </c>
      <c r="D6" s="22" t="s">
        <v>102</v>
      </c>
      <c r="E6" s="135"/>
      <c r="F6" s="136"/>
      <c r="G6" s="135">
        <v>1.5</v>
      </c>
      <c r="H6" s="136"/>
      <c r="I6" s="135"/>
      <c r="J6" s="136"/>
      <c r="K6" s="135"/>
      <c r="L6" s="136"/>
      <c r="M6" s="137"/>
      <c r="N6" s="138"/>
      <c r="O6" s="135"/>
      <c r="P6" s="136"/>
      <c r="Q6" s="135"/>
      <c r="R6" s="136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7"/>
      <c r="N7" s="138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7"/>
      <c r="N8" s="138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7"/>
      <c r="N9" s="138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7"/>
      <c r="N10" s="138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84</v>
      </c>
      <c r="E11" s="135"/>
      <c r="F11" s="136"/>
      <c r="G11" s="135"/>
      <c r="H11" s="136"/>
      <c r="I11" s="135"/>
      <c r="J11" s="136"/>
      <c r="K11" s="135"/>
      <c r="L11" s="136"/>
      <c r="M11" s="137"/>
      <c r="N11" s="138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7"/>
      <c r="N12" s="138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7"/>
      <c r="N13" s="138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7"/>
      <c r="N14" s="138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7"/>
      <c r="N15" s="138"/>
      <c r="O15" s="135"/>
      <c r="P15" s="136"/>
      <c r="Q15" s="135"/>
      <c r="R15" s="13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2" t="s">
        <v>90</v>
      </c>
      <c r="E16" s="135"/>
      <c r="F16" s="136"/>
      <c r="G16" s="135"/>
      <c r="H16" s="136"/>
      <c r="I16" s="135"/>
      <c r="J16" s="136"/>
      <c r="K16" s="135"/>
      <c r="L16" s="136"/>
      <c r="M16" s="137"/>
      <c r="N16" s="138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113</v>
      </c>
      <c r="C17" s="6"/>
      <c r="D17" s="22" t="s">
        <v>74</v>
      </c>
      <c r="E17" s="135"/>
      <c r="F17" s="136"/>
      <c r="G17" s="135"/>
      <c r="H17" s="136"/>
      <c r="I17" s="135"/>
      <c r="J17" s="136"/>
      <c r="K17" s="135"/>
      <c r="L17" s="136"/>
      <c r="M17" s="137"/>
      <c r="N17" s="138"/>
      <c r="O17" s="135"/>
      <c r="P17" s="136"/>
      <c r="Q17" s="135"/>
      <c r="R17" s="136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113</v>
      </c>
      <c r="C18" s="6"/>
      <c r="D18" s="22" t="s">
        <v>71</v>
      </c>
      <c r="E18" s="135">
        <v>2</v>
      </c>
      <c r="F18" s="136"/>
      <c r="G18" s="135">
        <v>1.5</v>
      </c>
      <c r="H18" s="136"/>
      <c r="I18" s="135">
        <v>1.5</v>
      </c>
      <c r="J18" s="136"/>
      <c r="K18" s="135">
        <v>2</v>
      </c>
      <c r="L18" s="136"/>
      <c r="M18" s="137"/>
      <c r="N18" s="138"/>
      <c r="O18" s="135"/>
      <c r="P18" s="136"/>
      <c r="Q18" s="135"/>
      <c r="R18" s="136"/>
      <c r="S18" s="12">
        <f>E18+G18+I18+K18+M18+O18+Q18</f>
        <v>7</v>
      </c>
      <c r="T18" s="12">
        <f>SUM(S18-U18-V18)</f>
        <v>7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73</v>
      </c>
      <c r="E19" s="135"/>
      <c r="F19" s="136"/>
      <c r="G19" s="135"/>
      <c r="H19" s="136"/>
      <c r="I19" s="135"/>
      <c r="J19" s="136"/>
      <c r="K19" s="135"/>
      <c r="L19" s="136"/>
      <c r="M19" s="137"/>
      <c r="N19" s="138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7"/>
      <c r="N20" s="138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7">
        <v>8</v>
      </c>
      <c r="N21" s="138"/>
      <c r="O21" s="135"/>
      <c r="P21" s="136"/>
      <c r="Q21" s="135"/>
      <c r="R21" s="136"/>
      <c r="S21" s="12">
        <f t="shared" si="1"/>
        <v>8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7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16.07.23</v>
      </c>
      <c r="D2" s="110"/>
      <c r="E2" s="131" t="s">
        <v>12</v>
      </c>
      <c r="F2" s="131"/>
      <c r="G2" s="131" t="s">
        <v>13</v>
      </c>
      <c r="H2" s="131"/>
      <c r="I2" s="131" t="s">
        <v>14</v>
      </c>
      <c r="J2" s="131"/>
      <c r="K2" s="131" t="s">
        <v>15</v>
      </c>
      <c r="L2" s="131"/>
      <c r="M2" s="131" t="s">
        <v>16</v>
      </c>
      <c r="N2" s="131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60</v>
      </c>
      <c r="D4" s="22" t="s">
        <v>92</v>
      </c>
      <c r="E4" s="135">
        <v>8</v>
      </c>
      <c r="F4" s="136"/>
      <c r="G4" s="135">
        <v>7</v>
      </c>
      <c r="H4" s="136"/>
      <c r="I4" s="135">
        <v>4</v>
      </c>
      <c r="J4" s="136"/>
      <c r="K4" s="135">
        <v>8</v>
      </c>
      <c r="L4" s="136"/>
      <c r="M4" s="135">
        <v>5</v>
      </c>
      <c r="N4" s="136"/>
      <c r="O4" s="135"/>
      <c r="P4" s="136"/>
      <c r="Q4" s="135"/>
      <c r="R4" s="136"/>
      <c r="S4" s="12">
        <f>E4+G4+I4+K4+M4+O4+Q4</f>
        <v>32</v>
      </c>
      <c r="T4" s="12">
        <f t="shared" ref="T4:T18" si="0">SUM(S4-U4-V4)</f>
        <v>32</v>
      </c>
      <c r="U4" s="14"/>
      <c r="V4" s="14"/>
    </row>
    <row r="5" spans="1:22" x14ac:dyDescent="0.25">
      <c r="A5" s="6">
        <v>7054</v>
      </c>
      <c r="B5" s="6" t="s">
        <v>112</v>
      </c>
      <c r="C5" s="6">
        <v>44</v>
      </c>
      <c r="D5" s="22" t="s">
        <v>76</v>
      </c>
      <c r="E5" s="135"/>
      <c r="F5" s="136"/>
      <c r="G5" s="135"/>
      <c r="H5" s="136"/>
      <c r="I5" s="135">
        <v>4</v>
      </c>
      <c r="J5" s="136"/>
      <c r="K5" s="135"/>
      <c r="L5" s="136"/>
      <c r="M5" s="135">
        <v>2</v>
      </c>
      <c r="N5" s="136"/>
      <c r="O5" s="135"/>
      <c r="P5" s="136"/>
      <c r="Q5" s="135"/>
      <c r="R5" s="136"/>
      <c r="S5" s="12">
        <f t="shared" ref="S5:S21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7054</v>
      </c>
      <c r="B6" s="6" t="s">
        <v>112</v>
      </c>
      <c r="C6" s="6">
        <v>46</v>
      </c>
      <c r="D6" s="22" t="s">
        <v>107</v>
      </c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>
        <v>4.25</v>
      </c>
      <c r="P6" s="136"/>
      <c r="Q6" s="135"/>
      <c r="R6" s="136"/>
      <c r="S6" s="12">
        <f>E6+G6+I6+K6+M6+O6+Q6</f>
        <v>4.25</v>
      </c>
      <c r="T6" s="12">
        <f t="shared" si="0"/>
        <v>0</v>
      </c>
      <c r="U6" s="14">
        <v>4.25</v>
      </c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113</v>
      </c>
      <c r="C16" s="6"/>
      <c r="D16" s="22" t="s">
        <v>62</v>
      </c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113</v>
      </c>
      <c r="C17" s="6"/>
      <c r="D17" s="22" t="s">
        <v>65</v>
      </c>
      <c r="E17" s="135"/>
      <c r="F17" s="136"/>
      <c r="G17" s="135">
        <v>1</v>
      </c>
      <c r="H17" s="136"/>
      <c r="I17" s="135"/>
      <c r="J17" s="136"/>
      <c r="K17" s="135"/>
      <c r="L17" s="136"/>
      <c r="M17" s="135">
        <v>1</v>
      </c>
      <c r="N17" s="136"/>
      <c r="O17" s="135"/>
      <c r="P17" s="136"/>
      <c r="Q17" s="135"/>
      <c r="R17" s="136"/>
      <c r="S17" s="12">
        <f t="shared" si="1"/>
        <v>2</v>
      </c>
      <c r="T17" s="12">
        <f t="shared" si="0"/>
        <v>2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4.25</v>
      </c>
      <c r="P21" s="140"/>
      <c r="Q21" s="139">
        <f>SUM(Q4:Q20)</f>
        <v>0</v>
      </c>
      <c r="R21" s="140"/>
      <c r="S21" s="12">
        <f t="shared" si="1"/>
        <v>44.25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4.25</v>
      </c>
      <c r="Q23" s="14"/>
      <c r="R23" s="14">
        <f>SUM(Q21)</f>
        <v>0</v>
      </c>
      <c r="S23" s="14">
        <f>SUM(E23:R23)</f>
        <v>4.25</v>
      </c>
      <c r="T23" s="14"/>
      <c r="U23" s="14">
        <f>SUM(U4:U22)</f>
        <v>4.25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4.25</v>
      </c>
      <c r="D27" s="17"/>
      <c r="I27" s="24">
        <f>SUM(S15:S18)</f>
        <v>2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44.25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I30" sqref="I3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60</v>
      </c>
      <c r="B2" s="110"/>
      <c r="C2" s="110" t="str">
        <f>Chimes!C2</f>
        <v>16.07.23</v>
      </c>
      <c r="D2" s="32"/>
      <c r="E2" s="131" t="s">
        <v>12</v>
      </c>
      <c r="F2" s="131"/>
      <c r="G2" s="148" t="s">
        <v>13</v>
      </c>
      <c r="H2" s="148"/>
      <c r="I2" s="148" t="s">
        <v>14</v>
      </c>
      <c r="J2" s="148"/>
      <c r="K2" s="148" t="s">
        <v>15</v>
      </c>
      <c r="L2" s="148"/>
      <c r="M2" s="148" t="s">
        <v>16</v>
      </c>
      <c r="N2" s="148"/>
      <c r="O2" s="148" t="s">
        <v>17</v>
      </c>
      <c r="P2" s="148"/>
      <c r="Q2" s="148" t="s">
        <v>18</v>
      </c>
      <c r="R2" s="148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112</v>
      </c>
      <c r="C4" s="6">
        <v>45</v>
      </c>
      <c r="D4" s="22" t="s">
        <v>76</v>
      </c>
      <c r="E4" s="135">
        <v>8</v>
      </c>
      <c r="F4" s="136"/>
      <c r="G4" s="143">
        <v>3.25</v>
      </c>
      <c r="H4" s="144"/>
      <c r="I4" s="143">
        <v>4</v>
      </c>
      <c r="J4" s="144"/>
      <c r="K4" s="143">
        <v>4.5</v>
      </c>
      <c r="L4" s="144"/>
      <c r="M4" s="143">
        <v>8</v>
      </c>
      <c r="N4" s="144"/>
      <c r="O4" s="145"/>
      <c r="P4" s="145"/>
      <c r="Q4" s="143"/>
      <c r="R4" s="144"/>
      <c r="S4" s="38">
        <f>E4+G4+I4+K4+M4+O4+Q4</f>
        <v>27.75</v>
      </c>
      <c r="T4" s="38">
        <f>SUM(S4-U4-V4)</f>
        <v>27.75</v>
      </c>
      <c r="U4" s="40"/>
      <c r="V4" s="40"/>
    </row>
    <row r="5" spans="1:22" x14ac:dyDescent="0.25">
      <c r="A5" s="6">
        <v>7054</v>
      </c>
      <c r="B5" s="6" t="s">
        <v>112</v>
      </c>
      <c r="C5" s="6">
        <v>68</v>
      </c>
      <c r="D5" s="22" t="s">
        <v>104</v>
      </c>
      <c r="E5" s="135"/>
      <c r="F5" s="136"/>
      <c r="G5" s="135">
        <v>0.75</v>
      </c>
      <c r="H5" s="121"/>
      <c r="I5" s="120"/>
      <c r="J5" s="121"/>
      <c r="K5" s="120"/>
      <c r="L5" s="121"/>
      <c r="M5" s="120"/>
      <c r="N5" s="121"/>
      <c r="O5" s="145"/>
      <c r="P5" s="145"/>
      <c r="Q5" s="143"/>
      <c r="R5" s="144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25">
      <c r="A6" s="6">
        <v>7054</v>
      </c>
      <c r="B6" s="6" t="s">
        <v>112</v>
      </c>
      <c r="C6" s="6">
        <v>51</v>
      </c>
      <c r="D6" s="22" t="s">
        <v>97</v>
      </c>
      <c r="E6" s="135"/>
      <c r="F6" s="136"/>
      <c r="G6" s="120">
        <v>4</v>
      </c>
      <c r="H6" s="121"/>
      <c r="I6" s="120">
        <v>4</v>
      </c>
      <c r="J6" s="121"/>
      <c r="K6" s="120">
        <v>1</v>
      </c>
      <c r="L6" s="121"/>
      <c r="M6" s="120"/>
      <c r="N6" s="121"/>
      <c r="O6" s="145"/>
      <c r="P6" s="145"/>
      <c r="Q6" s="143"/>
      <c r="R6" s="144"/>
      <c r="S6" s="38">
        <f t="shared" si="0"/>
        <v>9</v>
      </c>
      <c r="T6" s="38">
        <f t="shared" si="1"/>
        <v>9</v>
      </c>
      <c r="U6" s="40"/>
      <c r="V6" s="40"/>
    </row>
    <row r="7" spans="1:22" x14ac:dyDescent="0.25">
      <c r="A7" s="6">
        <v>7054</v>
      </c>
      <c r="B7" s="6" t="s">
        <v>112</v>
      </c>
      <c r="C7" s="6"/>
      <c r="D7" s="22"/>
      <c r="E7" s="135"/>
      <c r="F7" s="136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>
        <v>7054</v>
      </c>
      <c r="B8" s="6" t="s">
        <v>112</v>
      </c>
      <c r="C8" s="6"/>
      <c r="D8" s="22"/>
      <c r="E8" s="135"/>
      <c r="F8" s="136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>
        <v>7054</v>
      </c>
      <c r="B9" s="6" t="s">
        <v>112</v>
      </c>
      <c r="C9" s="6"/>
      <c r="D9" s="22"/>
      <c r="E9" s="135"/>
      <c r="F9" s="136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6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5"/>
      <c r="F12" s="136"/>
      <c r="G12" s="120"/>
      <c r="H12" s="121"/>
      <c r="I12" s="120"/>
      <c r="J12" s="121"/>
      <c r="K12" s="120"/>
      <c r="L12" s="121"/>
      <c r="M12" s="120"/>
      <c r="N12" s="121"/>
      <c r="O12" s="143"/>
      <c r="P12" s="144"/>
      <c r="Q12" s="143"/>
      <c r="R12" s="14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5"/>
      <c r="F13" s="136"/>
      <c r="G13" s="120"/>
      <c r="H13" s="121"/>
      <c r="I13" s="120"/>
      <c r="J13" s="121"/>
      <c r="K13" s="120"/>
      <c r="L13" s="121"/>
      <c r="M13" s="120"/>
      <c r="N13" s="121"/>
      <c r="O13" s="143"/>
      <c r="P13" s="144"/>
      <c r="Q13" s="143"/>
      <c r="R13" s="14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5"/>
      <c r="F14" s="136"/>
      <c r="G14" s="120"/>
      <c r="H14" s="121"/>
      <c r="I14" s="120"/>
      <c r="J14" s="121"/>
      <c r="K14" s="120"/>
      <c r="L14" s="121"/>
      <c r="M14" s="120"/>
      <c r="N14" s="121"/>
      <c r="O14" s="143"/>
      <c r="P14" s="144"/>
      <c r="Q14" s="143"/>
      <c r="R14" s="14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36"/>
      <c r="G15" s="135"/>
      <c r="H15" s="121"/>
      <c r="I15" s="135"/>
      <c r="J15" s="121"/>
      <c r="K15" s="135"/>
      <c r="L15" s="121"/>
      <c r="M15" s="135"/>
      <c r="N15" s="121"/>
      <c r="O15" s="143"/>
      <c r="P15" s="144"/>
      <c r="Q15" s="143"/>
      <c r="R15" s="14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5"/>
      <c r="F16" s="136"/>
      <c r="G16" s="120"/>
      <c r="H16" s="121"/>
      <c r="I16" s="120"/>
      <c r="J16" s="121"/>
      <c r="K16" s="120"/>
      <c r="L16" s="121"/>
      <c r="M16" s="120"/>
      <c r="N16" s="121"/>
      <c r="O16" s="143"/>
      <c r="P16" s="144"/>
      <c r="Q16" s="143"/>
      <c r="R16" s="14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 t="s">
        <v>105</v>
      </c>
      <c r="E17" s="135"/>
      <c r="F17" s="136"/>
      <c r="G17" s="120"/>
      <c r="H17" s="121"/>
      <c r="I17" s="120"/>
      <c r="J17" s="121"/>
      <c r="K17" s="120">
        <v>2.5</v>
      </c>
      <c r="L17" s="121"/>
      <c r="M17" s="120"/>
      <c r="N17" s="121"/>
      <c r="O17" s="143"/>
      <c r="P17" s="144"/>
      <c r="Q17" s="143"/>
      <c r="R17" s="144"/>
      <c r="S17" s="38">
        <f t="shared" ref="S17" si="10">E17+G17+I17+K17+M17+O17+Q17</f>
        <v>2.5</v>
      </c>
      <c r="T17" s="38">
        <f t="shared" ref="T17" si="11">SUM(S17-U17-V17)</f>
        <v>2.5</v>
      </c>
      <c r="U17" s="40"/>
      <c r="V17" s="40"/>
    </row>
    <row r="18" spans="1:22" x14ac:dyDescent="0.25">
      <c r="A18" s="6"/>
      <c r="B18" s="6"/>
      <c r="C18" s="6"/>
      <c r="D18" s="22"/>
      <c r="E18" s="135"/>
      <c r="F18" s="136"/>
      <c r="G18" s="143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113</v>
      </c>
      <c r="C19" s="6"/>
      <c r="D19" s="22" t="s">
        <v>62</v>
      </c>
      <c r="E19" s="135"/>
      <c r="F19" s="136"/>
      <c r="G19" s="143"/>
      <c r="H19" s="144"/>
      <c r="I19" s="143"/>
      <c r="J19" s="144"/>
      <c r="K19" s="143"/>
      <c r="L19" s="144"/>
      <c r="M19" s="143"/>
      <c r="N19" s="144"/>
      <c r="O19" s="145"/>
      <c r="P19" s="145"/>
      <c r="Q19" s="143"/>
      <c r="R19" s="144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113</v>
      </c>
      <c r="C20" s="6"/>
      <c r="D20" s="22" t="s">
        <v>77</v>
      </c>
      <c r="E20" s="135"/>
      <c r="F20" s="136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5"/>
      <c r="F21" s="136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8">
        <f t="shared" si="0"/>
        <v>0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8"/>
      <c r="F22" s="128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>
        <v>2.5</v>
      </c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C25" sqref="C25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16.07.23</v>
      </c>
      <c r="D2" s="6"/>
      <c r="E2" s="131" t="s">
        <v>12</v>
      </c>
      <c r="F2" s="131"/>
      <c r="G2" s="131" t="s">
        <v>13</v>
      </c>
      <c r="H2" s="131"/>
      <c r="I2" s="131" t="s">
        <v>14</v>
      </c>
      <c r="J2" s="131"/>
      <c r="K2" s="131" t="s">
        <v>15</v>
      </c>
      <c r="L2" s="131"/>
      <c r="M2" s="131" t="s">
        <v>16</v>
      </c>
      <c r="N2" s="131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59</v>
      </c>
      <c r="D4" s="22" t="s">
        <v>87</v>
      </c>
      <c r="E4" s="135">
        <v>8</v>
      </c>
      <c r="F4" s="136"/>
      <c r="G4" s="135">
        <v>8</v>
      </c>
      <c r="H4" s="136"/>
      <c r="I4" s="135">
        <v>8</v>
      </c>
      <c r="J4" s="136"/>
      <c r="K4" s="135">
        <v>8</v>
      </c>
      <c r="L4" s="136"/>
      <c r="M4" s="135">
        <v>8</v>
      </c>
      <c r="N4" s="136"/>
      <c r="O4" s="135"/>
      <c r="P4" s="136"/>
      <c r="Q4" s="135"/>
      <c r="R4" s="136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25">
      <c r="A5" s="6"/>
      <c r="B5" s="6"/>
      <c r="C5" s="6"/>
      <c r="D5" s="22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5"/>
      <c r="P17" s="136"/>
      <c r="Q17" s="135"/>
      <c r="R17" s="13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113</v>
      </c>
      <c r="C21" s="6"/>
      <c r="D21" s="22" t="s">
        <v>64</v>
      </c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9"/>
      <c r="F22" s="136"/>
      <c r="G22" s="149"/>
      <c r="H22" s="136"/>
      <c r="I22" s="149"/>
      <c r="J22" s="136"/>
      <c r="K22" s="149"/>
      <c r="L22" s="136"/>
      <c r="M22" s="149"/>
      <c r="N22" s="136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60</v>
      </c>
      <c r="B2" s="110"/>
      <c r="C2" s="110" t="str">
        <f>Chimes!C2</f>
        <v>16.07.23</v>
      </c>
      <c r="D2" s="6"/>
      <c r="E2" s="131" t="s">
        <v>12</v>
      </c>
      <c r="F2" s="131"/>
      <c r="G2" s="131" t="s">
        <v>13</v>
      </c>
      <c r="H2" s="131"/>
      <c r="I2" s="131" t="s">
        <v>14</v>
      </c>
      <c r="J2" s="131"/>
      <c r="K2" s="131" t="s">
        <v>15</v>
      </c>
      <c r="L2" s="131"/>
      <c r="M2" s="131" t="s">
        <v>16</v>
      </c>
      <c r="N2" s="131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7</v>
      </c>
      <c r="F3" s="27">
        <v>17.3</v>
      </c>
      <c r="G3" s="56">
        <v>7</v>
      </c>
      <c r="H3" s="27">
        <v>17.3</v>
      </c>
      <c r="I3" s="56">
        <v>7</v>
      </c>
      <c r="J3" s="27">
        <v>17.3</v>
      </c>
      <c r="K3" s="56">
        <v>7</v>
      </c>
      <c r="L3" s="27">
        <v>17.3</v>
      </c>
      <c r="M3" s="56">
        <v>8</v>
      </c>
      <c r="N3" s="27">
        <v>17.3</v>
      </c>
      <c r="O3" s="27">
        <v>6</v>
      </c>
      <c r="P3" s="27">
        <v>10.25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38</v>
      </c>
      <c r="D4" s="22" t="s">
        <v>102</v>
      </c>
      <c r="E4" s="135">
        <v>10</v>
      </c>
      <c r="F4" s="136"/>
      <c r="G4" s="135">
        <v>9.5</v>
      </c>
      <c r="H4" s="136"/>
      <c r="I4" s="135">
        <v>10</v>
      </c>
      <c r="J4" s="136"/>
      <c r="K4" s="135">
        <v>10</v>
      </c>
      <c r="L4" s="136"/>
      <c r="M4" s="135">
        <v>3</v>
      </c>
      <c r="N4" s="136"/>
      <c r="O4" s="135"/>
      <c r="P4" s="136"/>
      <c r="Q4" s="135"/>
      <c r="R4" s="136"/>
      <c r="S4" s="12">
        <f>E4+G4+I4+K4+M4+O4+Q4</f>
        <v>42.5</v>
      </c>
      <c r="T4" s="12">
        <f>SUM(S4-U4-V4)</f>
        <v>33.5</v>
      </c>
      <c r="U4" s="14">
        <v>9</v>
      </c>
      <c r="V4" s="14"/>
    </row>
    <row r="5" spans="1:22" ht="15.75" customHeight="1" x14ac:dyDescent="0.25">
      <c r="A5" s="6" t="s">
        <v>94</v>
      </c>
      <c r="B5" s="119" t="s">
        <v>114</v>
      </c>
      <c r="C5" s="6">
        <v>1</v>
      </c>
      <c r="D5" s="10" t="s">
        <v>93</v>
      </c>
      <c r="E5" s="135"/>
      <c r="F5" s="136"/>
      <c r="G5" s="135"/>
      <c r="H5" s="136"/>
      <c r="I5" s="135"/>
      <c r="J5" s="136"/>
      <c r="K5" s="135"/>
      <c r="L5" s="136"/>
      <c r="M5" s="135">
        <v>4.5</v>
      </c>
      <c r="N5" s="136"/>
      <c r="O5" s="135">
        <v>2</v>
      </c>
      <c r="P5" s="136"/>
      <c r="Q5" s="135"/>
      <c r="R5" s="136"/>
      <c r="S5" s="12">
        <f>E5+G5+I5+K5+M5+O5+Q5</f>
        <v>6.5</v>
      </c>
      <c r="T5" s="12">
        <f>SUM(S5-U5-V5)</f>
        <v>4.5</v>
      </c>
      <c r="U5" s="14">
        <v>2</v>
      </c>
      <c r="V5" s="14"/>
    </row>
    <row r="6" spans="1:22" x14ac:dyDescent="0.25">
      <c r="A6" s="6">
        <v>7054</v>
      </c>
      <c r="B6" s="6" t="s">
        <v>112</v>
      </c>
      <c r="C6" s="6">
        <v>28</v>
      </c>
      <c r="D6" s="22" t="s">
        <v>95</v>
      </c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>
        <v>2.25</v>
      </c>
      <c r="P6" s="136"/>
      <c r="Q6" s="135"/>
      <c r="R6" s="136"/>
      <c r="S6" s="12">
        <f t="shared" ref="S6:S24" si="0">E6+G6+I6+K6+M6+O6+Q6</f>
        <v>2.25</v>
      </c>
      <c r="T6" s="12">
        <f t="shared" ref="T6:T21" si="1">SUM(S6-U6-V6)</f>
        <v>0</v>
      </c>
      <c r="U6" s="14">
        <v>2.25</v>
      </c>
      <c r="V6" s="14"/>
    </row>
    <row r="7" spans="1:22" x14ac:dyDescent="0.25">
      <c r="A7" s="6">
        <v>7054</v>
      </c>
      <c r="B7" s="6" t="s">
        <v>112</v>
      </c>
      <c r="C7" s="6">
        <v>40</v>
      </c>
      <c r="D7" s="22" t="s">
        <v>96</v>
      </c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>
        <v>7054</v>
      </c>
      <c r="B8" s="6" t="s">
        <v>112</v>
      </c>
      <c r="C8" s="6">
        <v>51</v>
      </c>
      <c r="D8" s="22" t="s">
        <v>97</v>
      </c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108</v>
      </c>
      <c r="E17" s="135"/>
      <c r="F17" s="136"/>
      <c r="G17" s="135"/>
      <c r="H17" s="136"/>
      <c r="I17" s="135"/>
      <c r="J17" s="136"/>
      <c r="K17" s="135"/>
      <c r="L17" s="136"/>
      <c r="M17" s="135">
        <v>1</v>
      </c>
      <c r="N17" s="136"/>
      <c r="O17" s="135"/>
      <c r="P17" s="136"/>
      <c r="Q17" s="135"/>
      <c r="R17" s="136"/>
      <c r="S17" s="12">
        <f t="shared" ref="S17" si="2">E17+G17+I17+K17+M17+O17+Q17</f>
        <v>1</v>
      </c>
      <c r="T17" s="12">
        <f t="shared" ref="T17" si="3">SUM(S17-U17-V17)</f>
        <v>1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5"/>
      <c r="J18" s="136"/>
      <c r="K18" s="120"/>
      <c r="L18" s="121"/>
      <c r="M18" s="135"/>
      <c r="N18" s="136"/>
      <c r="O18" s="135"/>
      <c r="P18" s="136"/>
      <c r="Q18" s="135"/>
      <c r="R18" s="13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113</v>
      </c>
      <c r="C19" s="6"/>
      <c r="D19" s="22" t="s">
        <v>62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5"/>
      <c r="P19" s="136"/>
      <c r="Q19" s="135"/>
      <c r="R19" s="13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113</v>
      </c>
      <c r="C20" s="6"/>
      <c r="D20" s="10" t="s">
        <v>56</v>
      </c>
      <c r="E20" s="135"/>
      <c r="F20" s="136"/>
      <c r="G20" s="135">
        <v>0.5</v>
      </c>
      <c r="H20" s="136"/>
      <c r="I20" s="135"/>
      <c r="J20" s="136"/>
      <c r="K20" s="135"/>
      <c r="L20" s="136"/>
      <c r="M20" s="135">
        <v>0.5</v>
      </c>
      <c r="N20" s="136"/>
      <c r="O20" s="135"/>
      <c r="P20" s="136"/>
      <c r="Q20" s="135"/>
      <c r="R20" s="136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10</v>
      </c>
      <c r="F24" s="140"/>
      <c r="G24" s="139">
        <f>SUM(G4:G23)</f>
        <v>10</v>
      </c>
      <c r="H24" s="140"/>
      <c r="I24" s="139">
        <f>SUM(I4:I23)</f>
        <v>10</v>
      </c>
      <c r="J24" s="140"/>
      <c r="K24" s="139">
        <f>SUM(K4:K23)</f>
        <v>10</v>
      </c>
      <c r="L24" s="140"/>
      <c r="M24" s="139">
        <f>SUM(M4:M23)</f>
        <v>9</v>
      </c>
      <c r="N24" s="140"/>
      <c r="O24" s="139">
        <f>SUM(O4:O23)</f>
        <v>4.25</v>
      </c>
      <c r="P24" s="140"/>
      <c r="Q24" s="139">
        <f>SUM(Q4:Q23)</f>
        <v>0</v>
      </c>
      <c r="R24" s="140"/>
      <c r="S24" s="12">
        <f t="shared" si="0"/>
        <v>53.25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2</v>
      </c>
      <c r="G26" s="14"/>
      <c r="H26" s="14">
        <f>SUM(G24)-H25</f>
        <v>2</v>
      </c>
      <c r="I26" s="14"/>
      <c r="J26" s="14">
        <f>SUM(I24)-J25</f>
        <v>2</v>
      </c>
      <c r="K26" s="14"/>
      <c r="L26" s="14">
        <f>SUM(K24)-L25</f>
        <v>2</v>
      </c>
      <c r="M26" s="14"/>
      <c r="N26" s="14">
        <f>SUM(M24)-N25</f>
        <v>1</v>
      </c>
      <c r="O26" s="14"/>
      <c r="P26" s="14">
        <f>SUM(O24)</f>
        <v>4.25</v>
      </c>
      <c r="Q26" s="14"/>
      <c r="R26" s="14">
        <f>SUM(Q24)</f>
        <v>0</v>
      </c>
      <c r="S26" s="14">
        <f>SUM(E26:R26)</f>
        <v>13.25</v>
      </c>
      <c r="T26" s="14"/>
      <c r="U26" s="14">
        <f>SUM(U4:U25)</f>
        <v>13.25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23</v>
      </c>
      <c r="C30" s="17">
        <f>U26</f>
        <v>13.25</v>
      </c>
      <c r="D30" s="17"/>
      <c r="I30" s="24">
        <v>2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53.25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C25" sqref="C25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60</v>
      </c>
      <c r="B2" s="110"/>
      <c r="C2" s="110" t="str">
        <f>Chimes!C2</f>
        <v>16.07.23</v>
      </c>
      <c r="D2" s="6"/>
      <c r="E2" s="150" t="s">
        <v>12</v>
      </c>
      <c r="F2" s="150"/>
      <c r="G2" s="150" t="s">
        <v>13</v>
      </c>
      <c r="H2" s="150"/>
      <c r="I2" s="150" t="s">
        <v>14</v>
      </c>
      <c r="J2" s="150"/>
      <c r="K2" s="150" t="s">
        <v>15</v>
      </c>
      <c r="L2" s="150"/>
      <c r="M2" s="150" t="s">
        <v>16</v>
      </c>
      <c r="N2" s="150"/>
      <c r="O2" s="131" t="s">
        <v>17</v>
      </c>
      <c r="P2" s="131"/>
      <c r="Q2" s="131" t="s">
        <v>18</v>
      </c>
      <c r="R2" s="131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1"/>
      <c r="F4" s="152"/>
      <c r="G4" s="151"/>
      <c r="H4" s="152"/>
      <c r="I4" s="151"/>
      <c r="J4" s="152"/>
      <c r="K4" s="151"/>
      <c r="L4" s="152"/>
      <c r="M4" s="151"/>
      <c r="N4" s="152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1"/>
      <c r="F6" s="152"/>
      <c r="G6" s="151"/>
      <c r="H6" s="152"/>
      <c r="I6" s="151"/>
      <c r="J6" s="152"/>
      <c r="K6" s="151"/>
      <c r="L6" s="152"/>
      <c r="M6" s="151"/>
      <c r="N6" s="152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79</v>
      </c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5"/>
      <c r="P19" s="136"/>
      <c r="Q19" s="135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7" sqref="E27:N3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60</v>
      </c>
      <c r="B2" s="110"/>
      <c r="C2" s="110" t="str">
        <f>Chimes!C2</f>
        <v>16.07.23</v>
      </c>
      <c r="D2" s="110"/>
      <c r="E2" s="155" t="s">
        <v>12</v>
      </c>
      <c r="F2" s="155"/>
      <c r="G2" s="155" t="s">
        <v>13</v>
      </c>
      <c r="H2" s="155"/>
      <c r="I2" s="155" t="s">
        <v>14</v>
      </c>
      <c r="J2" s="155"/>
      <c r="K2" s="155" t="s">
        <v>15</v>
      </c>
      <c r="L2" s="155"/>
      <c r="M2" s="131" t="s">
        <v>16</v>
      </c>
      <c r="N2" s="155"/>
      <c r="O2" s="155" t="s">
        <v>17</v>
      </c>
      <c r="P2" s="155"/>
      <c r="Q2" s="155" t="s">
        <v>18</v>
      </c>
      <c r="R2" s="155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7</v>
      </c>
      <c r="F3" s="27">
        <v>17.3</v>
      </c>
      <c r="G3" s="56">
        <v>7</v>
      </c>
      <c r="H3" s="27">
        <v>17.3</v>
      </c>
      <c r="I3" s="56">
        <v>7</v>
      </c>
      <c r="J3" s="27">
        <v>17.3</v>
      </c>
      <c r="K3" s="56">
        <v>7</v>
      </c>
      <c r="L3" s="27">
        <v>17.3</v>
      </c>
      <c r="M3" s="56">
        <v>8</v>
      </c>
      <c r="N3" s="27">
        <v>17.3</v>
      </c>
      <c r="O3" s="77">
        <v>6</v>
      </c>
      <c r="P3" s="77">
        <v>10.25</v>
      </c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112</v>
      </c>
      <c r="C4" s="6">
        <v>30</v>
      </c>
      <c r="D4" s="22" t="s">
        <v>75</v>
      </c>
      <c r="E4" s="135">
        <v>2</v>
      </c>
      <c r="F4" s="136"/>
      <c r="G4" s="135">
        <v>1</v>
      </c>
      <c r="H4" s="136"/>
      <c r="I4" s="135"/>
      <c r="J4" s="136"/>
      <c r="K4" s="135"/>
      <c r="L4" s="136"/>
      <c r="M4" s="135"/>
      <c r="N4" s="136"/>
      <c r="O4" s="153"/>
      <c r="P4" s="154"/>
      <c r="Q4" s="153"/>
      <c r="R4" s="154"/>
      <c r="S4" s="79">
        <f t="shared" ref="S4:S33" si="0">E4+G4+I4+K4+M4+O4+Q4</f>
        <v>3</v>
      </c>
      <c r="T4" s="79">
        <f t="shared" ref="T4:T33" si="1">SUM(S4-U4-V4)</f>
        <v>2</v>
      </c>
      <c r="U4" s="83">
        <v>1</v>
      </c>
      <c r="V4" s="83"/>
    </row>
    <row r="5" spans="1:22" x14ac:dyDescent="0.25">
      <c r="A5" s="6">
        <v>7054</v>
      </c>
      <c r="B5" s="6" t="s">
        <v>112</v>
      </c>
      <c r="C5" s="6">
        <v>44</v>
      </c>
      <c r="D5" s="22" t="s">
        <v>76</v>
      </c>
      <c r="E5" s="135">
        <v>0.5</v>
      </c>
      <c r="F5" s="136"/>
      <c r="G5" s="135"/>
      <c r="H5" s="136"/>
      <c r="I5" s="135"/>
      <c r="J5" s="136"/>
      <c r="K5" s="135"/>
      <c r="L5" s="136"/>
      <c r="M5" s="135"/>
      <c r="N5" s="136"/>
      <c r="O5" s="153"/>
      <c r="P5" s="154"/>
      <c r="Q5" s="153"/>
      <c r="R5" s="154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6" t="s">
        <v>112</v>
      </c>
      <c r="C6" s="6">
        <v>45</v>
      </c>
      <c r="D6" s="22" t="s">
        <v>76</v>
      </c>
      <c r="E6" s="135">
        <v>1.5</v>
      </c>
      <c r="F6" s="136"/>
      <c r="G6" s="135">
        <v>0.75</v>
      </c>
      <c r="H6" s="136"/>
      <c r="I6" s="135">
        <v>1.5</v>
      </c>
      <c r="J6" s="136"/>
      <c r="K6" s="135">
        <v>0.5</v>
      </c>
      <c r="L6" s="136"/>
      <c r="M6" s="135">
        <v>4</v>
      </c>
      <c r="N6" s="136"/>
      <c r="O6" s="153">
        <v>2.25</v>
      </c>
      <c r="P6" s="154"/>
      <c r="Q6" s="153"/>
      <c r="R6" s="154"/>
      <c r="S6" s="79">
        <f t="shared" ref="S6:S8" si="2">E6+G6+I6+K6+M6+O6+Q6</f>
        <v>10.5</v>
      </c>
      <c r="T6" s="79">
        <f t="shared" ref="T6:T8" si="3">SUM(S6-U6-V6)</f>
        <v>5.25</v>
      </c>
      <c r="U6" s="83">
        <v>5.25</v>
      </c>
      <c r="V6" s="83"/>
    </row>
    <row r="7" spans="1:22" x14ac:dyDescent="0.25">
      <c r="A7" s="6">
        <v>7054</v>
      </c>
      <c r="B7" s="6" t="s">
        <v>112</v>
      </c>
      <c r="C7" s="6">
        <v>38</v>
      </c>
      <c r="D7" s="22" t="s">
        <v>102</v>
      </c>
      <c r="E7" s="135">
        <v>0.5</v>
      </c>
      <c r="F7" s="136"/>
      <c r="G7" s="135"/>
      <c r="H7" s="136"/>
      <c r="I7" s="135"/>
      <c r="J7" s="136"/>
      <c r="K7" s="135"/>
      <c r="L7" s="136"/>
      <c r="M7" s="135"/>
      <c r="N7" s="136"/>
      <c r="O7" s="153"/>
      <c r="P7" s="154"/>
      <c r="Q7" s="153"/>
      <c r="R7" s="154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7054</v>
      </c>
      <c r="B8" s="6" t="s">
        <v>112</v>
      </c>
      <c r="C8" s="6">
        <v>59</v>
      </c>
      <c r="D8" s="22" t="s">
        <v>87</v>
      </c>
      <c r="E8" s="135">
        <v>0.25</v>
      </c>
      <c r="F8" s="136"/>
      <c r="G8" s="135"/>
      <c r="H8" s="136"/>
      <c r="I8" s="135"/>
      <c r="J8" s="136"/>
      <c r="K8" s="135"/>
      <c r="L8" s="136"/>
      <c r="M8" s="135"/>
      <c r="N8" s="136"/>
      <c r="O8" s="153"/>
      <c r="P8" s="154"/>
      <c r="Q8" s="153"/>
      <c r="R8" s="154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>
        <v>7054</v>
      </c>
      <c r="B9" s="6" t="s">
        <v>112</v>
      </c>
      <c r="C9" s="6">
        <v>40</v>
      </c>
      <c r="D9" s="22" t="s">
        <v>100</v>
      </c>
      <c r="E9" s="135"/>
      <c r="F9" s="136"/>
      <c r="G9" s="135">
        <v>1</v>
      </c>
      <c r="H9" s="136"/>
      <c r="I9" s="135"/>
      <c r="J9" s="136"/>
      <c r="K9" s="135"/>
      <c r="L9" s="136"/>
      <c r="M9" s="135"/>
      <c r="N9" s="136"/>
      <c r="O9" s="153"/>
      <c r="P9" s="154"/>
      <c r="Q9" s="153"/>
      <c r="R9" s="154"/>
      <c r="S9" s="79">
        <f t="shared" si="0"/>
        <v>1</v>
      </c>
      <c r="T9" s="79">
        <f t="shared" si="1"/>
        <v>1</v>
      </c>
      <c r="U9" s="83"/>
      <c r="V9" s="83"/>
    </row>
    <row r="10" spans="1:22" ht="15" customHeight="1" x14ac:dyDescent="0.25">
      <c r="A10" s="6">
        <v>7054</v>
      </c>
      <c r="B10" s="6" t="s">
        <v>112</v>
      </c>
      <c r="C10" s="6">
        <v>52</v>
      </c>
      <c r="D10" s="22" t="s">
        <v>75</v>
      </c>
      <c r="E10" s="135"/>
      <c r="F10" s="136"/>
      <c r="G10" s="135"/>
      <c r="H10" s="136"/>
      <c r="I10" s="135">
        <v>3</v>
      </c>
      <c r="J10" s="136"/>
      <c r="K10" s="135"/>
      <c r="L10" s="136"/>
      <c r="M10" s="135"/>
      <c r="N10" s="136"/>
      <c r="O10" s="153"/>
      <c r="P10" s="154"/>
      <c r="Q10" s="153"/>
      <c r="R10" s="154"/>
      <c r="S10" s="79">
        <f t="shared" ref="S10" si="4">E10+G10+I10+K10+M10+O10+Q10</f>
        <v>3</v>
      </c>
      <c r="T10" s="79">
        <f t="shared" ref="T10" si="5">SUM(S10-U10-V10)</f>
        <v>2</v>
      </c>
      <c r="U10" s="83">
        <v>1</v>
      </c>
      <c r="V10" s="83"/>
    </row>
    <row r="11" spans="1:22" x14ac:dyDescent="0.25">
      <c r="A11" s="6">
        <v>7054</v>
      </c>
      <c r="B11" s="6" t="s">
        <v>112</v>
      </c>
      <c r="C11" s="6">
        <v>60</v>
      </c>
      <c r="D11" s="22" t="s">
        <v>92</v>
      </c>
      <c r="E11" s="135"/>
      <c r="F11" s="136"/>
      <c r="G11" s="135"/>
      <c r="H11" s="136"/>
      <c r="I11" s="135">
        <v>1</v>
      </c>
      <c r="J11" s="136"/>
      <c r="K11" s="135"/>
      <c r="L11" s="136"/>
      <c r="M11" s="135"/>
      <c r="N11" s="136"/>
      <c r="O11" s="153"/>
      <c r="P11" s="154"/>
      <c r="Q11" s="153"/>
      <c r="R11" s="154"/>
      <c r="S11" s="79">
        <f t="shared" si="0"/>
        <v>1</v>
      </c>
      <c r="T11" s="79">
        <f t="shared" si="1"/>
        <v>1</v>
      </c>
      <c r="U11" s="83"/>
      <c r="V11" s="83"/>
    </row>
    <row r="12" spans="1:22" x14ac:dyDescent="0.25">
      <c r="A12" s="6">
        <v>7054</v>
      </c>
      <c r="B12" s="6" t="s">
        <v>112</v>
      </c>
      <c r="C12" s="6">
        <v>51</v>
      </c>
      <c r="D12" s="22" t="s">
        <v>97</v>
      </c>
      <c r="E12" s="135"/>
      <c r="F12" s="136"/>
      <c r="G12" s="135"/>
      <c r="H12" s="136"/>
      <c r="I12" s="135">
        <v>0.25</v>
      </c>
      <c r="J12" s="136"/>
      <c r="K12" s="135">
        <v>1</v>
      </c>
      <c r="L12" s="136"/>
      <c r="M12" s="135"/>
      <c r="N12" s="136"/>
      <c r="O12" s="153"/>
      <c r="P12" s="154"/>
      <c r="Q12" s="153"/>
      <c r="R12" s="154"/>
      <c r="S12" s="79">
        <f t="shared" ref="S12" si="6">E12+G12+I12+K12+M12+O12+Q12</f>
        <v>1.25</v>
      </c>
      <c r="T12" s="79">
        <f t="shared" ref="T12" si="7">SUM(S12-U12-V12)</f>
        <v>0.25</v>
      </c>
      <c r="U12" s="83">
        <v>1</v>
      </c>
      <c r="V12" s="83"/>
    </row>
    <row r="13" spans="1:22" x14ac:dyDescent="0.25">
      <c r="A13" s="6" t="s">
        <v>94</v>
      </c>
      <c r="B13" s="119" t="s">
        <v>114</v>
      </c>
      <c r="C13" s="6">
        <v>1</v>
      </c>
      <c r="D13" s="10" t="s">
        <v>93</v>
      </c>
      <c r="E13" s="135"/>
      <c r="F13" s="136"/>
      <c r="G13" s="135"/>
      <c r="H13" s="136"/>
      <c r="I13" s="135">
        <v>0.5</v>
      </c>
      <c r="J13" s="136"/>
      <c r="K13" s="135">
        <v>0.25</v>
      </c>
      <c r="L13" s="136"/>
      <c r="M13" s="135">
        <v>0.25</v>
      </c>
      <c r="N13" s="136"/>
      <c r="O13" s="153"/>
      <c r="P13" s="154"/>
      <c r="Q13" s="153"/>
      <c r="R13" s="154"/>
      <c r="S13" s="79">
        <f t="shared" ref="S13" si="8">E13+G13+I13+K13+M13+O13+Q13</f>
        <v>1</v>
      </c>
      <c r="T13" s="79">
        <f t="shared" ref="T13" si="9">SUM(S13-U13-V13)</f>
        <v>1</v>
      </c>
      <c r="U13" s="83"/>
      <c r="V13" s="83"/>
    </row>
    <row r="14" spans="1:22" x14ac:dyDescent="0.25">
      <c r="A14" s="6">
        <v>6728</v>
      </c>
      <c r="B14" s="6" t="s">
        <v>116</v>
      </c>
      <c r="C14" s="6"/>
      <c r="D14" s="22" t="s">
        <v>106</v>
      </c>
      <c r="E14" s="135"/>
      <c r="F14" s="136"/>
      <c r="G14" s="135"/>
      <c r="H14" s="136"/>
      <c r="I14" s="135"/>
      <c r="J14" s="136"/>
      <c r="K14" s="135">
        <v>0.5</v>
      </c>
      <c r="L14" s="136"/>
      <c r="M14" s="135"/>
      <c r="N14" s="136"/>
      <c r="O14" s="153"/>
      <c r="P14" s="154"/>
      <c r="Q14" s="153"/>
      <c r="R14" s="154"/>
      <c r="S14" s="79">
        <f t="shared" si="0"/>
        <v>0.5</v>
      </c>
      <c r="T14" s="79">
        <f t="shared" si="1"/>
        <v>0.5</v>
      </c>
      <c r="U14" s="83"/>
      <c r="V14" s="83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53"/>
      <c r="P15" s="154"/>
      <c r="Q15" s="153"/>
      <c r="R15" s="154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53"/>
      <c r="P16" s="154"/>
      <c r="Q16" s="153"/>
      <c r="R16" s="15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53"/>
      <c r="P17" s="154"/>
      <c r="Q17" s="153"/>
      <c r="R17" s="154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/>
      <c r="B18" s="6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53"/>
      <c r="P18" s="154"/>
      <c r="Q18" s="153"/>
      <c r="R18" s="154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 t="s">
        <v>117</v>
      </c>
      <c r="C19" s="6"/>
      <c r="D19" s="22" t="s">
        <v>103</v>
      </c>
      <c r="E19" s="135"/>
      <c r="F19" s="136"/>
      <c r="G19" s="135">
        <v>0.5</v>
      </c>
      <c r="H19" s="136"/>
      <c r="I19" s="135"/>
      <c r="J19" s="136"/>
      <c r="K19" s="135"/>
      <c r="L19" s="136"/>
      <c r="M19" s="135"/>
      <c r="N19" s="136"/>
      <c r="O19" s="153"/>
      <c r="P19" s="154"/>
      <c r="Q19" s="153"/>
      <c r="R19" s="154"/>
      <c r="S19" s="79">
        <f t="shared" si="12"/>
        <v>0.5</v>
      </c>
      <c r="T19" s="79">
        <f t="shared" si="13"/>
        <v>0.5</v>
      </c>
      <c r="U19" s="83"/>
      <c r="V19" s="83"/>
    </row>
    <row r="20" spans="1:22" x14ac:dyDescent="0.25">
      <c r="A20" s="81">
        <v>3602</v>
      </c>
      <c r="B20" s="6" t="s">
        <v>117</v>
      </c>
      <c r="C20" s="6"/>
      <c r="D20" s="22" t="s">
        <v>85</v>
      </c>
      <c r="E20" s="135"/>
      <c r="F20" s="136"/>
      <c r="G20" s="135"/>
      <c r="H20" s="136"/>
      <c r="I20" s="135">
        <v>0.25</v>
      </c>
      <c r="J20" s="136"/>
      <c r="K20" s="135"/>
      <c r="L20" s="136"/>
      <c r="M20" s="135"/>
      <c r="N20" s="136"/>
      <c r="O20" s="153"/>
      <c r="P20" s="154"/>
      <c r="Q20" s="153"/>
      <c r="R20" s="154"/>
      <c r="S20" s="79">
        <f t="shared" si="0"/>
        <v>0.25</v>
      </c>
      <c r="T20" s="79">
        <f t="shared" si="1"/>
        <v>0.25</v>
      </c>
      <c r="U20" s="83"/>
      <c r="V20" s="83"/>
    </row>
    <row r="21" spans="1:22" x14ac:dyDescent="0.25">
      <c r="A21" s="81">
        <v>3602</v>
      </c>
      <c r="B21" s="6" t="s">
        <v>117</v>
      </c>
      <c r="C21" s="6"/>
      <c r="D21" s="22" t="s">
        <v>82</v>
      </c>
      <c r="E21" s="135">
        <v>0.5</v>
      </c>
      <c r="F21" s="136"/>
      <c r="G21" s="135"/>
      <c r="H21" s="136"/>
      <c r="I21" s="135">
        <v>0.5</v>
      </c>
      <c r="J21" s="136"/>
      <c r="K21" s="135"/>
      <c r="L21" s="136"/>
      <c r="M21" s="135"/>
      <c r="N21" s="136"/>
      <c r="O21" s="153"/>
      <c r="P21" s="154"/>
      <c r="Q21" s="153"/>
      <c r="R21" s="154"/>
      <c r="S21" s="79">
        <f>E21+G21+I21+K21+M21+O21+Q21</f>
        <v>1</v>
      </c>
      <c r="T21" s="79">
        <f t="shared" si="1"/>
        <v>1</v>
      </c>
      <c r="U21" s="83"/>
      <c r="V21" s="83"/>
    </row>
    <row r="22" spans="1:22" x14ac:dyDescent="0.25">
      <c r="A22" s="81">
        <v>3602</v>
      </c>
      <c r="B22" s="25" t="s">
        <v>117</v>
      </c>
      <c r="C22" s="81"/>
      <c r="D22" s="22" t="s">
        <v>80</v>
      </c>
      <c r="E22" s="135">
        <v>3</v>
      </c>
      <c r="F22" s="136"/>
      <c r="G22" s="135">
        <v>4</v>
      </c>
      <c r="H22" s="136"/>
      <c r="I22" s="135">
        <v>1.5</v>
      </c>
      <c r="J22" s="136"/>
      <c r="K22" s="135">
        <v>5</v>
      </c>
      <c r="L22" s="136"/>
      <c r="M22" s="135">
        <v>2.5</v>
      </c>
      <c r="N22" s="136"/>
      <c r="O22" s="153">
        <v>2</v>
      </c>
      <c r="P22" s="154"/>
      <c r="Q22" s="153"/>
      <c r="R22" s="154"/>
      <c r="S22" s="79">
        <f>E22+G22+I22+K22+M22+O22+Q22</f>
        <v>18</v>
      </c>
      <c r="T22" s="79">
        <f t="shared" ref="T22:T24" si="14">SUM(S22-U22-V22)</f>
        <v>16</v>
      </c>
      <c r="U22" s="83">
        <v>2</v>
      </c>
      <c r="V22" s="83"/>
    </row>
    <row r="23" spans="1:22" x14ac:dyDescent="0.25">
      <c r="A23" s="81">
        <v>3602</v>
      </c>
      <c r="B23" s="6" t="s">
        <v>117</v>
      </c>
      <c r="C23" s="6"/>
      <c r="D23" s="22" t="s">
        <v>57</v>
      </c>
      <c r="E23" s="135"/>
      <c r="F23" s="136"/>
      <c r="G23" s="135"/>
      <c r="H23" s="136"/>
      <c r="I23" s="135">
        <v>0.25</v>
      </c>
      <c r="J23" s="136"/>
      <c r="K23" s="135"/>
      <c r="L23" s="136"/>
      <c r="M23" s="135"/>
      <c r="N23" s="136"/>
      <c r="O23" s="153"/>
      <c r="P23" s="154"/>
      <c r="Q23" s="153"/>
      <c r="R23" s="154"/>
      <c r="S23" s="79">
        <f t="shared" ref="S23" si="15">E23+G23+I23+K23+M23+O23+Q23</f>
        <v>0.25</v>
      </c>
      <c r="T23" s="79">
        <f t="shared" si="14"/>
        <v>0.25</v>
      </c>
      <c r="U23" s="83"/>
      <c r="V23" s="83"/>
    </row>
    <row r="24" spans="1:22" x14ac:dyDescent="0.25">
      <c r="A24" s="81">
        <v>3602</v>
      </c>
      <c r="B24" s="6" t="s">
        <v>117</v>
      </c>
      <c r="C24" s="81"/>
      <c r="D24" s="22" t="s">
        <v>59</v>
      </c>
      <c r="E24" s="135">
        <v>0.5</v>
      </c>
      <c r="F24" s="136"/>
      <c r="G24" s="135">
        <v>2</v>
      </c>
      <c r="H24" s="136"/>
      <c r="I24" s="135">
        <v>0.5</v>
      </c>
      <c r="J24" s="136"/>
      <c r="K24" s="135">
        <v>1</v>
      </c>
      <c r="L24" s="136"/>
      <c r="M24" s="135">
        <v>1.5</v>
      </c>
      <c r="N24" s="136"/>
      <c r="O24" s="153"/>
      <c r="P24" s="154"/>
      <c r="Q24" s="153"/>
      <c r="R24" s="154"/>
      <c r="S24" s="79">
        <f>E24+G24+I24+K24+M24+O24+Q24</f>
        <v>5.5</v>
      </c>
      <c r="T24" s="79">
        <f t="shared" si="14"/>
        <v>0</v>
      </c>
      <c r="U24" s="83">
        <v>5.5</v>
      </c>
      <c r="V24" s="83"/>
    </row>
    <row r="25" spans="1:22" x14ac:dyDescent="0.25">
      <c r="A25" s="81"/>
      <c r="B25" s="81"/>
      <c r="C25" s="81"/>
      <c r="D25" s="22"/>
      <c r="E25" s="135"/>
      <c r="F25" s="136"/>
      <c r="G25" s="135"/>
      <c r="H25" s="136"/>
      <c r="I25" s="135"/>
      <c r="J25" s="136"/>
      <c r="K25" s="135"/>
      <c r="L25" s="136"/>
      <c r="M25" s="135"/>
      <c r="N25" s="136"/>
      <c r="O25" s="153"/>
      <c r="P25" s="154"/>
      <c r="Q25" s="153"/>
      <c r="R25" s="154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/>
      <c r="B26" s="25"/>
      <c r="C26" s="6"/>
      <c r="D26" s="22"/>
      <c r="E26" s="135"/>
      <c r="F26" s="136"/>
      <c r="G26" s="135"/>
      <c r="H26" s="136"/>
      <c r="I26" s="135"/>
      <c r="J26" s="136"/>
      <c r="K26" s="135"/>
      <c r="L26" s="136"/>
      <c r="M26" s="135"/>
      <c r="N26" s="136"/>
      <c r="O26" s="153"/>
      <c r="P26" s="154"/>
      <c r="Q26" s="153"/>
      <c r="R26" s="154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113</v>
      </c>
      <c r="C27" s="6"/>
      <c r="D27" s="22" t="s">
        <v>81</v>
      </c>
      <c r="E27" s="135">
        <v>0.5</v>
      </c>
      <c r="F27" s="136"/>
      <c r="G27" s="135">
        <v>0.5</v>
      </c>
      <c r="H27" s="136"/>
      <c r="I27" s="135">
        <v>0.5</v>
      </c>
      <c r="J27" s="136"/>
      <c r="K27" s="135">
        <v>0.5</v>
      </c>
      <c r="L27" s="136"/>
      <c r="M27" s="135">
        <v>0.5</v>
      </c>
      <c r="N27" s="136"/>
      <c r="O27" s="153"/>
      <c r="P27" s="154"/>
      <c r="Q27" s="153"/>
      <c r="R27" s="154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113</v>
      </c>
      <c r="C28" s="6"/>
      <c r="D28" s="22" t="s">
        <v>91</v>
      </c>
      <c r="E28" s="135"/>
      <c r="F28" s="136"/>
      <c r="G28" s="135"/>
      <c r="H28" s="136"/>
      <c r="I28" s="135"/>
      <c r="J28" s="136"/>
      <c r="K28" s="135"/>
      <c r="L28" s="136"/>
      <c r="M28" s="135"/>
      <c r="N28" s="136"/>
      <c r="O28" s="153"/>
      <c r="P28" s="154"/>
      <c r="Q28" s="153"/>
      <c r="R28" s="154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 t="s">
        <v>113</v>
      </c>
      <c r="C29" s="6"/>
      <c r="D29" s="22" t="s">
        <v>72</v>
      </c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53"/>
      <c r="P29" s="154"/>
      <c r="Q29" s="153"/>
      <c r="R29" s="154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113</v>
      </c>
      <c r="C30" s="6"/>
      <c r="D30" s="22" t="s">
        <v>62</v>
      </c>
      <c r="E30" s="135"/>
      <c r="F30" s="136"/>
      <c r="G30" s="135">
        <v>0.5</v>
      </c>
      <c r="H30" s="136"/>
      <c r="I30" s="135">
        <v>0.5</v>
      </c>
      <c r="J30" s="136"/>
      <c r="K30" s="135">
        <v>1.5</v>
      </c>
      <c r="L30" s="136"/>
      <c r="M30" s="135">
        <v>0.5</v>
      </c>
      <c r="N30" s="136"/>
      <c r="O30" s="153"/>
      <c r="P30" s="154"/>
      <c r="Q30" s="153"/>
      <c r="R30" s="154"/>
      <c r="S30" s="79">
        <f>E30+G30+I30+K30+M30+O30+Q30</f>
        <v>3</v>
      </c>
      <c r="T30" s="79">
        <f t="shared" si="1"/>
        <v>3</v>
      </c>
      <c r="U30" s="83"/>
      <c r="V30" s="83"/>
    </row>
    <row r="31" spans="1:22" ht="15.75" customHeight="1" x14ac:dyDescent="0.25">
      <c r="A31" s="6">
        <v>3600</v>
      </c>
      <c r="B31" s="6" t="s">
        <v>113</v>
      </c>
      <c r="C31" s="6"/>
      <c r="D31" s="22" t="s">
        <v>65</v>
      </c>
      <c r="E31" s="135">
        <v>1</v>
      </c>
      <c r="F31" s="136"/>
      <c r="G31" s="135"/>
      <c r="H31" s="136"/>
      <c r="I31" s="135"/>
      <c r="J31" s="136"/>
      <c r="K31" s="135"/>
      <c r="L31" s="136"/>
      <c r="M31" s="135"/>
      <c r="N31" s="136"/>
      <c r="O31" s="153"/>
      <c r="P31" s="154"/>
      <c r="Q31" s="153"/>
      <c r="R31" s="154"/>
      <c r="S31" s="79">
        <f t="shared" si="0"/>
        <v>1</v>
      </c>
      <c r="T31" s="79">
        <f t="shared" si="1"/>
        <v>1</v>
      </c>
      <c r="U31" s="83"/>
      <c r="V31" s="83"/>
    </row>
    <row r="32" spans="1:22" x14ac:dyDescent="0.25">
      <c r="A32" s="81">
        <v>3600</v>
      </c>
      <c r="B32" s="6" t="s">
        <v>113</v>
      </c>
      <c r="C32" s="81"/>
      <c r="D32" s="82" t="s">
        <v>58</v>
      </c>
      <c r="E32" s="135">
        <v>0.25</v>
      </c>
      <c r="F32" s="136"/>
      <c r="G32" s="135">
        <v>0.25</v>
      </c>
      <c r="H32" s="136"/>
      <c r="I32" s="135">
        <v>0.25</v>
      </c>
      <c r="J32" s="136"/>
      <c r="K32" s="135">
        <v>0.25</v>
      </c>
      <c r="L32" s="136"/>
      <c r="M32" s="135">
        <v>0.25</v>
      </c>
      <c r="N32" s="136"/>
      <c r="O32" s="153"/>
      <c r="P32" s="154"/>
      <c r="Q32" s="153"/>
      <c r="R32" s="154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35"/>
      <c r="F33" s="136"/>
      <c r="G33" s="135"/>
      <c r="H33" s="136"/>
      <c r="I33" s="135"/>
      <c r="J33" s="136"/>
      <c r="K33" s="135"/>
      <c r="L33" s="136"/>
      <c r="M33" s="135"/>
      <c r="N33" s="136"/>
      <c r="O33" s="153"/>
      <c r="P33" s="154"/>
      <c r="Q33" s="153"/>
      <c r="R33" s="154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34</v>
      </c>
      <c r="B34" s="76"/>
      <c r="C34" s="76"/>
      <c r="D34" s="76"/>
      <c r="E34" s="135"/>
      <c r="F34" s="136"/>
      <c r="G34" s="135"/>
      <c r="H34" s="136"/>
      <c r="I34" s="135"/>
      <c r="J34" s="136"/>
      <c r="K34" s="135"/>
      <c r="L34" s="136"/>
      <c r="M34" s="135"/>
      <c r="N34" s="136"/>
      <c r="O34" s="153"/>
      <c r="P34" s="154"/>
      <c r="Q34" s="153"/>
      <c r="R34" s="154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35</v>
      </c>
      <c r="B35" s="76"/>
      <c r="C35" s="76"/>
      <c r="D35" s="76"/>
      <c r="E35" s="135"/>
      <c r="F35" s="136"/>
      <c r="G35" s="135"/>
      <c r="H35" s="136"/>
      <c r="I35" s="135"/>
      <c r="J35" s="136"/>
      <c r="K35" s="135"/>
      <c r="L35" s="136"/>
      <c r="M35" s="135"/>
      <c r="N35" s="136"/>
      <c r="O35" s="153"/>
      <c r="P35" s="154"/>
      <c r="Q35" s="153"/>
      <c r="R35" s="154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6">
        <f>SUM(E4:E35)</f>
        <v>10.5</v>
      </c>
      <c r="F36" s="157"/>
      <c r="G36" s="156">
        <f>SUM(G4:G35)</f>
        <v>10.5</v>
      </c>
      <c r="H36" s="157"/>
      <c r="I36" s="156">
        <f>SUM(I4:I35)</f>
        <v>10.5</v>
      </c>
      <c r="J36" s="157"/>
      <c r="K36" s="156">
        <f>SUM(K4:K35)</f>
        <v>10.5</v>
      </c>
      <c r="L36" s="157"/>
      <c r="M36" s="156">
        <f t="shared" ref="M36" si="17">SUM(M4:M35)</f>
        <v>9.5</v>
      </c>
      <c r="N36" s="157"/>
      <c r="O36" s="156">
        <f>SUM(O4:O35)</f>
        <v>4.25</v>
      </c>
      <c r="P36" s="157"/>
      <c r="Q36" s="156">
        <f>SUM(Q4:Q35)</f>
        <v>0</v>
      </c>
      <c r="R36" s="157"/>
      <c r="S36" s="79">
        <f>SUM(S4:S35)</f>
        <v>55.75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38</v>
      </c>
      <c r="B38" s="84"/>
      <c r="C38" s="84"/>
      <c r="D38" s="84"/>
      <c r="E38" s="83"/>
      <c r="F38" s="83">
        <f>SUM(E36)-F37</f>
        <v>2.5</v>
      </c>
      <c r="G38" s="83"/>
      <c r="H38" s="83">
        <f>SUM(G36)-H37</f>
        <v>2.5</v>
      </c>
      <c r="I38" s="83"/>
      <c r="J38" s="83">
        <f>SUM(I36)-J37</f>
        <v>2.5</v>
      </c>
      <c r="K38" s="83"/>
      <c r="L38" s="83">
        <f>SUM(K36)-L37</f>
        <v>2.5</v>
      </c>
      <c r="M38" s="83"/>
      <c r="N38" s="83">
        <f>SUM(M36)-N37</f>
        <v>1.5</v>
      </c>
      <c r="O38" s="83"/>
      <c r="P38" s="83">
        <f>SUM(O36)</f>
        <v>4.25</v>
      </c>
      <c r="Q38" s="83"/>
      <c r="R38" s="83">
        <f>SUM(Q36)</f>
        <v>0</v>
      </c>
      <c r="S38" s="83"/>
      <c r="T38" s="83"/>
      <c r="U38" s="83">
        <f>SUM(U4:U37)</f>
        <v>15.75</v>
      </c>
      <c r="V38" s="83">
        <f>SUM(V4:V37)</f>
        <v>0</v>
      </c>
    </row>
    <row r="40" spans="1:22" x14ac:dyDescent="0.25">
      <c r="A40" s="69" t="s">
        <v>22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23</v>
      </c>
      <c r="C42" s="86">
        <f>U38</f>
        <v>15.75</v>
      </c>
      <c r="D42" s="86"/>
      <c r="I42" s="87">
        <v>7.75</v>
      </c>
    </row>
    <row r="43" spans="1:22" x14ac:dyDescent="0.25">
      <c r="A43" s="71" t="s">
        <v>24</v>
      </c>
      <c r="C43" s="86">
        <f>V38</f>
        <v>0</v>
      </c>
    </row>
    <row r="44" spans="1:22" x14ac:dyDescent="0.25">
      <c r="A44" s="71" t="s">
        <v>25</v>
      </c>
      <c r="C44" s="86">
        <f>S34</f>
        <v>0</v>
      </c>
      <c r="I44" s="86">
        <v>25.5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55.75</v>
      </c>
      <c r="E46" s="72" t="s">
        <v>39</v>
      </c>
      <c r="F46" s="72"/>
      <c r="G46" s="89">
        <f>S36-C46</f>
        <v>0</v>
      </c>
    </row>
    <row r="47" spans="1:22" ht="16.5" thickTop="1" x14ac:dyDescent="0.25">
      <c r="A47" s="71" t="s">
        <v>26</v>
      </c>
      <c r="C47" s="90">
        <v>0</v>
      </c>
      <c r="D47" s="90"/>
    </row>
    <row r="48" spans="1:22" x14ac:dyDescent="0.25">
      <c r="A48" s="71" t="s">
        <v>33</v>
      </c>
      <c r="C48" s="90">
        <v>0</v>
      </c>
      <c r="D48" s="90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2023-07-17T08:13:26Z</cp:lastPrinted>
  <dcterms:created xsi:type="dcterms:W3CDTF">2010-01-14T13:00:57Z</dcterms:created>
  <dcterms:modified xsi:type="dcterms:W3CDTF">2024-06-26T14:00:12Z</dcterms:modified>
</cp:coreProperties>
</file>