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0734FBA-343E-4471-87FA-BB0A8E68524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Jones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Jones!$A$1:$V$41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<sst xmlns="http://schemas.openxmlformats.org/spreadsheetml/2006/main" count="608" uniqueCount="114">
  <si>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</si>
  <si>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</si>
  <si>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</si>
  <si>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</si>
  <si>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</si>
  <si>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</si>
  <si>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</si>
  <si>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</si>
  <si>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</si>
  <si>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</si>
  <si>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</si>
  <si>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</si>
  <si>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</si>
  <si>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</si>
  <si>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</si>
  <si>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</si>
  <si>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</si>
  <si>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</si>
  <si>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</si>
  <si>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</si>
  <si>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</si>
  <si>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</si>
  <si>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</si>
  <si>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</si>
  <si>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</si>
  <si>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</si>
  <si>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</si>
  <si>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</si>
  <si>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</si>
  <si>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</si>
  <si>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</si>
  <si>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</si>
  <si>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</si>
  <si>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</si>
  <si>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</si>
  <si>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</si>
  <si>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</si>
  <si>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</si>
  <si>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</si>
  <si>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</si>
  <si>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</si>
  <si>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</si>
  <si>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</si>
  <si>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</si>
  <si>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</si>
  <si>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</si>
  <si>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</si>
  <si>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</si>
  <si>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</si>
  <si>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</si>
  <si>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</si>
  <si>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</si>
  <si>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</si>
  <si>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</si>
  <si>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</si>
  <si>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</si>
  <si>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</si>
  <si>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</si>
  <si>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</si>
  <si>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</si>
  <si>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</si>
  <si>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</si>
  <si>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</si>
  <si>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</si>
  <si>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</si>
  <si>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</si>
  <si>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</si>
  <si>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</si>
  <si>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</si>
  <si>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</si>
  <si>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</si>
  <si>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</si>
  <si>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</si>
  <si>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</si>
  <si>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</si>
  <si>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</si>
  <si>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</si>
  <si>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</si>
  <si>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</si>
  <si>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</si>
  <si>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</si>
  <si>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college</t>
  </si>
  <si>
    <t xml:space="preserve">hafele lighting </t>
  </si>
  <si>
    <t>tv unit</t>
  </si>
  <si>
    <t>kids tv unit</t>
  </si>
  <si>
    <t>clean / light fire</t>
  </si>
  <si>
    <t>back bar</t>
  </si>
  <si>
    <t>wardrobe</t>
  </si>
  <si>
    <t>production meeting</t>
  </si>
  <si>
    <t>J Mcsharry</t>
  </si>
  <si>
    <t>F Pugh-Keenan</t>
  </si>
  <si>
    <t>unload van</t>
  </si>
  <si>
    <t>desk</t>
  </si>
  <si>
    <t>shelving</t>
  </si>
  <si>
    <t>prep / paint silo roof</t>
  </si>
  <si>
    <t>skirting</t>
  </si>
  <si>
    <t>20.08.23</t>
  </si>
  <si>
    <t>P Drinkwater</t>
  </si>
  <si>
    <t>induction</t>
  </si>
  <si>
    <t>windowboards</t>
  </si>
  <si>
    <t>soffit panels</t>
  </si>
  <si>
    <t>fork lift - deliveries</t>
  </si>
  <si>
    <t>frames</t>
  </si>
  <si>
    <t>moulding</t>
  </si>
  <si>
    <t>envo doors from store</t>
  </si>
  <si>
    <t xml:space="preserve">tv unit </t>
  </si>
  <si>
    <t>extraction improvement</t>
  </si>
  <si>
    <t>WHIT05</t>
  </si>
  <si>
    <t>MOOR03</t>
  </si>
  <si>
    <t>CAMP01</t>
  </si>
  <si>
    <t>MBHS01</t>
  </si>
  <si>
    <t>OFFI01</t>
  </si>
  <si>
    <t>CAPI01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</si>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</sst>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D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96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68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1.5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97</v>
      </c>
      <c r="B9" s="100">
        <f>SUM(Drinkwater!C30)</f>
        <v>32</v>
      </c>
      <c r="C9" s="100">
        <f>SUM(Drinkwater!C31)</f>
        <v>0</v>
      </c>
      <c r="D9" s="100">
        <f>SUM(Drinkwater!C32)</f>
        <v>0</v>
      </c>
      <c r="E9" s="100">
        <f>SUM(Drinkwater!C33)</f>
        <v>8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0.5</v>
      </c>
    </row>
    <row r="10" spans="1:11" x14ac:dyDescent="0.25">
      <c r="A10" s="99" t="s">
        <v>48</v>
      </c>
      <c r="B10" s="100">
        <f>SUM(Hammond!C27)</f>
        <v>16</v>
      </c>
      <c r="C10" s="100">
        <f>SUM(Hammond!C28)</f>
        <v>0</v>
      </c>
      <c r="D10" s="100">
        <f>SUM(Hammond!C29)</f>
        <v>0</v>
      </c>
      <c r="E10" s="100">
        <f>SUM(Hammond!C30)</f>
        <v>24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0.5</v>
      </c>
    </row>
    <row r="11" spans="1:11" x14ac:dyDescent="0.25">
      <c r="A11" s="92" t="s">
        <v>66</v>
      </c>
      <c r="B11" s="100">
        <f>SUM(Jones!C28)</f>
        <v>16</v>
      </c>
      <c r="C11" s="100">
        <f>SUM(Jones!C29)</f>
        <v>0</v>
      </c>
      <c r="D11" s="100">
        <f>SUM(Jones!C30)</f>
        <v>0</v>
      </c>
      <c r="E11" s="100">
        <f>SUM(Jones!C31)</f>
        <v>8</v>
      </c>
      <c r="F11" s="100">
        <f>SUM(Jones!C32)</f>
        <v>0</v>
      </c>
      <c r="G11" s="101">
        <f>B11+C11+D11+E11+F11</f>
        <v>24</v>
      </c>
      <c r="H11" s="104">
        <f>SUM(Jones!C34)</f>
        <v>0</v>
      </c>
      <c r="I11" s="104">
        <f>SUM(Jones!C35)</f>
        <v>0</v>
      </c>
      <c r="K11" s="103">
        <f>SUM(Jones!I29)</f>
        <v>2.5</v>
      </c>
    </row>
    <row r="12" spans="1:11" x14ac:dyDescent="0.25">
      <c r="A12" s="112" t="s">
        <v>89</v>
      </c>
      <c r="B12" s="100">
        <f>SUM(Mcsharry!C28)</f>
        <v>40</v>
      </c>
      <c r="C12" s="100">
        <f>SUM(Mcsharry!C29)</f>
        <v>0</v>
      </c>
      <c r="D12" s="100">
        <f>SUM(Mcsharry!C30)</f>
        <v>0</v>
      </c>
      <c r="E12" s="100">
        <f>SUM(Mcsharry!C31)</f>
        <v>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6</v>
      </c>
    </row>
    <row r="13" spans="1:11" x14ac:dyDescent="0.25">
      <c r="A13" s="99" t="s">
        <v>90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4.5</v>
      </c>
    </row>
    <row r="15" spans="1:11" x14ac:dyDescent="0.25">
      <c r="A15" s="99" t="s">
        <v>43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8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8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8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9.25</v>
      </c>
      <c r="L18" s="92">
        <v>11</v>
      </c>
    </row>
    <row r="19" spans="1:12" ht="17.25" customHeight="1" x14ac:dyDescent="0.25">
      <c r="A19" s="105" t="s">
        <v>20</v>
      </c>
      <c r="B19" s="106">
        <f t="shared" ref="B19:I19" si="2">SUM(B6:B18)</f>
        <v>384</v>
      </c>
      <c r="C19" s="106">
        <f t="shared" si="2"/>
        <v>2.5</v>
      </c>
      <c r="D19" s="106">
        <f t="shared" si="2"/>
        <v>0</v>
      </c>
      <c r="E19" s="106">
        <f t="shared" si="2"/>
        <v>48</v>
      </c>
      <c r="F19" s="106">
        <f t="shared" si="2"/>
        <v>0</v>
      </c>
      <c r="G19" s="106">
        <f t="shared" si="2"/>
        <v>434.5</v>
      </c>
      <c r="H19" s="107">
        <f t="shared" si="2"/>
        <v>0</v>
      </c>
      <c r="I19" s="107">
        <f t="shared" si="2"/>
        <v>0</v>
      </c>
      <c r="J19" s="94"/>
      <c r="K19" s="106">
        <f>SUM(K6:K18)</f>
        <v>25.25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386.5</v>
      </c>
    </row>
    <row r="23" spans="1:12" x14ac:dyDescent="0.25">
      <c r="A23" s="92" t="s">
        <v>27</v>
      </c>
      <c r="C23" s="108">
        <f>K19</f>
        <v>25.25</v>
      </c>
    </row>
    <row r="24" spans="1:12" x14ac:dyDescent="0.25">
      <c r="A24" s="92" t="s">
        <v>31</v>
      </c>
      <c r="C24" s="109">
        <f>C23/C22</f>
        <v>6.5329883570504524E-2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N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20.08.23</v>
      </c>
      <c r="D2" s="32"/>
      <c r="E2" s="127" t="s">
        <v>11</v>
      </c>
      <c r="F2" s="127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50" t="s">
        <v>15</v>
      </c>
      <c r="N2" s="150"/>
      <c r="O2" s="150" t="s">
        <v>16</v>
      </c>
      <c r="P2" s="150"/>
      <c r="Q2" s="150" t="s">
        <v>17</v>
      </c>
      <c r="R2" s="150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107</v>
      </c>
      <c r="C4" s="6">
        <v>65</v>
      </c>
      <c r="D4" s="22" t="s">
        <v>83</v>
      </c>
      <c r="E4" s="130">
        <v>7</v>
      </c>
      <c r="F4" s="131"/>
      <c r="G4" s="145">
        <v>8</v>
      </c>
      <c r="H4" s="146"/>
      <c r="I4" s="145">
        <v>5</v>
      </c>
      <c r="J4" s="146"/>
      <c r="K4" s="145">
        <v>8</v>
      </c>
      <c r="L4" s="146"/>
      <c r="M4" s="145">
        <v>7.5</v>
      </c>
      <c r="N4" s="146"/>
      <c r="O4" s="147"/>
      <c r="P4" s="147"/>
      <c r="Q4" s="145"/>
      <c r="R4" s="146"/>
      <c r="S4" s="38">
        <f>E4+G4+I4+K4+M4+O4+Q4</f>
        <v>35.5</v>
      </c>
      <c r="T4" s="38">
        <f>SUM(S4-U4-V4)</f>
        <v>35.5</v>
      </c>
      <c r="U4" s="40"/>
      <c r="V4" s="40"/>
    </row>
    <row r="5" spans="1:22" x14ac:dyDescent="0.25">
      <c r="A5" s="6"/>
      <c r="B5" s="6"/>
      <c r="C5" s="6"/>
      <c r="D5" s="22"/>
      <c r="E5" s="130"/>
      <c r="F5" s="131"/>
      <c r="G5" s="130"/>
      <c r="H5" s="121"/>
      <c r="I5" s="120"/>
      <c r="J5" s="121"/>
      <c r="K5" s="120"/>
      <c r="L5" s="121"/>
      <c r="M5" s="120"/>
      <c r="N5" s="121"/>
      <c r="O5" s="147"/>
      <c r="P5" s="147"/>
      <c r="Q5" s="145"/>
      <c r="R5" s="14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0"/>
      <c r="F6" s="131"/>
      <c r="G6" s="120"/>
      <c r="H6" s="121"/>
      <c r="I6" s="120"/>
      <c r="J6" s="121"/>
      <c r="K6" s="120"/>
      <c r="L6" s="121"/>
      <c r="M6" s="120"/>
      <c r="N6" s="121"/>
      <c r="O6" s="147"/>
      <c r="P6" s="147"/>
      <c r="Q6" s="145"/>
      <c r="R6" s="14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0"/>
      <c r="F7" s="131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5"/>
      <c r="R7" s="14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0"/>
      <c r="F8" s="131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5"/>
      <c r="R8" s="14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0"/>
      <c r="F9" s="131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5"/>
      <c r="R9" s="14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0"/>
      <c r="F10" s="131"/>
      <c r="G10" s="145"/>
      <c r="H10" s="146"/>
      <c r="I10" s="145"/>
      <c r="J10" s="146"/>
      <c r="K10" s="145"/>
      <c r="L10" s="146"/>
      <c r="M10" s="145"/>
      <c r="N10" s="146"/>
      <c r="O10" s="145"/>
      <c r="P10" s="146"/>
      <c r="Q10" s="145"/>
      <c r="R10" s="1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0"/>
      <c r="F11" s="131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20"/>
      <c r="H12" s="121"/>
      <c r="I12" s="120"/>
      <c r="J12" s="121"/>
      <c r="K12" s="120"/>
      <c r="L12" s="121"/>
      <c r="M12" s="120"/>
      <c r="N12" s="121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20"/>
      <c r="H13" s="121"/>
      <c r="I13" s="120"/>
      <c r="J13" s="121"/>
      <c r="K13" s="120"/>
      <c r="L13" s="121"/>
      <c r="M13" s="120"/>
      <c r="N13" s="121"/>
      <c r="O13" s="145"/>
      <c r="P13" s="146"/>
      <c r="Q13" s="145"/>
      <c r="R13" s="14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1"/>
      <c r="G14" s="120"/>
      <c r="H14" s="121"/>
      <c r="I14" s="120"/>
      <c r="J14" s="121"/>
      <c r="K14" s="120"/>
      <c r="L14" s="121"/>
      <c r="M14" s="120"/>
      <c r="N14" s="121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1"/>
      <c r="G15" s="130"/>
      <c r="H15" s="121"/>
      <c r="I15" s="130"/>
      <c r="J15" s="121"/>
      <c r="K15" s="130"/>
      <c r="L15" s="121"/>
      <c r="M15" s="130"/>
      <c r="N15" s="121"/>
      <c r="O15" s="145"/>
      <c r="P15" s="146"/>
      <c r="Q15" s="145"/>
      <c r="R15" s="1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1"/>
      <c r="G16" s="120"/>
      <c r="H16" s="121"/>
      <c r="I16" s="120"/>
      <c r="J16" s="121"/>
      <c r="K16" s="120"/>
      <c r="L16" s="121"/>
      <c r="M16" s="120"/>
      <c r="N16" s="121"/>
      <c r="O16" s="145"/>
      <c r="P16" s="146"/>
      <c r="Q16" s="145"/>
      <c r="R16" s="14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0"/>
      <c r="F17" s="131"/>
      <c r="G17" s="120"/>
      <c r="H17" s="121"/>
      <c r="I17" s="120"/>
      <c r="J17" s="121"/>
      <c r="K17" s="120"/>
      <c r="L17" s="121"/>
      <c r="M17" s="120"/>
      <c r="N17" s="121"/>
      <c r="O17" s="145"/>
      <c r="P17" s="146"/>
      <c r="Q17" s="145"/>
      <c r="R17" s="14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111</v>
      </c>
      <c r="C18" s="6"/>
      <c r="D18" s="22" t="s">
        <v>101</v>
      </c>
      <c r="E18" s="130"/>
      <c r="F18" s="131"/>
      <c r="G18" s="145"/>
      <c r="H18" s="146"/>
      <c r="I18" s="145">
        <v>3</v>
      </c>
      <c r="J18" s="146"/>
      <c r="K18" s="145"/>
      <c r="L18" s="146"/>
      <c r="M18" s="145">
        <v>0.5</v>
      </c>
      <c r="N18" s="146"/>
      <c r="O18" s="147"/>
      <c r="P18" s="147"/>
      <c r="Q18" s="145"/>
      <c r="R18" s="146"/>
      <c r="S18" s="38">
        <f t="shared" si="0"/>
        <v>3.5</v>
      </c>
      <c r="T18" s="38">
        <f t="shared" si="1"/>
        <v>3.5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30">
        <v>0.5</v>
      </c>
      <c r="F19" s="131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5"/>
      <c r="R19" s="146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>
        <v>3600</v>
      </c>
      <c r="B20" s="6" t="s">
        <v>111</v>
      </c>
      <c r="C20" s="6"/>
      <c r="D20" s="22" t="s">
        <v>75</v>
      </c>
      <c r="E20" s="130">
        <v>0.5</v>
      </c>
      <c r="F20" s="131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8">
        <f t="shared" si="0"/>
        <v>0.5</v>
      </c>
      <c r="T20" s="38">
        <f t="shared" si="1"/>
        <v>0.5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0"/>
      <c r="F21" s="131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2"/>
      <c r="F22" s="122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4.5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6"/>
      <c r="E2" s="144" t="s">
        <v>11</v>
      </c>
      <c r="F2" s="144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>
        <v>38</v>
      </c>
      <c r="D4" s="22" t="s">
        <v>92</v>
      </c>
      <c r="E4" s="141"/>
      <c r="F4" s="142"/>
      <c r="G4" s="130">
        <v>8</v>
      </c>
      <c r="H4" s="131"/>
      <c r="I4" s="130">
        <v>4</v>
      </c>
      <c r="J4" s="131"/>
      <c r="K4" s="130"/>
      <c r="L4" s="131"/>
      <c r="M4" s="130"/>
      <c r="N4" s="131"/>
      <c r="O4" s="130"/>
      <c r="P4" s="131"/>
      <c r="Q4" s="130"/>
      <c r="R4" s="131"/>
      <c r="S4" s="12">
        <f t="shared" ref="S4:S10" si="0">E4+G4+I4+K4+M4+O4+Q4</f>
        <v>12</v>
      </c>
      <c r="T4" s="12">
        <f t="shared" ref="T4:T22" si="1">SUM(S4-U4-V4)</f>
        <v>12</v>
      </c>
      <c r="U4" s="14"/>
      <c r="V4" s="14"/>
    </row>
    <row r="5" spans="1:22" x14ac:dyDescent="0.25">
      <c r="A5" s="6">
        <v>7054</v>
      </c>
      <c r="B5" s="6" t="s">
        <v>109</v>
      </c>
      <c r="C5" s="6">
        <v>45</v>
      </c>
      <c r="D5" s="22" t="s">
        <v>74</v>
      </c>
      <c r="E5" s="141"/>
      <c r="F5" s="142"/>
      <c r="G5" s="130"/>
      <c r="H5" s="131"/>
      <c r="I5" s="130">
        <v>4</v>
      </c>
      <c r="J5" s="131"/>
      <c r="K5" s="130">
        <v>8</v>
      </c>
      <c r="L5" s="131"/>
      <c r="M5" s="130">
        <v>8</v>
      </c>
      <c r="N5" s="131"/>
      <c r="O5" s="130"/>
      <c r="P5" s="131"/>
      <c r="Q5" s="130"/>
      <c r="R5" s="131"/>
      <c r="S5" s="12">
        <f t="shared" si="0"/>
        <v>20</v>
      </c>
      <c r="T5" s="12">
        <f t="shared" si="1"/>
        <v>20</v>
      </c>
      <c r="U5" s="14"/>
      <c r="V5" s="14"/>
    </row>
    <row r="6" spans="1:22" x14ac:dyDescent="0.25">
      <c r="A6" s="6">
        <v>7054</v>
      </c>
      <c r="B6" s="6" t="s">
        <v>109</v>
      </c>
      <c r="C6" s="6">
        <v>59</v>
      </c>
      <c r="D6" s="22" t="s">
        <v>84</v>
      </c>
      <c r="E6" s="141"/>
      <c r="F6" s="142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1"/>
      <c r="F11" s="142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20"/>
      <c r="H16" s="121"/>
      <c r="I16" s="120"/>
      <c r="J16" s="121"/>
      <c r="K16" s="120"/>
      <c r="L16" s="121"/>
      <c r="M16" s="120"/>
      <c r="N16" s="121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20"/>
      <c r="H17" s="121"/>
      <c r="I17" s="120"/>
      <c r="J17" s="121"/>
      <c r="K17" s="120"/>
      <c r="L17" s="121"/>
      <c r="M17" s="120"/>
      <c r="N17" s="121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1"/>
      <c r="F18" s="142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1"/>
      <c r="F19" s="142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41"/>
      <c r="F20" s="142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41"/>
      <c r="F21" s="142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42"/>
      <c r="G22" s="152"/>
      <c r="H22" s="131"/>
      <c r="I22" s="152"/>
      <c r="J22" s="131"/>
      <c r="K22" s="152"/>
      <c r="L22" s="131"/>
      <c r="M22" s="152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41">
        <v>8</v>
      </c>
      <c r="F23" s="142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8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6"/>
      <c r="E2" s="127" t="s">
        <v>11</v>
      </c>
      <c r="F2" s="127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>
        <v>47</v>
      </c>
      <c r="D4" s="22" t="s">
        <v>87</v>
      </c>
      <c r="E4" s="130">
        <v>0.5</v>
      </c>
      <c r="F4" s="131"/>
      <c r="G4" s="139"/>
      <c r="H4" s="140"/>
      <c r="I4" s="139"/>
      <c r="J4" s="140"/>
      <c r="K4" s="139"/>
      <c r="L4" s="140"/>
      <c r="M4" s="139"/>
      <c r="N4" s="140"/>
      <c r="O4" s="130"/>
      <c r="P4" s="131"/>
      <c r="Q4" s="130"/>
      <c r="R4" s="131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6">
        <v>7054</v>
      </c>
      <c r="B5" s="6" t="s">
        <v>109</v>
      </c>
      <c r="C5" s="6">
        <v>59</v>
      </c>
      <c r="D5" s="22" t="s">
        <v>83</v>
      </c>
      <c r="E5" s="130">
        <v>0.5</v>
      </c>
      <c r="F5" s="131"/>
      <c r="G5" s="139"/>
      <c r="H5" s="140"/>
      <c r="I5" s="139"/>
      <c r="J5" s="140"/>
      <c r="K5" s="139"/>
      <c r="L5" s="140"/>
      <c r="M5" s="139"/>
      <c r="N5" s="140"/>
      <c r="O5" s="130"/>
      <c r="P5" s="131"/>
      <c r="Q5" s="130"/>
      <c r="R5" s="131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7054</v>
      </c>
      <c r="B6" s="6" t="s">
        <v>109</v>
      </c>
      <c r="C6" s="6">
        <v>37</v>
      </c>
      <c r="D6" s="22" t="s">
        <v>73</v>
      </c>
      <c r="E6" s="130">
        <v>3</v>
      </c>
      <c r="F6" s="131"/>
      <c r="G6" s="139"/>
      <c r="H6" s="140"/>
      <c r="I6" s="139"/>
      <c r="J6" s="140"/>
      <c r="K6" s="139"/>
      <c r="L6" s="140"/>
      <c r="M6" s="139"/>
      <c r="N6" s="140"/>
      <c r="O6" s="130"/>
      <c r="P6" s="131"/>
      <c r="Q6" s="130"/>
      <c r="R6" s="131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7054</v>
      </c>
      <c r="B7" s="6" t="s">
        <v>109</v>
      </c>
      <c r="C7" s="6">
        <v>50</v>
      </c>
      <c r="D7" s="22" t="s">
        <v>73</v>
      </c>
      <c r="E7" s="130">
        <v>4</v>
      </c>
      <c r="F7" s="131"/>
      <c r="G7" s="139"/>
      <c r="H7" s="140"/>
      <c r="I7" s="139"/>
      <c r="J7" s="140"/>
      <c r="K7" s="139"/>
      <c r="L7" s="140"/>
      <c r="M7" s="139"/>
      <c r="N7" s="140"/>
      <c r="O7" s="130"/>
      <c r="P7" s="131"/>
      <c r="Q7" s="130"/>
      <c r="R7" s="131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9"/>
      <c r="H8" s="140"/>
      <c r="I8" s="139"/>
      <c r="J8" s="140"/>
      <c r="K8" s="139"/>
      <c r="L8" s="140"/>
      <c r="M8" s="139"/>
      <c r="N8" s="140"/>
      <c r="O8" s="130"/>
      <c r="P8" s="131"/>
      <c r="Q8" s="130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9"/>
      <c r="H9" s="140"/>
      <c r="I9" s="139"/>
      <c r="J9" s="140"/>
      <c r="K9" s="139"/>
      <c r="L9" s="140"/>
      <c r="M9" s="139"/>
      <c r="N9" s="140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9"/>
      <c r="H10" s="140"/>
      <c r="I10" s="139"/>
      <c r="J10" s="140"/>
      <c r="K10" s="139"/>
      <c r="L10" s="140"/>
      <c r="M10" s="139"/>
      <c r="N10" s="140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9"/>
      <c r="H11" s="140"/>
      <c r="I11" s="139"/>
      <c r="J11" s="140"/>
      <c r="K11" s="139"/>
      <c r="L11" s="140"/>
      <c r="M11" s="139"/>
      <c r="N11" s="140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9"/>
      <c r="H12" s="140"/>
      <c r="I12" s="139"/>
      <c r="J12" s="140"/>
      <c r="K12" s="139"/>
      <c r="L12" s="140"/>
      <c r="M12" s="139"/>
      <c r="N12" s="140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9"/>
      <c r="H13" s="140"/>
      <c r="I13" s="139"/>
      <c r="J13" s="140"/>
      <c r="K13" s="139"/>
      <c r="L13" s="140"/>
      <c r="M13" s="139"/>
      <c r="N13" s="140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0"/>
      <c r="J18" s="131"/>
      <c r="K18" s="120"/>
      <c r="L18" s="121"/>
      <c r="M18" s="130"/>
      <c r="N18" s="131"/>
      <c r="O18" s="130"/>
      <c r="P18" s="131"/>
      <c r="Q18" s="130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54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0</v>
      </c>
      <c r="H24" s="133"/>
      <c r="I24" s="132">
        <f>SUM(I4:I23)</f>
        <v>0</v>
      </c>
      <c r="J24" s="133"/>
      <c r="K24" s="132">
        <f>SUM(K4:K23)</f>
        <v>0</v>
      </c>
      <c r="L24" s="133"/>
      <c r="M24" s="132">
        <f>SUM(M4:M23)</f>
        <v>0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8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8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-32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8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8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M34" sqref="M34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77</v>
      </c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1"/>
      <c r="Q19" s="130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17" sqref="E17:N3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20.08.23</v>
      </c>
      <c r="D2" s="110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27" t="s">
        <v>15</v>
      </c>
      <c r="N2" s="155"/>
      <c r="O2" s="155" t="s">
        <v>16</v>
      </c>
      <c r="P2" s="155"/>
      <c r="Q2" s="155" t="s">
        <v>17</v>
      </c>
      <c r="R2" s="155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109</v>
      </c>
      <c r="C4" s="6">
        <v>37</v>
      </c>
      <c r="D4" s="22" t="s">
        <v>74</v>
      </c>
      <c r="E4" s="130">
        <v>3</v>
      </c>
      <c r="F4" s="131"/>
      <c r="G4" s="130">
        <v>2.5</v>
      </c>
      <c r="H4" s="131"/>
      <c r="I4" s="130"/>
      <c r="J4" s="131"/>
      <c r="K4" s="130"/>
      <c r="L4" s="131"/>
      <c r="M4" s="130"/>
      <c r="N4" s="131"/>
      <c r="O4" s="153"/>
      <c r="P4" s="154"/>
      <c r="Q4" s="153"/>
      <c r="R4" s="154"/>
      <c r="S4" s="79">
        <f t="shared" ref="S4:S33" si="0">E4+G4+I4+K4+M4+O4+Q4</f>
        <v>5.5</v>
      </c>
      <c r="T4" s="79">
        <f t="shared" ref="T4:T33" si="1">SUM(S4-U4-V4)</f>
        <v>5.5</v>
      </c>
      <c r="U4" s="83"/>
      <c r="V4" s="83"/>
    </row>
    <row r="5" spans="1:22" x14ac:dyDescent="0.25">
      <c r="A5" s="6">
        <v>7054</v>
      </c>
      <c r="B5" s="6" t="s">
        <v>109</v>
      </c>
      <c r="C5" s="6">
        <v>50</v>
      </c>
      <c r="D5" s="22" t="s">
        <v>93</v>
      </c>
      <c r="E5" s="130">
        <v>3</v>
      </c>
      <c r="F5" s="131"/>
      <c r="G5" s="130">
        <v>3</v>
      </c>
      <c r="H5" s="131"/>
      <c r="I5" s="130"/>
      <c r="J5" s="131"/>
      <c r="K5" s="130"/>
      <c r="L5" s="131"/>
      <c r="M5" s="130"/>
      <c r="N5" s="131"/>
      <c r="O5" s="153"/>
      <c r="P5" s="154"/>
      <c r="Q5" s="153"/>
      <c r="R5" s="154"/>
      <c r="S5" s="79">
        <f t="shared" si="0"/>
        <v>6</v>
      </c>
      <c r="T5" s="79">
        <f t="shared" si="1"/>
        <v>6</v>
      </c>
      <c r="U5" s="83"/>
      <c r="V5" s="83"/>
    </row>
    <row r="6" spans="1:22" x14ac:dyDescent="0.25">
      <c r="A6" s="6">
        <v>7054</v>
      </c>
      <c r="B6" s="6" t="s">
        <v>109</v>
      </c>
      <c r="C6" s="6">
        <v>45</v>
      </c>
      <c r="D6" s="22" t="s">
        <v>74</v>
      </c>
      <c r="E6" s="130"/>
      <c r="F6" s="131"/>
      <c r="G6" s="130">
        <v>1.25</v>
      </c>
      <c r="H6" s="131"/>
      <c r="I6" s="130">
        <v>4.25</v>
      </c>
      <c r="J6" s="131"/>
      <c r="K6" s="130"/>
      <c r="L6" s="131"/>
      <c r="M6" s="130"/>
      <c r="N6" s="131"/>
      <c r="O6" s="153"/>
      <c r="P6" s="154"/>
      <c r="Q6" s="153"/>
      <c r="R6" s="154"/>
      <c r="S6" s="79">
        <f t="shared" ref="S6:S8" si="2">E6+G6+I6+K6+M6+O6+Q6</f>
        <v>5.5</v>
      </c>
      <c r="T6" s="79">
        <f t="shared" ref="T6:T8" si="3">SUM(S6-U6-V6)</f>
        <v>5.5</v>
      </c>
      <c r="U6" s="83"/>
      <c r="V6" s="83"/>
    </row>
    <row r="7" spans="1:22" x14ac:dyDescent="0.25">
      <c r="A7" s="6">
        <v>7054</v>
      </c>
      <c r="B7" s="6" t="s">
        <v>109</v>
      </c>
      <c r="C7" s="6"/>
      <c r="D7" s="22" t="s">
        <v>104</v>
      </c>
      <c r="E7" s="130"/>
      <c r="F7" s="131"/>
      <c r="G7" s="130"/>
      <c r="H7" s="131"/>
      <c r="I7" s="130"/>
      <c r="J7" s="131"/>
      <c r="K7" s="130">
        <v>4</v>
      </c>
      <c r="L7" s="131"/>
      <c r="M7" s="130"/>
      <c r="N7" s="131"/>
      <c r="O7" s="153"/>
      <c r="P7" s="154"/>
      <c r="Q7" s="153"/>
      <c r="R7" s="154"/>
      <c r="S7" s="79">
        <f t="shared" si="2"/>
        <v>4</v>
      </c>
      <c r="T7" s="79">
        <f t="shared" si="3"/>
        <v>4</v>
      </c>
      <c r="U7" s="83"/>
      <c r="V7" s="83"/>
    </row>
    <row r="8" spans="1:22" x14ac:dyDescent="0.25">
      <c r="A8" s="6">
        <v>7054</v>
      </c>
      <c r="B8" s="6" t="s">
        <v>109</v>
      </c>
      <c r="C8" s="6">
        <v>62</v>
      </c>
      <c r="D8" s="22" t="s">
        <v>105</v>
      </c>
      <c r="E8" s="130"/>
      <c r="F8" s="131"/>
      <c r="G8" s="130"/>
      <c r="H8" s="131"/>
      <c r="I8" s="130"/>
      <c r="J8" s="131"/>
      <c r="K8" s="130"/>
      <c r="L8" s="131"/>
      <c r="M8" s="130">
        <v>0.75</v>
      </c>
      <c r="N8" s="131"/>
      <c r="O8" s="153"/>
      <c r="P8" s="154"/>
      <c r="Q8" s="153"/>
      <c r="R8" s="154"/>
      <c r="S8" s="79">
        <f t="shared" si="2"/>
        <v>0.75</v>
      </c>
      <c r="T8" s="79">
        <f t="shared" si="3"/>
        <v>0.75</v>
      </c>
      <c r="U8" s="83"/>
      <c r="V8" s="83"/>
    </row>
    <row r="9" spans="1:22" ht="15" customHeight="1" x14ac:dyDescent="0.25">
      <c r="A9" s="6">
        <v>7054</v>
      </c>
      <c r="B9" s="6" t="s">
        <v>109</v>
      </c>
      <c r="C9" s="6">
        <v>67</v>
      </c>
      <c r="D9" s="22" t="s">
        <v>83</v>
      </c>
      <c r="E9" s="130"/>
      <c r="F9" s="131"/>
      <c r="G9" s="130"/>
      <c r="H9" s="131"/>
      <c r="I9" s="130"/>
      <c r="J9" s="131"/>
      <c r="K9" s="130"/>
      <c r="L9" s="131"/>
      <c r="M9" s="130">
        <v>0.5</v>
      </c>
      <c r="N9" s="131"/>
      <c r="O9" s="153"/>
      <c r="P9" s="154"/>
      <c r="Q9" s="153"/>
      <c r="R9" s="154"/>
      <c r="S9" s="79">
        <f t="shared" si="0"/>
        <v>0.5</v>
      </c>
      <c r="T9" s="79">
        <f t="shared" si="1"/>
        <v>0.5</v>
      </c>
      <c r="U9" s="83"/>
      <c r="V9" s="83"/>
    </row>
    <row r="10" spans="1:22" ht="15" customHeight="1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53"/>
      <c r="P10" s="154"/>
      <c r="Q10" s="153"/>
      <c r="R10" s="154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53"/>
      <c r="P11" s="154"/>
      <c r="Q11" s="153"/>
      <c r="R11" s="15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53"/>
      <c r="P12" s="154"/>
      <c r="Q12" s="153"/>
      <c r="R12" s="154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53"/>
      <c r="P13" s="154"/>
      <c r="Q13" s="153"/>
      <c r="R13" s="154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53"/>
      <c r="P14" s="154"/>
      <c r="Q14" s="153"/>
      <c r="R14" s="154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53"/>
      <c r="P15" s="154"/>
      <c r="Q15" s="153"/>
      <c r="R15" s="154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53"/>
      <c r="P16" s="154"/>
      <c r="Q16" s="153"/>
      <c r="R16" s="15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53"/>
      <c r="P17" s="154"/>
      <c r="Q17" s="153"/>
      <c r="R17" s="154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>
        <v>3602</v>
      </c>
      <c r="B18" s="6" t="s">
        <v>113</v>
      </c>
      <c r="C18" s="6"/>
      <c r="D18" s="22" t="s">
        <v>106</v>
      </c>
      <c r="E18" s="130"/>
      <c r="F18" s="131"/>
      <c r="G18" s="130"/>
      <c r="H18" s="131"/>
      <c r="I18" s="130"/>
      <c r="J18" s="131"/>
      <c r="K18" s="130"/>
      <c r="L18" s="131"/>
      <c r="M18" s="130">
        <v>3.5</v>
      </c>
      <c r="N18" s="131"/>
      <c r="O18" s="153"/>
      <c r="P18" s="154"/>
      <c r="Q18" s="153"/>
      <c r="R18" s="154"/>
      <c r="S18" s="79">
        <f t="shared" ref="S18:S19" si="12">E18+G18+I18+K18+M18+O18+Q18</f>
        <v>3.5</v>
      </c>
      <c r="T18" s="79">
        <f t="shared" ref="T18:T19" si="13">SUM(S18-U18-V18)</f>
        <v>3.5</v>
      </c>
      <c r="U18" s="83"/>
      <c r="V18" s="83"/>
    </row>
    <row r="19" spans="1:22" x14ac:dyDescent="0.25">
      <c r="A19" s="81">
        <v>3602</v>
      </c>
      <c r="B19" s="6" t="s">
        <v>113</v>
      </c>
      <c r="C19" s="6"/>
      <c r="D19" s="22" t="s">
        <v>88</v>
      </c>
      <c r="E19" s="130">
        <v>0.5</v>
      </c>
      <c r="F19" s="131"/>
      <c r="G19" s="130"/>
      <c r="H19" s="131"/>
      <c r="I19" s="130"/>
      <c r="J19" s="131"/>
      <c r="K19" s="130"/>
      <c r="L19" s="131"/>
      <c r="M19" s="130"/>
      <c r="N19" s="131"/>
      <c r="O19" s="153"/>
      <c r="P19" s="154"/>
      <c r="Q19" s="153"/>
      <c r="R19" s="154"/>
      <c r="S19" s="79">
        <f t="shared" si="12"/>
        <v>0.5</v>
      </c>
      <c r="T19" s="79">
        <f t="shared" si="13"/>
        <v>0.5</v>
      </c>
      <c r="U19" s="83"/>
      <c r="V19" s="83"/>
    </row>
    <row r="20" spans="1:22" x14ac:dyDescent="0.25">
      <c r="A20" s="81">
        <v>3602</v>
      </c>
      <c r="B20" s="6" t="s">
        <v>113</v>
      </c>
      <c r="C20" s="6"/>
      <c r="D20" s="22" t="s">
        <v>82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53"/>
      <c r="P20" s="154"/>
      <c r="Q20" s="153"/>
      <c r="R20" s="154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113</v>
      </c>
      <c r="C21" s="6"/>
      <c r="D21" s="22" t="s">
        <v>80</v>
      </c>
      <c r="E21" s="130"/>
      <c r="F21" s="131"/>
      <c r="G21" s="130"/>
      <c r="H21" s="131"/>
      <c r="I21" s="130">
        <v>0.25</v>
      </c>
      <c r="J21" s="131"/>
      <c r="K21" s="130"/>
      <c r="L21" s="131"/>
      <c r="M21" s="130"/>
      <c r="N21" s="131"/>
      <c r="O21" s="153"/>
      <c r="P21" s="154"/>
      <c r="Q21" s="153"/>
      <c r="R21" s="154"/>
      <c r="S21" s="79">
        <f>E21+G21+I21+K21+M21+O21+Q21</f>
        <v>0.25</v>
      </c>
      <c r="T21" s="79">
        <f t="shared" si="1"/>
        <v>0.25</v>
      </c>
      <c r="U21" s="83"/>
      <c r="V21" s="83"/>
    </row>
    <row r="22" spans="1:22" x14ac:dyDescent="0.25">
      <c r="A22" s="81">
        <v>3602</v>
      </c>
      <c r="B22" s="25" t="s">
        <v>113</v>
      </c>
      <c r="C22" s="81"/>
      <c r="D22" s="22" t="s">
        <v>78</v>
      </c>
      <c r="E22" s="130"/>
      <c r="F22" s="131"/>
      <c r="G22" s="130"/>
      <c r="H22" s="131"/>
      <c r="I22" s="130">
        <v>0.5</v>
      </c>
      <c r="J22" s="131"/>
      <c r="K22" s="130"/>
      <c r="L22" s="131"/>
      <c r="M22" s="130"/>
      <c r="N22" s="131"/>
      <c r="O22" s="153"/>
      <c r="P22" s="154"/>
      <c r="Q22" s="153"/>
      <c r="R22" s="154"/>
      <c r="S22" s="79">
        <f>E22+G22+I22+K22+M22+O22+Q22</f>
        <v>0.5</v>
      </c>
      <c r="T22" s="79">
        <f t="shared" ref="T22:T24" si="14">SUM(S22-U22-V22)</f>
        <v>0.5</v>
      </c>
      <c r="U22" s="83"/>
      <c r="V22" s="83"/>
    </row>
    <row r="23" spans="1:22" x14ac:dyDescent="0.25">
      <c r="A23" s="81">
        <v>3602</v>
      </c>
      <c r="B23" s="6" t="s">
        <v>113</v>
      </c>
      <c r="C23" s="6"/>
      <c r="D23" s="22" t="s">
        <v>55</v>
      </c>
      <c r="E23" s="130"/>
      <c r="F23" s="131"/>
      <c r="G23" s="130"/>
      <c r="H23" s="131"/>
      <c r="I23" s="130">
        <v>0.75</v>
      </c>
      <c r="J23" s="131"/>
      <c r="K23" s="130">
        <v>0.5</v>
      </c>
      <c r="L23" s="131"/>
      <c r="M23" s="130">
        <v>0.5</v>
      </c>
      <c r="N23" s="131"/>
      <c r="O23" s="153"/>
      <c r="P23" s="154"/>
      <c r="Q23" s="153"/>
      <c r="R23" s="154"/>
      <c r="S23" s="79">
        <f t="shared" ref="S23" si="15">E23+G23+I23+K23+M23+O23+Q23</f>
        <v>1.75</v>
      </c>
      <c r="T23" s="79">
        <f t="shared" si="14"/>
        <v>1.75</v>
      </c>
      <c r="U23" s="83"/>
      <c r="V23" s="83"/>
    </row>
    <row r="24" spans="1:22" x14ac:dyDescent="0.25">
      <c r="A24" s="81">
        <v>3602</v>
      </c>
      <c r="B24" s="6" t="s">
        <v>113</v>
      </c>
      <c r="C24" s="81"/>
      <c r="D24" s="22" t="s">
        <v>57</v>
      </c>
      <c r="E24" s="130">
        <v>0.75</v>
      </c>
      <c r="F24" s="131"/>
      <c r="G24" s="130">
        <v>0.5</v>
      </c>
      <c r="H24" s="131"/>
      <c r="I24" s="130">
        <v>0.5</v>
      </c>
      <c r="J24" s="131"/>
      <c r="K24" s="130">
        <v>1.25</v>
      </c>
      <c r="L24" s="131"/>
      <c r="M24" s="130">
        <v>1.5</v>
      </c>
      <c r="N24" s="131"/>
      <c r="O24" s="153"/>
      <c r="P24" s="154"/>
      <c r="Q24" s="153"/>
      <c r="R24" s="154"/>
      <c r="S24" s="79">
        <f>E24+G24+I24+K24+M24+O24+Q24</f>
        <v>4.5</v>
      </c>
      <c r="T24" s="79">
        <f t="shared" si="14"/>
        <v>2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30"/>
      <c r="F25" s="131"/>
      <c r="G25" s="130"/>
      <c r="H25" s="131"/>
      <c r="I25" s="130"/>
      <c r="J25" s="131"/>
      <c r="K25" s="130"/>
      <c r="L25" s="131"/>
      <c r="M25" s="130"/>
      <c r="N25" s="131"/>
      <c r="O25" s="153"/>
      <c r="P25" s="154"/>
      <c r="Q25" s="153"/>
      <c r="R25" s="154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111</v>
      </c>
      <c r="C26" s="6"/>
      <c r="D26" s="22" t="s">
        <v>94</v>
      </c>
      <c r="E26" s="130"/>
      <c r="F26" s="131"/>
      <c r="G26" s="130"/>
      <c r="H26" s="131"/>
      <c r="I26" s="130">
        <v>1</v>
      </c>
      <c r="J26" s="131"/>
      <c r="K26" s="130">
        <v>1</v>
      </c>
      <c r="L26" s="131"/>
      <c r="M26" s="130"/>
      <c r="N26" s="131"/>
      <c r="O26" s="153"/>
      <c r="P26" s="154"/>
      <c r="Q26" s="153"/>
      <c r="R26" s="154"/>
      <c r="S26" s="79">
        <f t="shared" si="16"/>
        <v>2</v>
      </c>
      <c r="T26" s="79">
        <f t="shared" si="1"/>
        <v>2</v>
      </c>
      <c r="U26" s="83"/>
      <c r="V26" s="83"/>
    </row>
    <row r="27" spans="1:22" x14ac:dyDescent="0.25">
      <c r="A27" s="6">
        <v>3600</v>
      </c>
      <c r="B27" s="6" t="s">
        <v>111</v>
      </c>
      <c r="C27" s="6"/>
      <c r="D27" s="22" t="s">
        <v>79</v>
      </c>
      <c r="E27" s="130">
        <v>0.5</v>
      </c>
      <c r="F27" s="131"/>
      <c r="G27" s="130">
        <v>0.5</v>
      </c>
      <c r="H27" s="131"/>
      <c r="I27" s="130">
        <v>0.5</v>
      </c>
      <c r="J27" s="131"/>
      <c r="K27" s="130">
        <v>0.5</v>
      </c>
      <c r="L27" s="131"/>
      <c r="M27" s="130">
        <v>0.5</v>
      </c>
      <c r="N27" s="131"/>
      <c r="O27" s="153"/>
      <c r="P27" s="154"/>
      <c r="Q27" s="153"/>
      <c r="R27" s="154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111</v>
      </c>
      <c r="C28" s="6"/>
      <c r="D28" s="22" t="s">
        <v>85</v>
      </c>
      <c r="E28" s="130"/>
      <c r="F28" s="131"/>
      <c r="G28" s="130"/>
      <c r="H28" s="131"/>
      <c r="I28" s="130"/>
      <c r="J28" s="131"/>
      <c r="K28" s="130">
        <v>0.5</v>
      </c>
      <c r="L28" s="131"/>
      <c r="M28" s="130"/>
      <c r="N28" s="131"/>
      <c r="O28" s="153"/>
      <c r="P28" s="154"/>
      <c r="Q28" s="153"/>
      <c r="R28" s="154"/>
      <c r="S28" s="79">
        <f t="shared" si="16"/>
        <v>0.5</v>
      </c>
      <c r="T28" s="79">
        <f t="shared" si="1"/>
        <v>0.5</v>
      </c>
      <c r="U28" s="83"/>
      <c r="V28" s="83"/>
    </row>
    <row r="29" spans="1:22" x14ac:dyDescent="0.25">
      <c r="A29" s="6">
        <v>3600</v>
      </c>
      <c r="B29" s="6" t="s">
        <v>111</v>
      </c>
      <c r="C29" s="6"/>
      <c r="D29" s="22" t="s">
        <v>70</v>
      </c>
      <c r="E29" s="130"/>
      <c r="F29" s="131"/>
      <c r="G29" s="130"/>
      <c r="H29" s="131"/>
      <c r="I29" s="130"/>
      <c r="J29" s="131"/>
      <c r="K29" s="130"/>
      <c r="L29" s="131"/>
      <c r="M29" s="130"/>
      <c r="N29" s="131"/>
      <c r="O29" s="153"/>
      <c r="P29" s="154"/>
      <c r="Q29" s="153"/>
      <c r="R29" s="154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111</v>
      </c>
      <c r="C30" s="6"/>
      <c r="D30" s="22" t="s">
        <v>60</v>
      </c>
      <c r="E30" s="130">
        <v>0.5</v>
      </c>
      <c r="F30" s="131"/>
      <c r="G30" s="130">
        <v>0.5</v>
      </c>
      <c r="H30" s="131"/>
      <c r="I30" s="130">
        <v>0.5</v>
      </c>
      <c r="J30" s="131"/>
      <c r="K30" s="130">
        <v>0.5</v>
      </c>
      <c r="L30" s="131"/>
      <c r="M30" s="130">
        <v>0.5</v>
      </c>
      <c r="N30" s="131"/>
      <c r="O30" s="153"/>
      <c r="P30" s="154"/>
      <c r="Q30" s="153"/>
      <c r="R30" s="154"/>
      <c r="S30" s="79">
        <f>E30+G30+I30+K30+M30+O30+Q30</f>
        <v>2.5</v>
      </c>
      <c r="T30" s="79">
        <f t="shared" si="1"/>
        <v>2.5</v>
      </c>
      <c r="U30" s="83"/>
      <c r="V30" s="83"/>
    </row>
    <row r="31" spans="1:22" ht="15.75" customHeight="1" x14ac:dyDescent="0.25">
      <c r="A31" s="6">
        <v>3600</v>
      </c>
      <c r="B31" s="6" t="s">
        <v>111</v>
      </c>
      <c r="C31" s="6"/>
      <c r="D31" s="22" t="s">
        <v>63</v>
      </c>
      <c r="E31" s="130"/>
      <c r="F31" s="131"/>
      <c r="G31" s="130"/>
      <c r="H31" s="131"/>
      <c r="I31" s="130"/>
      <c r="J31" s="131"/>
      <c r="K31" s="130"/>
      <c r="L31" s="131"/>
      <c r="M31" s="130">
        <v>0.5</v>
      </c>
      <c r="N31" s="131"/>
      <c r="O31" s="153"/>
      <c r="P31" s="154"/>
      <c r="Q31" s="153"/>
      <c r="R31" s="154"/>
      <c r="S31" s="79">
        <f t="shared" si="0"/>
        <v>0.5</v>
      </c>
      <c r="T31" s="79">
        <f t="shared" si="1"/>
        <v>0.5</v>
      </c>
      <c r="U31" s="83"/>
      <c r="V31" s="83"/>
    </row>
    <row r="32" spans="1:22" x14ac:dyDescent="0.25">
      <c r="A32" s="81">
        <v>3600</v>
      </c>
      <c r="B32" s="6" t="s">
        <v>111</v>
      </c>
      <c r="C32" s="81"/>
      <c r="D32" s="82" t="s">
        <v>56</v>
      </c>
      <c r="E32" s="130">
        <v>0.25</v>
      </c>
      <c r="F32" s="131"/>
      <c r="G32" s="130">
        <v>0.25</v>
      </c>
      <c r="H32" s="131"/>
      <c r="I32" s="130">
        <v>0.25</v>
      </c>
      <c r="J32" s="131"/>
      <c r="K32" s="130">
        <v>0.25</v>
      </c>
      <c r="L32" s="131"/>
      <c r="M32" s="130">
        <v>0.25</v>
      </c>
      <c r="N32" s="131"/>
      <c r="O32" s="153"/>
      <c r="P32" s="154"/>
      <c r="Q32" s="153"/>
      <c r="R32" s="154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30"/>
      <c r="F33" s="131"/>
      <c r="G33" s="130"/>
      <c r="H33" s="131"/>
      <c r="I33" s="130"/>
      <c r="J33" s="131"/>
      <c r="K33" s="130"/>
      <c r="L33" s="131"/>
      <c r="M33" s="130"/>
      <c r="N33" s="131"/>
      <c r="O33" s="153"/>
      <c r="P33" s="154"/>
      <c r="Q33" s="153"/>
      <c r="R33" s="154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0"/>
      <c r="F34" s="131"/>
      <c r="G34" s="130"/>
      <c r="H34" s="131"/>
      <c r="I34" s="130"/>
      <c r="J34" s="131"/>
      <c r="K34" s="130"/>
      <c r="L34" s="131"/>
      <c r="M34" s="130"/>
      <c r="N34" s="131"/>
      <c r="O34" s="153"/>
      <c r="P34" s="154"/>
      <c r="Q34" s="153"/>
      <c r="R34" s="154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0"/>
      <c r="F35" s="131"/>
      <c r="G35" s="130"/>
      <c r="H35" s="131"/>
      <c r="I35" s="130"/>
      <c r="J35" s="131"/>
      <c r="K35" s="130"/>
      <c r="L35" s="131"/>
      <c r="M35" s="130"/>
      <c r="N35" s="131"/>
      <c r="O35" s="153"/>
      <c r="P35" s="154"/>
      <c r="Q35" s="153"/>
      <c r="R35" s="154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6">
        <f>SUM(E4:E35)</f>
        <v>8.5</v>
      </c>
      <c r="F36" s="157"/>
      <c r="G36" s="156">
        <f>SUM(G4:G35)</f>
        <v>8.5</v>
      </c>
      <c r="H36" s="157"/>
      <c r="I36" s="156">
        <f>SUM(I4:I35)</f>
        <v>8.5</v>
      </c>
      <c r="J36" s="157"/>
      <c r="K36" s="156">
        <f>SUM(K4:K35)</f>
        <v>8.5</v>
      </c>
      <c r="L36" s="157"/>
      <c r="M36" s="156">
        <f t="shared" ref="M36" si="17">SUM(M4:M35)</f>
        <v>8.5</v>
      </c>
      <c r="N36" s="157"/>
      <c r="O36" s="156">
        <f>SUM(O4:O35)</f>
        <v>0</v>
      </c>
      <c r="P36" s="157"/>
      <c r="Q36" s="156">
        <f>SUM(Q4:Q35)</f>
        <v>0</v>
      </c>
      <c r="R36" s="157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9.25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11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0"/>
      <c r="C2" s="6" t="s">
        <v>96</v>
      </c>
      <c r="D2" s="110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107</v>
      </c>
      <c r="C4" s="6">
        <v>65</v>
      </c>
      <c r="D4" s="22" t="s">
        <v>83</v>
      </c>
      <c r="E4" s="123">
        <v>1</v>
      </c>
      <c r="F4" s="123"/>
      <c r="G4" s="120"/>
      <c r="H4" s="121"/>
      <c r="I4" s="123"/>
      <c r="J4" s="123"/>
      <c r="K4" s="123"/>
      <c r="L4" s="123"/>
      <c r="M4" s="123">
        <v>0.5</v>
      </c>
      <c r="N4" s="123"/>
      <c r="O4" s="120"/>
      <c r="P4" s="121"/>
      <c r="Q4" s="120"/>
      <c r="R4" s="121"/>
      <c r="S4" s="58">
        <f t="shared" ref="S4:S24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25">
      <c r="A5" s="6">
        <v>7112</v>
      </c>
      <c r="B5" s="6" t="s">
        <v>108</v>
      </c>
      <c r="C5" s="6">
        <v>5</v>
      </c>
      <c r="D5" s="10" t="s">
        <v>95</v>
      </c>
      <c r="E5" s="122">
        <v>3.5</v>
      </c>
      <c r="F5" s="123"/>
      <c r="G5" s="120">
        <v>8</v>
      </c>
      <c r="H5" s="121"/>
      <c r="I5" s="122">
        <v>5</v>
      </c>
      <c r="J5" s="123"/>
      <c r="K5" s="122">
        <v>2.5</v>
      </c>
      <c r="L5" s="123"/>
      <c r="M5" s="122"/>
      <c r="N5" s="123"/>
      <c r="O5" s="120"/>
      <c r="P5" s="121"/>
      <c r="Q5" s="120"/>
      <c r="R5" s="121"/>
      <c r="S5" s="58">
        <f t="shared" si="0"/>
        <v>19</v>
      </c>
      <c r="T5" s="58">
        <f t="shared" si="1"/>
        <v>19</v>
      </c>
      <c r="U5" s="60"/>
      <c r="V5" s="60"/>
    </row>
    <row r="6" spans="1:22" x14ac:dyDescent="0.25">
      <c r="A6" s="6">
        <v>7054</v>
      </c>
      <c r="B6" s="6" t="s">
        <v>109</v>
      </c>
      <c r="C6" s="6">
        <v>76</v>
      </c>
      <c r="D6" s="22" t="s">
        <v>99</v>
      </c>
      <c r="E6" s="123">
        <v>3.5</v>
      </c>
      <c r="F6" s="123"/>
      <c r="G6" s="120"/>
      <c r="H6" s="121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3.5</v>
      </c>
      <c r="T6" s="58">
        <f t="shared" si="1"/>
        <v>3.5</v>
      </c>
      <c r="U6" s="60"/>
      <c r="V6" s="60"/>
    </row>
    <row r="7" spans="1:22" x14ac:dyDescent="0.25">
      <c r="A7" s="6">
        <v>6964</v>
      </c>
      <c r="B7" s="6" t="s">
        <v>110</v>
      </c>
      <c r="C7" s="6">
        <v>9</v>
      </c>
      <c r="D7" s="22" t="s">
        <v>100</v>
      </c>
      <c r="E7" s="120"/>
      <c r="F7" s="121"/>
      <c r="G7" s="120"/>
      <c r="H7" s="121"/>
      <c r="I7" s="120">
        <v>3</v>
      </c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7112</v>
      </c>
      <c r="B8" s="6" t="s">
        <v>108</v>
      </c>
      <c r="C8" s="6">
        <v>6</v>
      </c>
      <c r="D8" s="22" t="s">
        <v>103</v>
      </c>
      <c r="E8" s="120"/>
      <c r="F8" s="121"/>
      <c r="G8" s="120"/>
      <c r="H8" s="121"/>
      <c r="I8" s="120"/>
      <c r="J8" s="121"/>
      <c r="K8" s="120">
        <v>3</v>
      </c>
      <c r="L8" s="121"/>
      <c r="M8" s="120"/>
      <c r="N8" s="121"/>
      <c r="O8" s="120"/>
      <c r="P8" s="121"/>
      <c r="Q8" s="120"/>
      <c r="R8" s="121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6">
        <v>7112</v>
      </c>
      <c r="B9" s="6" t="s">
        <v>108</v>
      </c>
      <c r="C9" s="6">
        <v>7</v>
      </c>
      <c r="D9" s="22" t="s">
        <v>102</v>
      </c>
      <c r="E9" s="120"/>
      <c r="F9" s="121"/>
      <c r="G9" s="120"/>
      <c r="H9" s="121"/>
      <c r="I9" s="120"/>
      <c r="J9" s="121"/>
      <c r="K9" s="120">
        <v>2.5</v>
      </c>
      <c r="L9" s="121"/>
      <c r="M9" s="120">
        <v>3.5</v>
      </c>
      <c r="N9" s="121"/>
      <c r="O9" s="120"/>
      <c r="P9" s="121"/>
      <c r="Q9" s="120"/>
      <c r="R9" s="121"/>
      <c r="S9" s="58">
        <f t="shared" si="0"/>
        <v>6</v>
      </c>
      <c r="T9" s="58">
        <f t="shared" si="1"/>
        <v>6</v>
      </c>
      <c r="U9" s="60"/>
      <c r="V9" s="60"/>
    </row>
    <row r="10" spans="1:22" x14ac:dyDescent="0.25">
      <c r="A10" s="6">
        <v>7112</v>
      </c>
      <c r="B10" s="6" t="s">
        <v>108</v>
      </c>
      <c r="C10" s="6">
        <v>8</v>
      </c>
      <c r="D10" s="22" t="s">
        <v>102</v>
      </c>
      <c r="E10" s="120"/>
      <c r="F10" s="121"/>
      <c r="G10" s="120"/>
      <c r="H10" s="121"/>
      <c r="I10" s="120"/>
      <c r="J10" s="121"/>
      <c r="K10" s="120"/>
      <c r="L10" s="121"/>
      <c r="M10" s="120">
        <v>2.5</v>
      </c>
      <c r="N10" s="121"/>
      <c r="O10" s="120"/>
      <c r="P10" s="121"/>
      <c r="Q10" s="120"/>
      <c r="R10" s="121"/>
      <c r="S10" s="58">
        <f t="shared" si="0"/>
        <v>2.5</v>
      </c>
      <c r="T10" s="58">
        <f t="shared" si="1"/>
        <v>2.5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111</v>
      </c>
      <c r="C20" s="6"/>
      <c r="D20" s="22" t="s">
        <v>76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111</v>
      </c>
      <c r="C22" s="6"/>
      <c r="D22" s="22" t="s">
        <v>61</v>
      </c>
      <c r="E22" s="122"/>
      <c r="F22" s="122"/>
      <c r="G22" s="122"/>
      <c r="H22" s="122"/>
      <c r="I22" s="122"/>
      <c r="J22" s="122"/>
      <c r="K22" s="122"/>
      <c r="L22" s="122"/>
      <c r="M22" s="122">
        <v>1.5</v>
      </c>
      <c r="N22" s="122"/>
      <c r="O22" s="120"/>
      <c r="P22" s="121"/>
      <c r="Q22" s="120"/>
      <c r="R22" s="121"/>
      <c r="S22" s="58">
        <f t="shared" si="0"/>
        <v>1.5</v>
      </c>
      <c r="T22" s="58">
        <f>SUM(S22-U22-V22)</f>
        <v>1.5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1.5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96</v>
      </c>
      <c r="D2" s="110"/>
      <c r="E2" s="127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109</v>
      </c>
      <c r="C4" s="6">
        <v>67</v>
      </c>
      <c r="D4" s="22" t="s">
        <v>83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7.5</v>
      </c>
      <c r="N4" s="121"/>
      <c r="O4" s="120"/>
      <c r="P4" s="121"/>
      <c r="Q4" s="120"/>
      <c r="R4" s="121"/>
      <c r="S4" s="58">
        <f>E4+G4+I4+K4+M4+O4+Q4</f>
        <v>39.5</v>
      </c>
      <c r="T4" s="58">
        <f t="shared" ref="T4:T12" si="0">SUM(S4-U4-V4)</f>
        <v>39.5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8"/>
      <c r="P6" s="129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3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111</v>
      </c>
      <c r="C17" s="6"/>
      <c r="D17" s="22" t="s">
        <v>60</v>
      </c>
      <c r="E17" s="120"/>
      <c r="F17" s="121"/>
      <c r="G17" s="120"/>
      <c r="H17" s="121"/>
      <c r="I17" s="120"/>
      <c r="J17" s="121"/>
      <c r="K17" s="120"/>
      <c r="L17" s="121"/>
      <c r="M17" s="120">
        <v>0.5</v>
      </c>
      <c r="N17" s="121"/>
      <c r="O17" s="120"/>
      <c r="P17" s="121"/>
      <c r="Q17" s="120"/>
      <c r="R17" s="121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A21" sqref="A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96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107</v>
      </c>
      <c r="C4" s="6">
        <v>65</v>
      </c>
      <c r="D4" s="22" t="s">
        <v>83</v>
      </c>
      <c r="E4" s="122">
        <v>3.5</v>
      </c>
      <c r="F4" s="122"/>
      <c r="G4" s="122">
        <v>1</v>
      </c>
      <c r="H4" s="122"/>
      <c r="I4" s="122"/>
      <c r="J4" s="122"/>
      <c r="K4" s="122"/>
      <c r="L4" s="122"/>
      <c r="M4" s="122"/>
      <c r="N4" s="122"/>
      <c r="O4" s="130"/>
      <c r="P4" s="131"/>
      <c r="Q4" s="130"/>
      <c r="R4" s="131"/>
      <c r="S4" s="12">
        <f>E4+G4+I4+K4+M4+O4+Q4</f>
        <v>4.5</v>
      </c>
      <c r="T4" s="12">
        <f t="shared" ref="T4:T18" si="0">SUM(S4-U4-V4)</f>
        <v>4.5</v>
      </c>
      <c r="U4" s="14"/>
      <c r="V4" s="14"/>
    </row>
    <row r="5" spans="1:22" x14ac:dyDescent="0.25">
      <c r="A5" s="6">
        <v>7112</v>
      </c>
      <c r="B5" s="6" t="s">
        <v>108</v>
      </c>
      <c r="C5" s="6">
        <v>5</v>
      </c>
      <c r="D5" s="10" t="s">
        <v>95</v>
      </c>
      <c r="E5" s="130">
        <v>4.5</v>
      </c>
      <c r="F5" s="131"/>
      <c r="G5" s="130">
        <v>7</v>
      </c>
      <c r="H5" s="131"/>
      <c r="I5" s="130">
        <v>5</v>
      </c>
      <c r="J5" s="131"/>
      <c r="K5" s="130">
        <v>1.75</v>
      </c>
      <c r="L5" s="131"/>
      <c r="M5" s="122"/>
      <c r="N5" s="122"/>
      <c r="O5" s="130"/>
      <c r="P5" s="131"/>
      <c r="Q5" s="130"/>
      <c r="R5" s="131"/>
      <c r="S5" s="12">
        <f t="shared" ref="S5:S25" si="1">E5+G5+I5+K5+M5+O5+Q5</f>
        <v>18.25</v>
      </c>
      <c r="T5" s="12">
        <f t="shared" si="0"/>
        <v>18.25</v>
      </c>
      <c r="U5" s="14"/>
      <c r="V5" s="14"/>
    </row>
    <row r="6" spans="1:22" x14ac:dyDescent="0.25">
      <c r="A6" s="6">
        <v>6964</v>
      </c>
      <c r="B6" s="6" t="s">
        <v>110</v>
      </c>
      <c r="C6" s="6">
        <v>9</v>
      </c>
      <c r="D6" s="22" t="s">
        <v>100</v>
      </c>
      <c r="E6" s="130"/>
      <c r="F6" s="131"/>
      <c r="G6" s="130"/>
      <c r="H6" s="131"/>
      <c r="I6" s="130">
        <v>3</v>
      </c>
      <c r="J6" s="131"/>
      <c r="K6" s="130"/>
      <c r="L6" s="131"/>
      <c r="M6" s="122"/>
      <c r="N6" s="122"/>
      <c r="O6" s="130"/>
      <c r="P6" s="131"/>
      <c r="Q6" s="130"/>
      <c r="R6" s="131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7112</v>
      </c>
      <c r="B7" s="6" t="s">
        <v>108</v>
      </c>
      <c r="C7" s="6">
        <v>6</v>
      </c>
      <c r="D7" s="22" t="s">
        <v>103</v>
      </c>
      <c r="E7" s="130"/>
      <c r="F7" s="131"/>
      <c r="G7" s="130"/>
      <c r="H7" s="131"/>
      <c r="I7" s="130"/>
      <c r="J7" s="131"/>
      <c r="K7" s="130">
        <v>4</v>
      </c>
      <c r="L7" s="131"/>
      <c r="M7" s="122">
        <v>5</v>
      </c>
      <c r="N7" s="122"/>
      <c r="O7" s="130"/>
      <c r="P7" s="131"/>
      <c r="Q7" s="130"/>
      <c r="R7" s="131"/>
      <c r="S7" s="12">
        <f t="shared" si="1"/>
        <v>9</v>
      </c>
      <c r="T7" s="12">
        <f t="shared" si="0"/>
        <v>9</v>
      </c>
      <c r="U7" s="14"/>
      <c r="V7" s="14"/>
    </row>
    <row r="8" spans="1:22" x14ac:dyDescent="0.25">
      <c r="A8" s="6">
        <v>7112</v>
      </c>
      <c r="B8" s="6" t="s">
        <v>108</v>
      </c>
      <c r="C8" s="6">
        <v>7</v>
      </c>
      <c r="D8" s="22" t="s">
        <v>102</v>
      </c>
      <c r="E8" s="130"/>
      <c r="F8" s="131"/>
      <c r="G8" s="130"/>
      <c r="H8" s="131"/>
      <c r="I8" s="130"/>
      <c r="J8" s="131"/>
      <c r="K8" s="130">
        <v>2.25</v>
      </c>
      <c r="L8" s="131"/>
      <c r="M8" s="122"/>
      <c r="N8" s="122"/>
      <c r="O8" s="130"/>
      <c r="P8" s="131"/>
      <c r="Q8" s="130"/>
      <c r="R8" s="131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25">
      <c r="A9" s="6">
        <v>7112</v>
      </c>
      <c r="B9" s="6" t="s">
        <v>108</v>
      </c>
      <c r="C9" s="6">
        <v>8</v>
      </c>
      <c r="D9" s="22" t="s">
        <v>102</v>
      </c>
      <c r="E9" s="130"/>
      <c r="F9" s="131"/>
      <c r="G9" s="130"/>
      <c r="H9" s="131"/>
      <c r="I9" s="130"/>
      <c r="J9" s="131"/>
      <c r="K9" s="130"/>
      <c r="L9" s="131"/>
      <c r="M9" s="122">
        <v>3</v>
      </c>
      <c r="N9" s="122"/>
      <c r="O9" s="130"/>
      <c r="P9" s="131"/>
      <c r="Q9" s="130"/>
      <c r="R9" s="131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112</v>
      </c>
      <c r="C19" s="6"/>
      <c r="D19" s="22" t="s">
        <v>64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30"/>
      <c r="P19" s="131"/>
      <c r="Q19" s="130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111</v>
      </c>
      <c r="C20" s="6"/>
      <c r="D20" s="22" t="s">
        <v>60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30"/>
      <c r="P20" s="131"/>
      <c r="Q20" s="130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61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30"/>
      <c r="P21" s="131"/>
      <c r="Q21" s="130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97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20.08.23</v>
      </c>
      <c r="D2" s="110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38" t="s">
        <v>15</v>
      </c>
      <c r="N2" s="138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109</v>
      </c>
      <c r="C4" s="6">
        <v>57</v>
      </c>
      <c r="D4" s="22" t="s">
        <v>83</v>
      </c>
      <c r="E4" s="123">
        <v>7.5</v>
      </c>
      <c r="F4" s="123"/>
      <c r="G4" s="123">
        <v>8</v>
      </c>
      <c r="H4" s="123"/>
      <c r="I4" s="123">
        <v>8</v>
      </c>
      <c r="J4" s="123"/>
      <c r="K4" s="123">
        <v>8</v>
      </c>
      <c r="L4" s="123"/>
      <c r="M4" s="137"/>
      <c r="N4" s="136"/>
      <c r="O4" s="120"/>
      <c r="P4" s="121"/>
      <c r="Q4" s="120"/>
      <c r="R4" s="121"/>
      <c r="S4" s="58">
        <f>E4+G4+I4+K4+M4+O4+Q4</f>
        <v>31.5</v>
      </c>
      <c r="T4" s="58">
        <f t="shared" ref="T4:T14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23"/>
      <c r="J5" s="123"/>
      <c r="K5" s="123"/>
      <c r="L5" s="123"/>
      <c r="M5" s="136"/>
      <c r="N5" s="136"/>
      <c r="O5" s="120"/>
      <c r="P5" s="121"/>
      <c r="Q5" s="120"/>
      <c r="R5" s="121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36"/>
      <c r="N6" s="136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36"/>
      <c r="N7" s="136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34"/>
      <c r="N8" s="135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34"/>
      <c r="N9" s="135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34"/>
      <c r="N10" s="135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34"/>
      <c r="N11" s="135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34"/>
      <c r="N12" s="135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34"/>
      <c r="N13" s="135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34"/>
      <c r="N14" s="135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34"/>
      <c r="N15" s="135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34"/>
      <c r="N16" s="135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34"/>
      <c r="N17" s="135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34"/>
      <c r="N18" s="135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34"/>
      <c r="N19" s="135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111</v>
      </c>
      <c r="C20" s="6"/>
      <c r="D20" s="22" t="s">
        <v>98</v>
      </c>
      <c r="E20" s="120">
        <v>0.5</v>
      </c>
      <c r="F20" s="121"/>
      <c r="G20" s="120"/>
      <c r="H20" s="121"/>
      <c r="I20" s="120"/>
      <c r="J20" s="121"/>
      <c r="K20" s="120"/>
      <c r="L20" s="121"/>
      <c r="M20" s="134"/>
      <c r="N20" s="135"/>
      <c r="O20" s="120"/>
      <c r="P20" s="121"/>
      <c r="Q20" s="120"/>
      <c r="R20" s="121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60</v>
      </c>
      <c r="E21" s="120"/>
      <c r="F21" s="121"/>
      <c r="G21" s="120"/>
      <c r="H21" s="121"/>
      <c r="I21" s="120"/>
      <c r="J21" s="121"/>
      <c r="K21" s="120"/>
      <c r="L21" s="121"/>
      <c r="M21" s="134"/>
      <c r="N21" s="135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34"/>
      <c r="N22" s="135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34">
        <v>8</v>
      </c>
      <c r="N23" s="135"/>
      <c r="O23" s="120"/>
      <c r="P23" s="121"/>
      <c r="Q23" s="120"/>
      <c r="R23" s="121"/>
      <c r="S23" s="58">
        <f t="shared" si="1"/>
        <v>8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0.5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20.08.23</v>
      </c>
      <c r="D2" s="110"/>
      <c r="E2" s="124" t="s">
        <v>11</v>
      </c>
      <c r="F2" s="124"/>
      <c r="G2" s="124" t="s">
        <v>12</v>
      </c>
      <c r="H2" s="124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107</v>
      </c>
      <c r="C4" s="6">
        <v>65</v>
      </c>
      <c r="D4" s="22" t="s">
        <v>83</v>
      </c>
      <c r="E4" s="123">
        <v>8</v>
      </c>
      <c r="F4" s="123"/>
      <c r="G4" s="123">
        <v>7.5</v>
      </c>
      <c r="H4" s="123"/>
      <c r="I4" s="134"/>
      <c r="J4" s="135"/>
      <c r="K4" s="134"/>
      <c r="L4" s="135"/>
      <c r="M4" s="136"/>
      <c r="N4" s="136"/>
      <c r="O4" s="120"/>
      <c r="P4" s="121"/>
      <c r="Q4" s="120"/>
      <c r="R4" s="121"/>
      <c r="S4" s="58">
        <f>E4+G4+I4+K4+M4+O4+Q4</f>
        <v>15.5</v>
      </c>
      <c r="T4" s="58">
        <f t="shared" ref="T4:T12" si="0">SUM(S4-U4-V4)</f>
        <v>15.5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34"/>
      <c r="J5" s="135"/>
      <c r="K5" s="134"/>
      <c r="L5" s="135"/>
      <c r="M5" s="136"/>
      <c r="N5" s="136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36"/>
      <c r="J6" s="136"/>
      <c r="K6" s="136"/>
      <c r="L6" s="136"/>
      <c r="M6" s="136"/>
      <c r="N6" s="136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3"/>
      <c r="F7" s="123"/>
      <c r="G7" s="123"/>
      <c r="H7" s="123"/>
      <c r="I7" s="136"/>
      <c r="J7" s="136"/>
      <c r="K7" s="136"/>
      <c r="L7" s="136"/>
      <c r="M7" s="136"/>
      <c r="N7" s="136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20"/>
      <c r="H8" s="121"/>
      <c r="I8" s="136"/>
      <c r="J8" s="136"/>
      <c r="K8" s="136"/>
      <c r="L8" s="136"/>
      <c r="M8" s="134"/>
      <c r="N8" s="135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36"/>
      <c r="J9" s="136"/>
      <c r="K9" s="136"/>
      <c r="L9" s="136"/>
      <c r="M9" s="134"/>
      <c r="N9" s="135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34"/>
      <c r="J10" s="135"/>
      <c r="K10" s="134"/>
      <c r="L10" s="135"/>
      <c r="M10" s="134"/>
      <c r="N10" s="135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34"/>
      <c r="J11" s="135"/>
      <c r="K11" s="134"/>
      <c r="L11" s="135"/>
      <c r="M11" s="134"/>
      <c r="N11" s="135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34"/>
      <c r="J12" s="135"/>
      <c r="K12" s="134"/>
      <c r="L12" s="135"/>
      <c r="M12" s="134"/>
      <c r="N12" s="135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34"/>
      <c r="J13" s="135"/>
      <c r="K13" s="134"/>
      <c r="L13" s="135"/>
      <c r="M13" s="134"/>
      <c r="N13" s="135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34"/>
      <c r="J14" s="135"/>
      <c r="K14" s="134"/>
      <c r="L14" s="135"/>
      <c r="M14" s="134"/>
      <c r="N14" s="135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34"/>
      <c r="J15" s="135"/>
      <c r="K15" s="134"/>
      <c r="L15" s="135"/>
      <c r="M15" s="134"/>
      <c r="N15" s="135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36"/>
      <c r="J16" s="136"/>
      <c r="K16" s="136"/>
      <c r="L16" s="136"/>
      <c r="M16" s="136"/>
      <c r="N16" s="136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34"/>
      <c r="J17" s="135"/>
      <c r="K17" s="134"/>
      <c r="L17" s="135"/>
      <c r="M17" s="134"/>
      <c r="N17" s="135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111</v>
      </c>
      <c r="C18" s="6"/>
      <c r="D18" s="22" t="s">
        <v>60</v>
      </c>
      <c r="E18" s="120"/>
      <c r="F18" s="121"/>
      <c r="G18" s="120">
        <v>0.5</v>
      </c>
      <c r="H18" s="121"/>
      <c r="I18" s="134"/>
      <c r="J18" s="135"/>
      <c r="K18" s="134"/>
      <c r="L18" s="135"/>
      <c r="M18" s="134"/>
      <c r="N18" s="135"/>
      <c r="O18" s="120"/>
      <c r="P18" s="121"/>
      <c r="Q18" s="120"/>
      <c r="R18" s="12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34"/>
      <c r="J19" s="135"/>
      <c r="K19" s="134"/>
      <c r="L19" s="135"/>
      <c r="M19" s="134"/>
      <c r="N19" s="135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0"/>
      <c r="F20" s="121"/>
      <c r="G20" s="120"/>
      <c r="H20" s="121"/>
      <c r="I20" s="134">
        <v>8</v>
      </c>
      <c r="J20" s="135"/>
      <c r="K20" s="134">
        <v>8</v>
      </c>
      <c r="L20" s="135"/>
      <c r="M20" s="134">
        <v>8</v>
      </c>
      <c r="N20" s="135"/>
      <c r="O20" s="120"/>
      <c r="P20" s="121"/>
      <c r="Q20" s="120"/>
      <c r="R20" s="121"/>
      <c r="S20" s="58">
        <f t="shared" si="1"/>
        <v>24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16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f>SUM(S18:S19)</f>
        <v>0.5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24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110"/>
      <c r="E2" s="127" t="s">
        <v>11</v>
      </c>
      <c r="F2" s="127"/>
      <c r="G2" s="143" t="s">
        <v>12</v>
      </c>
      <c r="H2" s="143"/>
      <c r="I2" s="143" t="s">
        <v>13</v>
      </c>
      <c r="J2" s="143"/>
      <c r="K2" s="127" t="s">
        <v>14</v>
      </c>
      <c r="L2" s="127"/>
      <c r="M2" s="144" t="s">
        <v>15</v>
      </c>
      <c r="N2" s="144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115">
        <v>8</v>
      </c>
      <c r="H3" s="115">
        <v>15</v>
      </c>
      <c r="I3" s="115">
        <v>8</v>
      </c>
      <c r="J3" s="115">
        <v>16</v>
      </c>
      <c r="K3" s="119">
        <v>8</v>
      </c>
      <c r="L3" s="119">
        <v>16.3</v>
      </c>
      <c r="M3" s="118">
        <v>8</v>
      </c>
      <c r="N3" s="118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107</v>
      </c>
      <c r="C4" s="6">
        <v>65</v>
      </c>
      <c r="D4" s="22" t="s">
        <v>83</v>
      </c>
      <c r="E4" s="130">
        <v>6.5</v>
      </c>
      <c r="F4" s="131"/>
      <c r="G4" s="139"/>
      <c r="H4" s="140"/>
      <c r="I4" s="139"/>
      <c r="J4" s="140"/>
      <c r="K4" s="130"/>
      <c r="L4" s="131"/>
      <c r="M4" s="141"/>
      <c r="N4" s="142"/>
      <c r="O4" s="130"/>
      <c r="P4" s="131"/>
      <c r="Q4" s="130"/>
      <c r="R4" s="131"/>
      <c r="S4" s="12">
        <f>E4+G4+I4+K4+M4+O4+Q4</f>
        <v>6.5</v>
      </c>
      <c r="T4" s="12">
        <f t="shared" ref="T4:T20" si="0">SUM(S4-U4-V4)</f>
        <v>6.5</v>
      </c>
      <c r="U4" s="14"/>
      <c r="V4" s="14"/>
    </row>
    <row r="5" spans="1:22" x14ac:dyDescent="0.25">
      <c r="A5" s="6">
        <v>7054</v>
      </c>
      <c r="B5" s="6" t="s">
        <v>109</v>
      </c>
      <c r="C5" s="6">
        <v>57</v>
      </c>
      <c r="D5" s="22" t="s">
        <v>83</v>
      </c>
      <c r="E5" s="130"/>
      <c r="F5" s="131"/>
      <c r="G5" s="139"/>
      <c r="H5" s="140"/>
      <c r="I5" s="139"/>
      <c r="J5" s="140"/>
      <c r="K5" s="130">
        <v>7</v>
      </c>
      <c r="L5" s="131"/>
      <c r="M5" s="141"/>
      <c r="N5" s="142"/>
      <c r="O5" s="130"/>
      <c r="P5" s="131"/>
      <c r="Q5" s="130"/>
      <c r="R5" s="131"/>
      <c r="S5" s="12">
        <f t="shared" ref="S5:S23" si="1">E5+G5+I5+K5+M5+O5+Q5</f>
        <v>7</v>
      </c>
      <c r="T5" s="12">
        <f t="shared" si="0"/>
        <v>7</v>
      </c>
      <c r="U5" s="14"/>
      <c r="V5" s="14"/>
    </row>
    <row r="6" spans="1:22" ht="14.25" customHeight="1" x14ac:dyDescent="0.25">
      <c r="A6" s="6"/>
      <c r="B6" s="6"/>
      <c r="C6" s="6"/>
      <c r="D6" s="22"/>
      <c r="E6" s="130"/>
      <c r="F6" s="131"/>
      <c r="G6" s="139"/>
      <c r="H6" s="140"/>
      <c r="I6" s="139"/>
      <c r="J6" s="140"/>
      <c r="K6" s="130"/>
      <c r="L6" s="131"/>
      <c r="M6" s="141"/>
      <c r="N6" s="142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9"/>
      <c r="H7" s="140"/>
      <c r="I7" s="139"/>
      <c r="J7" s="140"/>
      <c r="K7" s="130"/>
      <c r="L7" s="131"/>
      <c r="M7" s="141"/>
      <c r="N7" s="142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9"/>
      <c r="H8" s="140"/>
      <c r="I8" s="139"/>
      <c r="J8" s="140"/>
      <c r="K8" s="130"/>
      <c r="L8" s="131"/>
      <c r="M8" s="141"/>
      <c r="N8" s="142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9"/>
      <c r="H9" s="140"/>
      <c r="I9" s="139"/>
      <c r="J9" s="140"/>
      <c r="K9" s="130"/>
      <c r="L9" s="131"/>
      <c r="M9" s="141"/>
      <c r="N9" s="142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9"/>
      <c r="H10" s="140"/>
      <c r="I10" s="139"/>
      <c r="J10" s="140"/>
      <c r="K10" s="130"/>
      <c r="L10" s="131"/>
      <c r="M10" s="141"/>
      <c r="N10" s="142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81</v>
      </c>
      <c r="E11" s="130"/>
      <c r="F11" s="131"/>
      <c r="G11" s="139"/>
      <c r="H11" s="140"/>
      <c r="I11" s="139"/>
      <c r="J11" s="140"/>
      <c r="K11" s="130"/>
      <c r="L11" s="131"/>
      <c r="M11" s="141"/>
      <c r="N11" s="142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9"/>
      <c r="H12" s="140"/>
      <c r="I12" s="139"/>
      <c r="J12" s="140"/>
      <c r="K12" s="130"/>
      <c r="L12" s="131"/>
      <c r="M12" s="141"/>
      <c r="N12" s="142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9"/>
      <c r="H13" s="140"/>
      <c r="I13" s="139"/>
      <c r="J13" s="140"/>
      <c r="K13" s="130"/>
      <c r="L13" s="131"/>
      <c r="M13" s="141"/>
      <c r="N13" s="142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9"/>
      <c r="H14" s="140"/>
      <c r="I14" s="139"/>
      <c r="J14" s="140"/>
      <c r="K14" s="130"/>
      <c r="L14" s="131"/>
      <c r="M14" s="141"/>
      <c r="N14" s="142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9"/>
      <c r="H15" s="140"/>
      <c r="I15" s="139"/>
      <c r="J15" s="140"/>
      <c r="K15" s="130"/>
      <c r="L15" s="131"/>
      <c r="M15" s="141"/>
      <c r="N15" s="142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91</v>
      </c>
      <c r="E16" s="130"/>
      <c r="F16" s="131"/>
      <c r="G16" s="139"/>
      <c r="H16" s="140"/>
      <c r="I16" s="139"/>
      <c r="J16" s="140"/>
      <c r="K16" s="130"/>
      <c r="L16" s="131"/>
      <c r="M16" s="141"/>
      <c r="N16" s="142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111</v>
      </c>
      <c r="C17" s="6"/>
      <c r="D17" s="22" t="s">
        <v>72</v>
      </c>
      <c r="E17" s="130"/>
      <c r="F17" s="131"/>
      <c r="G17" s="139"/>
      <c r="H17" s="140"/>
      <c r="I17" s="139"/>
      <c r="J17" s="140"/>
      <c r="K17" s="130"/>
      <c r="L17" s="131"/>
      <c r="M17" s="141"/>
      <c r="N17" s="142"/>
      <c r="O17" s="130"/>
      <c r="P17" s="131"/>
      <c r="Q17" s="130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69</v>
      </c>
      <c r="E18" s="130">
        <v>1.5</v>
      </c>
      <c r="F18" s="131"/>
      <c r="G18" s="130"/>
      <c r="H18" s="131"/>
      <c r="I18" s="130"/>
      <c r="J18" s="131"/>
      <c r="K18" s="130">
        <v>1</v>
      </c>
      <c r="L18" s="131"/>
      <c r="M18" s="141"/>
      <c r="N18" s="142"/>
      <c r="O18" s="130"/>
      <c r="P18" s="131"/>
      <c r="Q18" s="130"/>
      <c r="R18" s="131"/>
      <c r="S18" s="12">
        <f>E18+G18+I18+K18+M18+O18+Q18</f>
        <v>2.5</v>
      </c>
      <c r="T18" s="12">
        <f>SUM(S18-U18-V18)</f>
        <v>2.5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71</v>
      </c>
      <c r="E19" s="130"/>
      <c r="F19" s="131"/>
      <c r="G19" s="130"/>
      <c r="H19" s="131"/>
      <c r="I19" s="130"/>
      <c r="J19" s="131"/>
      <c r="K19" s="130"/>
      <c r="L19" s="131"/>
      <c r="M19" s="141"/>
      <c r="N19" s="142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41"/>
      <c r="N20" s="142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41">
        <v>8</v>
      </c>
      <c r="N21" s="142"/>
      <c r="O21" s="130"/>
      <c r="P21" s="131"/>
      <c r="Q21" s="130"/>
      <c r="R21" s="131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89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>
        <v>60</v>
      </c>
      <c r="D4" s="22" t="s">
        <v>86</v>
      </c>
      <c r="E4" s="130">
        <v>7</v>
      </c>
      <c r="F4" s="131"/>
      <c r="G4" s="130">
        <v>8</v>
      </c>
      <c r="H4" s="131"/>
      <c r="I4" s="130">
        <v>5</v>
      </c>
      <c r="J4" s="131"/>
      <c r="K4" s="130">
        <v>7</v>
      </c>
      <c r="L4" s="131"/>
      <c r="M4" s="130">
        <v>2</v>
      </c>
      <c r="N4" s="131"/>
      <c r="O4" s="130"/>
      <c r="P4" s="131"/>
      <c r="Q4" s="130"/>
      <c r="R4" s="131"/>
      <c r="S4" s="12">
        <f>E4+G4+I4+K4+M4+O4+Q4</f>
        <v>29</v>
      </c>
      <c r="T4" s="12">
        <f t="shared" ref="T4:T20" si="0">SUM(S4-U4-V4)</f>
        <v>29</v>
      </c>
      <c r="U4" s="14"/>
      <c r="V4" s="14"/>
    </row>
    <row r="5" spans="1:22" x14ac:dyDescent="0.25">
      <c r="A5" s="6">
        <v>7054</v>
      </c>
      <c r="B5" s="6" t="s">
        <v>109</v>
      </c>
      <c r="C5" s="6">
        <v>62</v>
      </c>
      <c r="D5" s="22" t="s">
        <v>105</v>
      </c>
      <c r="E5" s="130"/>
      <c r="F5" s="131"/>
      <c r="G5" s="130"/>
      <c r="H5" s="131"/>
      <c r="I5" s="130"/>
      <c r="J5" s="131"/>
      <c r="K5" s="130"/>
      <c r="L5" s="131"/>
      <c r="M5" s="130">
        <v>5</v>
      </c>
      <c r="N5" s="131"/>
      <c r="O5" s="130"/>
      <c r="P5" s="131"/>
      <c r="Q5" s="130"/>
      <c r="R5" s="131"/>
      <c r="S5" s="12">
        <f t="shared" ref="S5:S23" si="1">E5+G5+I5+K5+M5+O5+Q5</f>
        <v>5</v>
      </c>
      <c r="T5" s="12">
        <f t="shared" si="0"/>
        <v>5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60</v>
      </c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63</v>
      </c>
      <c r="E19" s="130">
        <v>1</v>
      </c>
      <c r="F19" s="131"/>
      <c r="G19" s="130"/>
      <c r="H19" s="131"/>
      <c r="I19" s="130">
        <v>3</v>
      </c>
      <c r="J19" s="131"/>
      <c r="K19" s="130">
        <v>1</v>
      </c>
      <c r="L19" s="131"/>
      <c r="M19" s="130">
        <v>1</v>
      </c>
      <c r="N19" s="131"/>
      <c r="O19" s="130"/>
      <c r="P19" s="131"/>
      <c r="Q19" s="130"/>
      <c r="R19" s="131"/>
      <c r="S19" s="12">
        <f t="shared" si="1"/>
        <v>6</v>
      </c>
      <c r="T19" s="12">
        <f t="shared" si="0"/>
        <v>6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6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20.08.23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109</v>
      </c>
      <c r="C4" s="6">
        <v>47</v>
      </c>
      <c r="D4" s="22" t="s">
        <v>87</v>
      </c>
      <c r="E4" s="130">
        <v>0.5</v>
      </c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25">
      <c r="A5" s="6">
        <v>7054</v>
      </c>
      <c r="B5" s="6" t="s">
        <v>109</v>
      </c>
      <c r="C5" s="6">
        <v>59</v>
      </c>
      <c r="D5" s="22" t="s">
        <v>83</v>
      </c>
      <c r="E5" s="130">
        <v>0.5</v>
      </c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1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7054</v>
      </c>
      <c r="B6" s="6" t="s">
        <v>109</v>
      </c>
      <c r="C6" s="6">
        <v>37</v>
      </c>
      <c r="D6" s="22" t="s">
        <v>73</v>
      </c>
      <c r="E6" s="130">
        <v>4</v>
      </c>
      <c r="F6" s="131"/>
      <c r="G6" s="130">
        <v>4</v>
      </c>
      <c r="H6" s="131"/>
      <c r="I6" s="130">
        <v>4</v>
      </c>
      <c r="J6" s="131"/>
      <c r="K6" s="130">
        <v>4</v>
      </c>
      <c r="L6" s="131"/>
      <c r="M6" s="130">
        <v>4</v>
      </c>
      <c r="N6" s="131"/>
      <c r="O6" s="130"/>
      <c r="P6" s="131"/>
      <c r="Q6" s="130"/>
      <c r="R6" s="131"/>
      <c r="S6" s="12">
        <f>E6+G6+I6+K6+M6+O6+Q6</f>
        <v>20</v>
      </c>
      <c r="T6" s="12">
        <f t="shared" si="0"/>
        <v>20</v>
      </c>
      <c r="U6" s="14"/>
      <c r="V6" s="14"/>
    </row>
    <row r="7" spans="1:22" x14ac:dyDescent="0.25">
      <c r="A7" s="6">
        <v>7054</v>
      </c>
      <c r="B7" s="6" t="s">
        <v>109</v>
      </c>
      <c r="C7" s="6">
        <v>50</v>
      </c>
      <c r="D7" s="22" t="s">
        <v>73</v>
      </c>
      <c r="E7" s="130">
        <v>3</v>
      </c>
      <c r="F7" s="131"/>
      <c r="G7" s="130">
        <v>4</v>
      </c>
      <c r="H7" s="131"/>
      <c r="I7" s="130">
        <v>4</v>
      </c>
      <c r="J7" s="131"/>
      <c r="K7" s="130">
        <v>4</v>
      </c>
      <c r="L7" s="131"/>
      <c r="M7" s="130">
        <v>4</v>
      </c>
      <c r="N7" s="131"/>
      <c r="O7" s="130"/>
      <c r="P7" s="131"/>
      <c r="Q7" s="130"/>
      <c r="R7" s="131"/>
      <c r="S7" s="12">
        <f>E7+G7+I7+K7+M7+O7+Q7</f>
        <v>19</v>
      </c>
      <c r="T7" s="12">
        <f t="shared" si="0"/>
        <v>19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60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10" t="s">
        <v>54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0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2024-06-26T14:18:11Z</dcterms:modified>
</cp:coreProperties>
</file>