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36562557-3451-44CB-8605-6BA0C84EA3EA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," sheetId="44" r:id="rId6"/>
    <sheet name="Jones" sheetId="51" r:id="rId7"/>
    <sheet name=".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5">','!$A$1:$V$40</definedName>
    <definedName name="_xlnm.Print_Area" localSheetId="7">'.'!$A$1:$V$41</definedName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6">Jones!$A$1:$V$41</definedName>
    <definedName name="_xlnm.Print_Area" localSheetId="8">McSharry!$A$1:$V$39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16" i="5"/>
  <c r="T16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I31" i="56"/>
  <c r="K9" i="1" s="1"/>
  <c r="S27" i="56"/>
  <c r="T26" i="56"/>
  <c r="C30" i="56" s="1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I27" i="55"/>
  <c r="K13" i="1" s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1" i="1"/>
  <c r="T18" i="51"/>
  <c r="T24" i="51" s="1"/>
  <c r="C28" i="51" s="1"/>
  <c r="S25" i="5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I28" i="44"/>
  <c r="K10" i="1" s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T23" i="44"/>
  <c r="C27" i="44" s="1"/>
  <c r="B10" i="1" s="1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S28" i="5"/>
  <c r="T28" i="5" s="1"/>
  <c r="S29" i="5"/>
  <c r="S30" i="5"/>
  <c r="U33" i="5"/>
  <c r="S32" i="5"/>
  <c r="T27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I30" i="30" s="1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l="1"/>
  <c r="T32" i="5" s="1"/>
  <c r="C36" i="5" s="1"/>
  <c r="B18" i="1" s="1"/>
  <c r="K18" i="1"/>
  <c r="S31" i="5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<sst xmlns="http://schemas.openxmlformats.org/spreadsheetml/2006/main" count="572" uniqueCount="106">
  <si>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</si>
  <si>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</si>
  <si>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</si>
  <si>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</si>
  <si>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</si>
  <si>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</si>
  <si>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</si>
  <si>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</si>
  <si>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</si>
  <si>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</si>
  <si>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</si>
  <si>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</si>
  <si>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</si>
  <si>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</si>
  <si>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</si>
  <si>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</si>
  <si>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</si>
  <si>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</si>
  <si>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</si>
  <si>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</si>
  <si>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</si>
  <si>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</si>
  <si>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</si>
  <si>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</si>
  <si>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</si>
  <si>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</si>
  <si>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</si>
  <si>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</si>
  <si>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</si>
  <si>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</si>
  <si>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</si>
  <si>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</si>
  <si>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</si>
  <si>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</si>
  <si>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</si>
  <si>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</si>
  <si>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</si>
  <si>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</si>
  <si>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</si>
  <si>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</si>
  <si>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</si>
  <si>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</si>
  <si>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</si>
  <si>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</si>
  <si>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</si>
  <si>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</si>
  <si>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</si>
  <si>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</si>
  <si>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</si>
  <si>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</si>
  <si>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</si>
  <si>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</si>
  <si>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</si>
  <si>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</si>
  <si>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</si>
  <si>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</si>
  <si>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</si>
  <si>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</si>
  <si>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</si>
  <si>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</si>
  <si>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</si>
  <si>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</si>
  <si>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</si>
  <si>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</si>
  <si>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</si>
  <si>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</si>
  <si>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</si>
  <si>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</si>
  <si>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</si>
  <si>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</si>
  <si>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</si>
  <si>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</si>
  <si>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</si>
  <si>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</si>
  <si>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</si>
  <si>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</si>
  <si>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shredder / firewood</t>
  </si>
  <si>
    <t>college</t>
  </si>
  <si>
    <t xml:space="preserve">firewood / clear container </t>
  </si>
  <si>
    <t>vanity unit</t>
  </si>
  <si>
    <t>dressing room</t>
  </si>
  <si>
    <t>fire wood</t>
  </si>
  <si>
    <t>mock up</t>
  </si>
  <si>
    <t>fire marshal</t>
  </si>
  <si>
    <t>desk</t>
  </si>
  <si>
    <t>clean fire</t>
  </si>
  <si>
    <t xml:space="preserve">unlosd van </t>
  </si>
  <si>
    <t xml:space="preserve">sick note </t>
  </si>
  <si>
    <t>casements</t>
  </si>
  <si>
    <t>21.05.23</t>
  </si>
  <si>
    <t xml:space="preserve">skirting </t>
  </si>
  <si>
    <t>handrail</t>
  </si>
  <si>
    <t>booking up 7054</t>
  </si>
  <si>
    <t>bar</t>
  </si>
  <si>
    <t>frame</t>
  </si>
  <si>
    <t xml:space="preserve">sort deliveries </t>
  </si>
  <si>
    <t>toolbox talks / time sheets</t>
  </si>
  <si>
    <t>screwfix</t>
  </si>
  <si>
    <t>reception cablework</t>
  </si>
  <si>
    <t>BLEN07</t>
  </si>
  <si>
    <t>CAMP01</t>
  </si>
  <si>
    <t>MBHS01</t>
  </si>
  <si>
    <t>MOOR02</t>
  </si>
  <si>
    <t>OFFI02</t>
  </si>
  <si>
    <t>OFFI01</t>
  </si>
  <si>
    <t>CAPI01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</si>
</sst>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17" fontId="19" fillId="0" borderId="1" xfId="0" applyNumberFormat="1" applyFont="1" applyBorder="1" applyAlignment="1">
      <alignment horizontal="center"/>
    </xf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/>
    <xf numFmtId="0" fontId="25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6" fillId="5" borderId="2" xfId="0" applyNumberFormat="1" applyFont="1" applyFill="1" applyBorder="1"/>
    <xf numFmtId="2" fontId="6" fillId="5" borderId="4" xfId="0" applyNumberFormat="1" applyFont="1" applyFill="1" applyBorder="1"/>
    <xf numFmtId="0" fontId="6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E26" sqref="E26"/>
    </sheetView>
  </sheetViews>
  <sheetFormatPr defaultColWidth="9.140625" defaultRowHeight="18" x14ac:dyDescent="0.25"/>
  <cols>
    <col min="1" max="1" width="25.85546875" style="93" customWidth="1"/>
    <col min="2" max="2" width="16.28515625" style="93" customWidth="1"/>
    <col min="3" max="3" width="15.7109375" style="93" bestFit="1" customWidth="1"/>
    <col min="4" max="4" width="16" style="93" customWidth="1"/>
    <col min="5" max="5" width="26.85546875" style="93" bestFit="1" customWidth="1"/>
    <col min="6" max="6" width="24.140625" style="93" customWidth="1"/>
    <col min="7" max="7" width="16" style="95" customWidth="1"/>
    <col min="8" max="8" width="20.5703125" style="95" bestFit="1" customWidth="1"/>
    <col min="9" max="9" width="8.28515625" style="95" bestFit="1" customWidth="1"/>
    <col min="10" max="10" width="9.140625" style="93"/>
    <col min="11" max="11" width="10.42578125" style="93" customWidth="1"/>
    <col min="12" max="16384" width="9.140625" style="93"/>
  </cols>
  <sheetData>
    <row r="1" spans="1:11" x14ac:dyDescent="0.25">
      <c r="A1" s="92" t="s">
        <v>0</v>
      </c>
      <c r="D1" s="94"/>
      <c r="E1" s="93" t="s">
        <v>48</v>
      </c>
    </row>
    <row r="2" spans="1:11" x14ac:dyDescent="0.25">
      <c r="A2" s="92" t="s">
        <v>62</v>
      </c>
      <c r="C2" s="6" t="s">
        <v>89</v>
      </c>
      <c r="D2" s="96"/>
      <c r="E2" s="93" t="s">
        <v>41</v>
      </c>
    </row>
    <row r="3" spans="1:11" x14ac:dyDescent="0.25">
      <c r="A3" s="92"/>
      <c r="D3" s="97"/>
      <c r="E3" s="93" t="s">
        <v>43</v>
      </c>
    </row>
    <row r="4" spans="1:11" ht="12.75" customHeight="1" x14ac:dyDescent="0.25"/>
    <row r="5" spans="1:11" x14ac:dyDescent="0.25">
      <c r="A5" s="98" t="s">
        <v>1</v>
      </c>
      <c r="B5" s="99" t="s">
        <v>2</v>
      </c>
      <c r="C5" s="99" t="s">
        <v>5</v>
      </c>
      <c r="D5" s="99" t="s">
        <v>3</v>
      </c>
      <c r="E5" s="99" t="s">
        <v>30</v>
      </c>
      <c r="F5" s="99" t="s">
        <v>31</v>
      </c>
      <c r="G5" s="99" t="s">
        <v>6</v>
      </c>
      <c r="H5" s="99" t="s">
        <v>26</v>
      </c>
      <c r="I5" s="99" t="s">
        <v>33</v>
      </c>
      <c r="K5" s="99" t="s">
        <v>40</v>
      </c>
    </row>
    <row r="6" spans="1:11" ht="17.25" customHeight="1" x14ac:dyDescent="0.25">
      <c r="A6" s="100" t="s">
        <v>71</v>
      </c>
      <c r="B6" s="101">
        <f>SUM(Chimes!C31)</f>
        <v>40</v>
      </c>
      <c r="C6" s="101">
        <f>SUM(Chimes!C32)</f>
        <v>0</v>
      </c>
      <c r="D6" s="101">
        <f>SUM(Chimes!C33)</f>
        <v>0</v>
      </c>
      <c r="E6" s="101">
        <f>SUM(Chimes!C34)</f>
        <v>0</v>
      </c>
      <c r="F6" s="101">
        <f>SUM(Chimes!C35)</f>
        <v>0</v>
      </c>
      <c r="G6" s="102">
        <f>B6+C6+D6+E6+F6</f>
        <v>40</v>
      </c>
      <c r="H6" s="103">
        <f>SUM(Chimes!C37)</f>
        <v>0</v>
      </c>
      <c r="I6" s="103">
        <f>SUM(Chimes!C38)</f>
        <v>0</v>
      </c>
      <c r="K6" s="104">
        <f>SUM(Chimes!I32)</f>
        <v>0.5</v>
      </c>
    </row>
    <row r="7" spans="1:11" x14ac:dyDescent="0.25">
      <c r="A7" s="100" t="s">
        <v>42</v>
      </c>
      <c r="B7" s="101">
        <f>SUM(Czege!C26)</f>
        <v>32</v>
      </c>
      <c r="C7" s="101">
        <f>SUM(Czege!C27)</f>
        <v>0</v>
      </c>
      <c r="D7" s="101">
        <f>SUM(Czege!C28)</f>
        <v>0</v>
      </c>
      <c r="E7" s="101">
        <f>SUM(Czege!C29)</f>
        <v>8</v>
      </c>
      <c r="F7" s="101">
        <f>SUM(Czege!C30)</f>
        <v>0</v>
      </c>
      <c r="G7" s="102">
        <f>B7+C7+D7+E7+F7</f>
        <v>40</v>
      </c>
      <c r="H7" s="105">
        <f>SUM(Czege!C32)</f>
        <v>0</v>
      </c>
      <c r="I7" s="105">
        <f>SUM(Czege!C33)</f>
        <v>0</v>
      </c>
      <c r="K7" s="104">
        <f>SUM(Czege!I27)</f>
        <v>0.5</v>
      </c>
    </row>
    <row r="8" spans="1:11" ht="17.25" customHeight="1" x14ac:dyDescent="0.25">
      <c r="A8" s="100" t="s">
        <v>7</v>
      </c>
      <c r="B8" s="101">
        <f>SUM(Doran!C30)</f>
        <v>32</v>
      </c>
      <c r="C8" s="101">
        <f>SUM(Doran!C31)</f>
        <v>0</v>
      </c>
      <c r="D8" s="101">
        <f>SUM(Doran!C32)</f>
        <v>0</v>
      </c>
      <c r="E8" s="101">
        <f>SUM(Doran!C33)</f>
        <v>8</v>
      </c>
      <c r="F8" s="101">
        <f>SUM(Doran!C34)</f>
        <v>0</v>
      </c>
      <c r="G8" s="102">
        <f t="shared" ref="G8:G17" si="0">B8+C8+D8+E8+F8</f>
        <v>40</v>
      </c>
      <c r="H8" s="105">
        <f>SUM(Doran!C36)</f>
        <v>0</v>
      </c>
      <c r="I8" s="105">
        <f>SUM(Doran!C37)</f>
        <v>0</v>
      </c>
      <c r="K8" s="104">
        <f>SUM(Doran!I31)</f>
        <v>0</v>
      </c>
    </row>
    <row r="9" spans="1:11" x14ac:dyDescent="0.25">
      <c r="A9" s="100" t="s">
        <v>49</v>
      </c>
      <c r="B9" s="101">
        <f>SUM(Hammond!C30)</f>
        <v>32</v>
      </c>
      <c r="C9" s="101">
        <f>SUM(Hammond!C31)</f>
        <v>0</v>
      </c>
      <c r="D9" s="101">
        <f>SUM(Hammond!C32)</f>
        <v>0</v>
      </c>
      <c r="E9" s="101">
        <f>SUM(Hammond!C33)</f>
        <v>8</v>
      </c>
      <c r="F9" s="101">
        <f>SUM(Hammond!C34)</f>
        <v>0</v>
      </c>
      <c r="G9" s="102">
        <f t="shared" ref="G9:G14" si="1">B9+C9+D9+E9+F9</f>
        <v>40</v>
      </c>
      <c r="H9" s="105">
        <f>SUM(Hammond!C36)</f>
        <v>0</v>
      </c>
      <c r="I9" s="105">
        <f>SUM(Hammond!C37)</f>
        <v>0</v>
      </c>
      <c r="K9" s="104">
        <f>SUM(Hammond!I31)</f>
        <v>1</v>
      </c>
    </row>
    <row r="10" spans="1:11" x14ac:dyDescent="0.25">
      <c r="A10" s="100"/>
      <c r="B10" s="101">
        <f>SUM(','!C27)</f>
        <v>0</v>
      </c>
      <c r="C10" s="101">
        <f>SUM(','!C28)</f>
        <v>0</v>
      </c>
      <c r="D10" s="101">
        <f>SUM(','!C29)</f>
        <v>0</v>
      </c>
      <c r="E10" s="101">
        <f>SUM(','!C30)</f>
        <v>0</v>
      </c>
      <c r="F10" s="101">
        <f>SUM(','!C31)</f>
        <v>0</v>
      </c>
      <c r="G10" s="102">
        <f t="shared" si="1"/>
        <v>0</v>
      </c>
      <c r="H10" s="105">
        <f>SUM(','!C33)</f>
        <v>0</v>
      </c>
      <c r="I10" s="105">
        <f>SUM(','!C34)</f>
        <v>0</v>
      </c>
      <c r="K10" s="104">
        <f>SUM(','!I28)</f>
        <v>0</v>
      </c>
    </row>
    <row r="11" spans="1:11" x14ac:dyDescent="0.25">
      <c r="A11" s="93" t="s">
        <v>69</v>
      </c>
      <c r="B11" s="101">
        <f>SUM(Jones!C28)</f>
        <v>32</v>
      </c>
      <c r="C11" s="101">
        <f>SUM(Jones!C29)</f>
        <v>0</v>
      </c>
      <c r="D11" s="101">
        <f>SUM(Jones!C30)</f>
        <v>0</v>
      </c>
      <c r="E11" s="101">
        <f>SUM(Jones!C31)</f>
        <v>0</v>
      </c>
      <c r="F11" s="101">
        <f>SUM(Jones!C32)</f>
        <v>0</v>
      </c>
      <c r="G11" s="102">
        <f>B11+C11+D11+E11+F11</f>
        <v>32</v>
      </c>
      <c r="H11" s="105">
        <f>SUM(Jones!C34)</f>
        <v>0</v>
      </c>
      <c r="I11" s="105">
        <f>SUM(Jones!C35)</f>
        <v>0</v>
      </c>
      <c r="K11" s="104">
        <f>SUM(Jones!I29)</f>
        <v>16</v>
      </c>
    </row>
    <row r="12" spans="1:11" x14ac:dyDescent="0.25">
      <c r="A12" s="113"/>
      <c r="B12" s="101">
        <f>SUM('.'!C28)</f>
        <v>0</v>
      </c>
      <c r="C12" s="101">
        <f>SUM('.'!C29)</f>
        <v>0</v>
      </c>
      <c r="D12" s="101">
        <f>SUM('.'!C30)</f>
        <v>0</v>
      </c>
      <c r="E12" s="101">
        <f>SUM('.'!C31)</f>
        <v>0</v>
      </c>
      <c r="F12" s="101">
        <f>SUM('.'!C32)</f>
        <v>0</v>
      </c>
      <c r="G12" s="102">
        <f>B12+C12+D12+E12+F12</f>
        <v>0</v>
      </c>
      <c r="H12" s="105">
        <f>SUM('.'!C34)</f>
        <v>0</v>
      </c>
      <c r="I12" s="105">
        <f>SUM('.'!C35)</f>
        <v>0</v>
      </c>
      <c r="K12" s="104">
        <f>SUM('.'!I29)</f>
        <v>0</v>
      </c>
    </row>
    <row r="13" spans="1:11" x14ac:dyDescent="0.25">
      <c r="A13" s="100" t="s">
        <v>8</v>
      </c>
      <c r="B13" s="101">
        <f>SUM(McSharry!C26)</f>
        <v>40</v>
      </c>
      <c r="C13" s="101">
        <f>SUM(McSharry!C27)</f>
        <v>0</v>
      </c>
      <c r="D13" s="101">
        <f>SUM(McSharry!C28)</f>
        <v>0</v>
      </c>
      <c r="E13" s="101">
        <f>SUM(McSharry!C29)</f>
        <v>0</v>
      </c>
      <c r="F13" s="101">
        <f>SUM(McSharry!C30)</f>
        <v>0</v>
      </c>
      <c r="G13" s="102">
        <f t="shared" si="1"/>
        <v>40</v>
      </c>
      <c r="H13" s="105">
        <f>SUM(McSharry!C32)</f>
        <v>0</v>
      </c>
      <c r="I13" s="105">
        <f>SUM(McSharry!C33)</f>
        <v>0</v>
      </c>
      <c r="K13" s="104">
        <f>SUM(McSharry!I27)</f>
        <v>2</v>
      </c>
    </row>
    <row r="14" spans="1:11" ht="17.25" customHeight="1" x14ac:dyDescent="0.25">
      <c r="A14" s="100" t="s">
        <v>9</v>
      </c>
      <c r="B14" s="101">
        <f>SUM(Taylor!C28)</f>
        <v>40</v>
      </c>
      <c r="C14" s="101">
        <f>SUM(Taylor!C29)</f>
        <v>0</v>
      </c>
      <c r="D14" s="101">
        <f>SUM(Taylor!C30)</f>
        <v>0</v>
      </c>
      <c r="E14" s="101">
        <f>SUM(Taylor!C31)</f>
        <v>0</v>
      </c>
      <c r="F14" s="101">
        <f>SUM(Taylor!C32)</f>
        <v>0</v>
      </c>
      <c r="G14" s="102">
        <f t="shared" si="1"/>
        <v>40</v>
      </c>
      <c r="H14" s="105">
        <f>SUM(Taylor!C34)</f>
        <v>0</v>
      </c>
      <c r="I14" s="105">
        <f>SUM(Taylor!C35)</f>
        <v>0</v>
      </c>
      <c r="K14" s="104">
        <f>SUM(Taylor!I29)</f>
        <v>0</v>
      </c>
    </row>
    <row r="15" spans="1:11" x14ac:dyDescent="0.25">
      <c r="A15" s="100" t="s">
        <v>44</v>
      </c>
      <c r="B15" s="101">
        <f>SUM(Ward!C30)</f>
        <v>40</v>
      </c>
      <c r="C15" s="101">
        <f>SUM(Ward!C31)</f>
        <v>0</v>
      </c>
      <c r="D15" s="101">
        <f>SUM(Ward!C32)</f>
        <v>0</v>
      </c>
      <c r="E15" s="101">
        <f>SUM(Ward!C33)</f>
        <v>0</v>
      </c>
      <c r="F15" s="101">
        <f>SUM(Ward!C34)</f>
        <v>0</v>
      </c>
      <c r="G15" s="102">
        <f t="shared" si="0"/>
        <v>40</v>
      </c>
      <c r="H15" s="105">
        <f>SUM(Ward!C36)</f>
        <v>0</v>
      </c>
      <c r="I15" s="105">
        <f>SUM(Ward!C37)</f>
        <v>0</v>
      </c>
      <c r="K15" s="104">
        <f>SUM(Ward!I31)</f>
        <v>0</v>
      </c>
    </row>
    <row r="16" spans="1:11" x14ac:dyDescent="0.25">
      <c r="A16" s="100" t="s">
        <v>46</v>
      </c>
      <c r="B16" s="101">
        <f>SUM(N.Winterburn!C29)</f>
        <v>32</v>
      </c>
      <c r="C16" s="101">
        <f>SUM(N.Winterburn!C30)</f>
        <v>0</v>
      </c>
      <c r="D16" s="101">
        <f>SUM(N.Winterburn!C31)</f>
        <v>0</v>
      </c>
      <c r="E16" s="101">
        <f>SUM(N.Winterburn!C32)</f>
        <v>8</v>
      </c>
      <c r="F16" s="101">
        <f>SUM(N.Winterburn!C33)</f>
        <v>0</v>
      </c>
      <c r="G16" s="102">
        <f t="shared" si="0"/>
        <v>40</v>
      </c>
      <c r="H16" s="105">
        <f>SUM(N.Winterburn!C35)</f>
        <v>0</v>
      </c>
      <c r="I16" s="105">
        <f>SUM(N.Winterburn!C36)</f>
        <v>0</v>
      </c>
      <c r="K16" s="104">
        <f>SUM(N.Winterburn!I30)</f>
        <v>0</v>
      </c>
    </row>
    <row r="17" spans="1:12" x14ac:dyDescent="0.25">
      <c r="A17" s="100" t="s">
        <v>10</v>
      </c>
      <c r="B17" s="101">
        <f>SUM(T.Winterburn!C28)</f>
        <v>0</v>
      </c>
      <c r="C17" s="101">
        <f>SUM(T.Winterburn!C29)</f>
        <v>0</v>
      </c>
      <c r="D17" s="101">
        <f>SUM(T.Winterburn!C30)</f>
        <v>0</v>
      </c>
      <c r="E17" s="101">
        <f>SUM(T.Winterburn!C31)</f>
        <v>0</v>
      </c>
      <c r="F17" s="101">
        <f>SUM(T.Winterburn!C32)</f>
        <v>0</v>
      </c>
      <c r="G17" s="102">
        <f t="shared" si="0"/>
        <v>0</v>
      </c>
      <c r="H17" s="105">
        <f>SUM(T.Winterburn!C34)</f>
        <v>0</v>
      </c>
      <c r="I17" s="105">
        <f>SUM(T.Winterburn!C35)</f>
        <v>0</v>
      </c>
      <c r="K17" s="104">
        <f>SUM(T.Winterburn!I29)</f>
        <v>0</v>
      </c>
    </row>
    <row r="18" spans="1:12" x14ac:dyDescent="0.25">
      <c r="A18" s="100" t="s">
        <v>11</v>
      </c>
      <c r="B18" s="101">
        <f>SUM(Wright!C36)</f>
        <v>40</v>
      </c>
      <c r="C18" s="101">
        <f>SUM(Wright!C37)</f>
        <v>2.5</v>
      </c>
      <c r="D18" s="101">
        <f>SUM(Wright!C38)</f>
        <v>0</v>
      </c>
      <c r="E18" s="101">
        <f>SUM(Wright!C39)</f>
        <v>0</v>
      </c>
      <c r="F18" s="101">
        <f>SUM(Wright!C40)</f>
        <v>0</v>
      </c>
      <c r="G18" s="102">
        <f>B18+C18+D18+E18+F18</f>
        <v>42.5</v>
      </c>
      <c r="H18" s="105">
        <f>SUM(Wright!C42)</f>
        <v>0</v>
      </c>
      <c r="I18" s="105">
        <f>SUM(Wright!C43)</f>
        <v>0</v>
      </c>
      <c r="K18" s="104">
        <f>SUM(Wright!I37)</f>
        <v>12.5</v>
      </c>
      <c r="L18" s="93">
        <v>17.75</v>
      </c>
    </row>
    <row r="19" spans="1:12" ht="17.25" customHeight="1" x14ac:dyDescent="0.25">
      <c r="A19" s="106" t="s">
        <v>21</v>
      </c>
      <c r="B19" s="107">
        <f t="shared" ref="B19:I19" si="2">SUM(B6:B18)</f>
        <v>360</v>
      </c>
      <c r="C19" s="107">
        <f t="shared" si="2"/>
        <v>2.5</v>
      </c>
      <c r="D19" s="107">
        <f t="shared" si="2"/>
        <v>0</v>
      </c>
      <c r="E19" s="107">
        <f t="shared" si="2"/>
        <v>32</v>
      </c>
      <c r="F19" s="107">
        <f t="shared" si="2"/>
        <v>0</v>
      </c>
      <c r="G19" s="107">
        <f t="shared" si="2"/>
        <v>394.5</v>
      </c>
      <c r="H19" s="108">
        <f t="shared" si="2"/>
        <v>0</v>
      </c>
      <c r="I19" s="108">
        <f t="shared" si="2"/>
        <v>0</v>
      </c>
      <c r="J19" s="95"/>
      <c r="K19" s="107">
        <f>SUM(K6:K18)</f>
        <v>32.5</v>
      </c>
    </row>
    <row r="20" spans="1:12" s="95" customFormat="1" x14ac:dyDescent="0.25">
      <c r="A20" s="93"/>
      <c r="B20" s="93"/>
      <c r="C20" s="93"/>
      <c r="D20" s="93"/>
      <c r="E20" s="93"/>
      <c r="F20" s="93"/>
      <c r="J20" s="93"/>
      <c r="K20" s="93"/>
    </row>
    <row r="22" spans="1:12" x14ac:dyDescent="0.25">
      <c r="A22" s="93" t="s">
        <v>27</v>
      </c>
      <c r="C22" s="109">
        <f>B19+C19+D19</f>
        <v>362.5</v>
      </c>
    </row>
    <row r="23" spans="1:12" x14ac:dyDescent="0.25">
      <c r="A23" s="93" t="s">
        <v>28</v>
      </c>
      <c r="C23" s="109">
        <f>K19</f>
        <v>32.5</v>
      </c>
    </row>
    <row r="24" spans="1:12" x14ac:dyDescent="0.25">
      <c r="A24" s="93" t="s">
        <v>32</v>
      </c>
      <c r="C24" s="110">
        <f>C23/C22</f>
        <v>8.9655172413793102E-2</v>
      </c>
    </row>
    <row r="25" spans="1:12" x14ac:dyDescent="0.25">
      <c r="C25" s="9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Normal="100" zoomScalePageLayoutView="89" workbookViewId="0">
      <selection activeCell="A18" sqref="A18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9</v>
      </c>
      <c r="B1" s="29"/>
      <c r="C1" s="29"/>
    </row>
    <row r="2" spans="1:22" s="35" customFormat="1" x14ac:dyDescent="0.25">
      <c r="A2" s="5" t="s">
        <v>61</v>
      </c>
      <c r="B2" s="111"/>
      <c r="C2" s="111" t="str">
        <f>Chimes!C2</f>
        <v>21.05.23</v>
      </c>
      <c r="D2" s="32"/>
      <c r="E2" s="133" t="s">
        <v>12</v>
      </c>
      <c r="F2" s="133"/>
      <c r="G2" s="152" t="s">
        <v>13</v>
      </c>
      <c r="H2" s="152"/>
      <c r="I2" s="152" t="s">
        <v>14</v>
      </c>
      <c r="J2" s="152"/>
      <c r="K2" s="152" t="s">
        <v>15</v>
      </c>
      <c r="L2" s="152"/>
      <c r="M2" s="152" t="s">
        <v>16</v>
      </c>
      <c r="N2" s="152"/>
      <c r="O2" s="152" t="s">
        <v>17</v>
      </c>
      <c r="P2" s="152"/>
      <c r="Q2" s="152" t="s">
        <v>18</v>
      </c>
      <c r="R2" s="152"/>
      <c r="S2" s="33" t="s">
        <v>21</v>
      </c>
      <c r="T2" s="33" t="s">
        <v>36</v>
      </c>
      <c r="U2" s="34" t="s">
        <v>23</v>
      </c>
      <c r="V2" s="34" t="s">
        <v>24</v>
      </c>
    </row>
    <row r="3" spans="1:22" x14ac:dyDescent="0.25">
      <c r="A3" s="36" t="s">
        <v>19</v>
      </c>
      <c r="B3" s="36" t="s">
        <v>20</v>
      </c>
      <c r="C3" s="36" t="s">
        <v>45</v>
      </c>
      <c r="D3" s="36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121" t="s">
        <v>100</v>
      </c>
      <c r="C4" s="6">
        <v>45</v>
      </c>
      <c r="D4" s="22" t="s">
        <v>80</v>
      </c>
      <c r="E4" s="136">
        <v>8</v>
      </c>
      <c r="F4" s="137"/>
      <c r="G4" s="149">
        <v>8</v>
      </c>
      <c r="H4" s="150"/>
      <c r="I4" s="149">
        <v>8</v>
      </c>
      <c r="J4" s="150"/>
      <c r="K4" s="149">
        <v>8</v>
      </c>
      <c r="L4" s="150"/>
      <c r="M4" s="149">
        <v>8</v>
      </c>
      <c r="N4" s="150"/>
      <c r="O4" s="151"/>
      <c r="P4" s="151"/>
      <c r="Q4" s="149"/>
      <c r="R4" s="150"/>
      <c r="S4" s="38">
        <f>E4+G4+I4+K4+M4+O4+Q4</f>
        <v>40</v>
      </c>
      <c r="T4" s="38">
        <f>SUM(S4-U4-V4)</f>
        <v>40</v>
      </c>
      <c r="U4" s="40"/>
      <c r="V4" s="40"/>
    </row>
    <row r="5" spans="1:22" x14ac:dyDescent="0.25">
      <c r="A5" s="6"/>
      <c r="B5" s="6"/>
      <c r="C5" s="6"/>
      <c r="D5" s="22"/>
      <c r="E5" s="136"/>
      <c r="F5" s="137"/>
      <c r="G5" s="136"/>
      <c r="H5" s="123"/>
      <c r="I5" s="122"/>
      <c r="J5" s="123"/>
      <c r="K5" s="122"/>
      <c r="L5" s="123"/>
      <c r="M5" s="122"/>
      <c r="N5" s="123"/>
      <c r="O5" s="151"/>
      <c r="P5" s="151"/>
      <c r="Q5" s="149"/>
      <c r="R5" s="150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36"/>
      <c r="F6" s="137"/>
      <c r="G6" s="122"/>
      <c r="H6" s="123"/>
      <c r="I6" s="122"/>
      <c r="J6" s="123"/>
      <c r="K6" s="122"/>
      <c r="L6" s="123"/>
      <c r="M6" s="122"/>
      <c r="N6" s="123"/>
      <c r="O6" s="151"/>
      <c r="P6" s="151"/>
      <c r="Q6" s="149"/>
      <c r="R6" s="150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25"/>
      <c r="D7" s="22"/>
      <c r="E7" s="136"/>
      <c r="F7" s="137"/>
      <c r="G7" s="149"/>
      <c r="H7" s="150"/>
      <c r="I7" s="149"/>
      <c r="J7" s="150"/>
      <c r="K7" s="149"/>
      <c r="L7" s="150"/>
      <c r="M7" s="149"/>
      <c r="N7" s="150"/>
      <c r="O7" s="151"/>
      <c r="P7" s="151"/>
      <c r="Q7" s="149"/>
      <c r="R7" s="150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6"/>
      <c r="F8" s="137"/>
      <c r="G8" s="149"/>
      <c r="H8" s="150"/>
      <c r="I8" s="149"/>
      <c r="J8" s="150"/>
      <c r="K8" s="149"/>
      <c r="L8" s="150"/>
      <c r="M8" s="149"/>
      <c r="N8" s="150"/>
      <c r="O8" s="151"/>
      <c r="P8" s="151"/>
      <c r="Q8" s="149"/>
      <c r="R8" s="150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6"/>
      <c r="F9" s="137"/>
      <c r="G9" s="149"/>
      <c r="H9" s="150"/>
      <c r="I9" s="149"/>
      <c r="J9" s="150"/>
      <c r="K9" s="149"/>
      <c r="L9" s="150"/>
      <c r="M9" s="149"/>
      <c r="N9" s="150"/>
      <c r="O9" s="151"/>
      <c r="P9" s="151"/>
      <c r="Q9" s="149"/>
      <c r="R9" s="15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6"/>
      <c r="F10" s="137"/>
      <c r="G10" s="149"/>
      <c r="H10" s="150"/>
      <c r="I10" s="149"/>
      <c r="J10" s="150"/>
      <c r="K10" s="149"/>
      <c r="L10" s="150"/>
      <c r="M10" s="149"/>
      <c r="N10" s="150"/>
      <c r="O10" s="149"/>
      <c r="P10" s="150"/>
      <c r="Q10" s="149"/>
      <c r="R10" s="15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6"/>
      <c r="F11" s="137"/>
      <c r="G11" s="149"/>
      <c r="H11" s="150"/>
      <c r="I11" s="149"/>
      <c r="J11" s="150"/>
      <c r="K11" s="149"/>
      <c r="L11" s="150"/>
      <c r="M11" s="149"/>
      <c r="N11" s="150"/>
      <c r="O11" s="149"/>
      <c r="P11" s="150"/>
      <c r="Q11" s="149"/>
      <c r="R11" s="15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6"/>
      <c r="F12" s="137"/>
      <c r="G12" s="122"/>
      <c r="H12" s="123"/>
      <c r="I12" s="122"/>
      <c r="J12" s="123"/>
      <c r="K12" s="122"/>
      <c r="L12" s="123"/>
      <c r="M12" s="122"/>
      <c r="N12" s="123"/>
      <c r="O12" s="149"/>
      <c r="P12" s="150"/>
      <c r="Q12" s="149"/>
      <c r="R12" s="15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6"/>
      <c r="F13" s="137"/>
      <c r="G13" s="122"/>
      <c r="H13" s="123"/>
      <c r="I13" s="122"/>
      <c r="J13" s="123"/>
      <c r="K13" s="122"/>
      <c r="L13" s="123"/>
      <c r="M13" s="122"/>
      <c r="N13" s="123"/>
      <c r="O13" s="149"/>
      <c r="P13" s="150"/>
      <c r="Q13" s="149"/>
      <c r="R13" s="15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6"/>
      <c r="F14" s="137"/>
      <c r="G14" s="122"/>
      <c r="H14" s="123"/>
      <c r="I14" s="122"/>
      <c r="J14" s="123"/>
      <c r="K14" s="122"/>
      <c r="L14" s="123"/>
      <c r="M14" s="122"/>
      <c r="N14" s="123"/>
      <c r="O14" s="149"/>
      <c r="P14" s="150"/>
      <c r="Q14" s="149"/>
      <c r="R14" s="15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6"/>
      <c r="F15" s="137"/>
      <c r="G15" s="136"/>
      <c r="H15" s="123"/>
      <c r="I15" s="136"/>
      <c r="J15" s="123"/>
      <c r="K15" s="136"/>
      <c r="L15" s="123"/>
      <c r="M15" s="136"/>
      <c r="N15" s="123"/>
      <c r="O15" s="149"/>
      <c r="P15" s="150"/>
      <c r="Q15" s="149"/>
      <c r="R15" s="15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6"/>
      <c r="F16" s="137"/>
      <c r="G16" s="122"/>
      <c r="H16" s="123"/>
      <c r="I16" s="122"/>
      <c r="J16" s="123"/>
      <c r="K16" s="122"/>
      <c r="L16" s="123"/>
      <c r="M16" s="122"/>
      <c r="N16" s="123"/>
      <c r="O16" s="149"/>
      <c r="P16" s="150"/>
      <c r="Q16" s="149"/>
      <c r="R16" s="15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36"/>
      <c r="F17" s="137"/>
      <c r="G17" s="122"/>
      <c r="H17" s="123"/>
      <c r="I17" s="122"/>
      <c r="J17" s="123"/>
      <c r="K17" s="122"/>
      <c r="L17" s="123"/>
      <c r="M17" s="122"/>
      <c r="N17" s="123"/>
      <c r="O17" s="149"/>
      <c r="P17" s="150"/>
      <c r="Q17" s="149"/>
      <c r="R17" s="15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81"/>
      <c r="B18" s="81"/>
      <c r="C18" s="81"/>
      <c r="D18" s="82"/>
      <c r="E18" s="136"/>
      <c r="F18" s="137"/>
      <c r="G18" s="149"/>
      <c r="H18" s="150"/>
      <c r="I18" s="149"/>
      <c r="J18" s="150"/>
      <c r="K18" s="149"/>
      <c r="L18" s="150"/>
      <c r="M18" s="149"/>
      <c r="N18" s="150"/>
      <c r="O18" s="151"/>
      <c r="P18" s="151"/>
      <c r="Q18" s="149"/>
      <c r="R18" s="150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121" t="s">
        <v>104</v>
      </c>
      <c r="C19" s="6"/>
      <c r="D19" s="22" t="s">
        <v>63</v>
      </c>
      <c r="E19" s="136"/>
      <c r="F19" s="137"/>
      <c r="G19" s="149"/>
      <c r="H19" s="150"/>
      <c r="I19" s="149"/>
      <c r="J19" s="150"/>
      <c r="K19" s="149"/>
      <c r="L19" s="150"/>
      <c r="M19" s="149"/>
      <c r="N19" s="150"/>
      <c r="O19" s="151"/>
      <c r="P19" s="151"/>
      <c r="Q19" s="149"/>
      <c r="R19" s="150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121" t="s">
        <v>104</v>
      </c>
      <c r="C20" s="6"/>
      <c r="D20" s="22" t="s">
        <v>81</v>
      </c>
      <c r="E20" s="136"/>
      <c r="F20" s="137"/>
      <c r="G20" s="149"/>
      <c r="H20" s="150"/>
      <c r="I20" s="149"/>
      <c r="J20" s="150"/>
      <c r="K20" s="149"/>
      <c r="L20" s="150"/>
      <c r="M20" s="149"/>
      <c r="N20" s="150"/>
      <c r="O20" s="151"/>
      <c r="P20" s="151"/>
      <c r="Q20" s="149"/>
      <c r="R20" s="15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34</v>
      </c>
      <c r="B21" s="36"/>
      <c r="C21" s="36"/>
      <c r="D21" s="36"/>
      <c r="E21" s="136"/>
      <c r="F21" s="137"/>
      <c r="G21" s="149"/>
      <c r="H21" s="150"/>
      <c r="I21" s="149"/>
      <c r="J21" s="150"/>
      <c r="K21" s="149"/>
      <c r="L21" s="150"/>
      <c r="M21" s="149"/>
      <c r="N21" s="150"/>
      <c r="O21" s="151"/>
      <c r="P21" s="151"/>
      <c r="Q21" s="149"/>
      <c r="R21" s="150"/>
      <c r="S21" s="38">
        <f t="shared" si="0"/>
        <v>0</v>
      </c>
      <c r="T21" s="38"/>
      <c r="U21" s="41"/>
      <c r="V21" s="40"/>
    </row>
    <row r="22" spans="1:22" x14ac:dyDescent="0.25">
      <c r="A22" s="36" t="s">
        <v>35</v>
      </c>
      <c r="B22" s="36"/>
      <c r="C22" s="36"/>
      <c r="D22" s="36"/>
      <c r="E22" s="125"/>
      <c r="F22" s="125"/>
      <c r="G22" s="151"/>
      <c r="H22" s="151"/>
      <c r="I22" s="151"/>
      <c r="J22" s="151"/>
      <c r="K22" s="151"/>
      <c r="L22" s="151"/>
      <c r="M22" s="149"/>
      <c r="N22" s="150"/>
      <c r="O22" s="151"/>
      <c r="P22" s="151"/>
      <c r="Q22" s="149"/>
      <c r="R22" s="150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3">
        <f>SUM(E4:E22)</f>
        <v>8</v>
      </c>
      <c r="F23" s="154"/>
      <c r="G23" s="153">
        <f>SUM(G4:G22)</f>
        <v>8</v>
      </c>
      <c r="H23" s="154"/>
      <c r="I23" s="153">
        <f>SUM(I4:I22)</f>
        <v>8</v>
      </c>
      <c r="J23" s="154"/>
      <c r="K23" s="153">
        <f>SUM(K4:K22)</f>
        <v>8</v>
      </c>
      <c r="L23" s="154"/>
      <c r="M23" s="153">
        <f>SUM(M4:M22)</f>
        <v>8</v>
      </c>
      <c r="N23" s="154"/>
      <c r="O23" s="153">
        <f>SUM(O4:O22)</f>
        <v>0</v>
      </c>
      <c r="P23" s="154"/>
      <c r="Q23" s="153">
        <f>SUM(Q4:Q22)</f>
        <v>0</v>
      </c>
      <c r="R23" s="154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38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22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23</v>
      </c>
      <c r="C29" s="43">
        <f>U25</f>
        <v>0</v>
      </c>
      <c r="D29" s="43"/>
      <c r="I29" s="44"/>
    </row>
    <row r="30" spans="1:22" x14ac:dyDescent="0.25">
      <c r="A30" s="30" t="s">
        <v>24</v>
      </c>
      <c r="C30" s="43">
        <f>V25</f>
        <v>0</v>
      </c>
    </row>
    <row r="31" spans="1:22" x14ac:dyDescent="0.25">
      <c r="A31" s="30" t="s">
        <v>25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39</v>
      </c>
      <c r="F33" s="31"/>
      <c r="G33" s="46">
        <v>0</v>
      </c>
    </row>
    <row r="34" spans="1:7" ht="16.5" thickTop="1" x14ac:dyDescent="0.25">
      <c r="A34" s="30" t="s">
        <v>26</v>
      </c>
      <c r="C34" s="47">
        <v>0</v>
      </c>
      <c r="D34" s="47"/>
    </row>
    <row r="35" spans="1:7" x14ac:dyDescent="0.25">
      <c r="A35" s="30" t="s">
        <v>33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E26" sqref="F26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61</v>
      </c>
      <c r="B2" s="111"/>
      <c r="C2" s="111" t="str">
        <f>Chimes!C2</f>
        <v>21.05.23</v>
      </c>
      <c r="D2" s="6"/>
      <c r="E2" s="133" t="s">
        <v>12</v>
      </c>
      <c r="F2" s="133"/>
      <c r="G2" s="133" t="s">
        <v>13</v>
      </c>
      <c r="H2" s="133"/>
      <c r="I2" s="133" t="s">
        <v>14</v>
      </c>
      <c r="J2" s="133"/>
      <c r="K2" s="133" t="s">
        <v>15</v>
      </c>
      <c r="L2" s="133"/>
      <c r="M2" s="133" t="s">
        <v>16</v>
      </c>
      <c r="N2" s="133"/>
      <c r="O2" s="133" t="s">
        <v>17</v>
      </c>
      <c r="P2" s="133"/>
      <c r="Q2" s="133" t="s">
        <v>18</v>
      </c>
      <c r="R2" s="133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121" t="s">
        <v>100</v>
      </c>
      <c r="C4" s="6">
        <v>45</v>
      </c>
      <c r="D4" s="22" t="s">
        <v>80</v>
      </c>
      <c r="E4" s="136">
        <v>8</v>
      </c>
      <c r="F4" s="137"/>
      <c r="G4" s="136">
        <v>8</v>
      </c>
      <c r="H4" s="137"/>
      <c r="I4" s="136">
        <v>8</v>
      </c>
      <c r="J4" s="137"/>
      <c r="K4" s="136">
        <v>8</v>
      </c>
      <c r="L4" s="137"/>
      <c r="M4" s="136">
        <v>8</v>
      </c>
      <c r="N4" s="137"/>
      <c r="O4" s="136"/>
      <c r="P4" s="137"/>
      <c r="Q4" s="136"/>
      <c r="R4" s="137"/>
      <c r="S4" s="12">
        <f t="shared" ref="S4:S10" si="0">E4+G4+I4+K4+M4+O4+Q4</f>
        <v>40</v>
      </c>
      <c r="T4" s="12">
        <f t="shared" ref="T4:T22" si="1">SUM(S4-U4-V4)</f>
        <v>40</v>
      </c>
      <c r="U4" s="14"/>
      <c r="V4" s="14"/>
    </row>
    <row r="5" spans="1:22" x14ac:dyDescent="0.25">
      <c r="A5" s="6"/>
      <c r="B5" s="6"/>
      <c r="C5" s="6"/>
      <c r="D5" s="22"/>
      <c r="E5" s="136"/>
      <c r="F5" s="137"/>
      <c r="G5" s="136"/>
      <c r="H5" s="137"/>
      <c r="I5" s="136"/>
      <c r="J5" s="137"/>
      <c r="K5" s="136"/>
      <c r="L5" s="137"/>
      <c r="M5" s="136"/>
      <c r="N5" s="137"/>
      <c r="O5" s="136"/>
      <c r="P5" s="137"/>
      <c r="Q5" s="136"/>
      <c r="R5" s="137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6"/>
      <c r="F6" s="137"/>
      <c r="G6" s="136"/>
      <c r="H6" s="137"/>
      <c r="I6" s="136"/>
      <c r="J6" s="137"/>
      <c r="K6" s="136"/>
      <c r="L6" s="137"/>
      <c r="M6" s="136"/>
      <c r="N6" s="137"/>
      <c r="O6" s="136"/>
      <c r="P6" s="137"/>
      <c r="Q6" s="136"/>
      <c r="R6" s="137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7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36"/>
      <c r="P16" s="137"/>
      <c r="Q16" s="136"/>
      <c r="R16" s="13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36"/>
      <c r="P17" s="137"/>
      <c r="Q17" s="136"/>
      <c r="R17" s="13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121" t="s">
        <v>104</v>
      </c>
      <c r="C21" s="6"/>
      <c r="D21" s="22" t="s">
        <v>65</v>
      </c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1"/>
      <c r="B22" s="61"/>
      <c r="C22" s="111"/>
      <c r="D22" s="10"/>
      <c r="E22" s="155"/>
      <c r="F22" s="137"/>
      <c r="G22" s="155"/>
      <c r="H22" s="137"/>
      <c r="I22" s="155"/>
      <c r="J22" s="137"/>
      <c r="K22" s="155"/>
      <c r="L22" s="137"/>
      <c r="M22" s="155"/>
      <c r="N22" s="137"/>
      <c r="O22" s="136"/>
      <c r="P22" s="137"/>
      <c r="Q22" s="136"/>
      <c r="R22" s="13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34</v>
      </c>
      <c r="B23" s="10"/>
      <c r="C23" s="10"/>
      <c r="D23" s="10"/>
      <c r="E23" s="136"/>
      <c r="F23" s="137"/>
      <c r="G23" s="136"/>
      <c r="H23" s="137"/>
      <c r="I23" s="136"/>
      <c r="J23" s="137"/>
      <c r="K23" s="136"/>
      <c r="L23" s="137"/>
      <c r="M23" s="136"/>
      <c r="N23" s="137"/>
      <c r="O23" s="136"/>
      <c r="P23" s="137"/>
      <c r="Q23" s="136"/>
      <c r="R23" s="137"/>
      <c r="S23" s="12">
        <f t="shared" si="2"/>
        <v>0</v>
      </c>
      <c r="T23" s="12"/>
      <c r="U23" s="15"/>
      <c r="V23" s="14"/>
    </row>
    <row r="24" spans="1:22" x14ac:dyDescent="0.25">
      <c r="A24" s="10" t="s">
        <v>35</v>
      </c>
      <c r="B24" s="10"/>
      <c r="C24" s="10"/>
      <c r="D24" s="10"/>
      <c r="E24" s="136"/>
      <c r="F24" s="137"/>
      <c r="G24" s="136"/>
      <c r="H24" s="137"/>
      <c r="I24" s="136"/>
      <c r="J24" s="137"/>
      <c r="K24" s="136"/>
      <c r="L24" s="137"/>
      <c r="M24" s="136"/>
      <c r="N24" s="137"/>
      <c r="O24" s="136"/>
      <c r="P24" s="137"/>
      <c r="Q24" s="136"/>
      <c r="R24" s="137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/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E26" sqref="F26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  <c r="S1" s="3"/>
    </row>
    <row r="2" spans="1:22" s="9" customFormat="1" x14ac:dyDescent="0.25">
      <c r="A2" s="5" t="s">
        <v>61</v>
      </c>
      <c r="B2" s="111"/>
      <c r="C2" s="111" t="str">
        <f>Chimes!C2</f>
        <v>21.05.23</v>
      </c>
      <c r="D2" s="6"/>
      <c r="E2" s="133" t="s">
        <v>12</v>
      </c>
      <c r="F2" s="133"/>
      <c r="G2" s="133" t="s">
        <v>13</v>
      </c>
      <c r="H2" s="133"/>
      <c r="I2" s="133" t="s">
        <v>14</v>
      </c>
      <c r="J2" s="133"/>
      <c r="K2" s="133" t="s">
        <v>15</v>
      </c>
      <c r="L2" s="133"/>
      <c r="M2" s="138" t="s">
        <v>16</v>
      </c>
      <c r="N2" s="138"/>
      <c r="O2" s="133" t="s">
        <v>17</v>
      </c>
      <c r="P2" s="133"/>
      <c r="Q2" s="133" t="s">
        <v>18</v>
      </c>
      <c r="R2" s="133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>
        <v>8</v>
      </c>
      <c r="N3" s="119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121" t="s">
        <v>100</v>
      </c>
      <c r="C4" s="6">
        <v>30</v>
      </c>
      <c r="D4" s="22" t="s">
        <v>79</v>
      </c>
      <c r="E4" s="136">
        <v>3.5</v>
      </c>
      <c r="F4" s="137"/>
      <c r="G4" s="136">
        <v>1</v>
      </c>
      <c r="H4" s="137"/>
      <c r="I4" s="136"/>
      <c r="J4" s="137"/>
      <c r="K4" s="136">
        <v>3</v>
      </c>
      <c r="L4" s="137"/>
      <c r="M4" s="139"/>
      <c r="N4" s="140"/>
      <c r="O4" s="136"/>
      <c r="P4" s="137"/>
      <c r="Q4" s="136"/>
      <c r="R4" s="137"/>
      <c r="S4" s="12">
        <f>E4+G4+I4+K4+M4+O4+Q4</f>
        <v>7.5</v>
      </c>
      <c r="T4" s="12">
        <f>SUM(S4-U4-V4)</f>
        <v>7.5</v>
      </c>
      <c r="U4" s="14"/>
      <c r="V4" s="14"/>
    </row>
    <row r="5" spans="1:22" ht="15.75" customHeight="1" x14ac:dyDescent="0.25">
      <c r="A5" s="6">
        <v>7054</v>
      </c>
      <c r="B5" s="121" t="s">
        <v>100</v>
      </c>
      <c r="C5" s="6">
        <v>31</v>
      </c>
      <c r="D5" s="22" t="s">
        <v>79</v>
      </c>
      <c r="E5" s="136">
        <v>3.5</v>
      </c>
      <c r="F5" s="137"/>
      <c r="G5" s="136">
        <v>1</v>
      </c>
      <c r="H5" s="137"/>
      <c r="I5" s="136"/>
      <c r="J5" s="137"/>
      <c r="K5" s="136">
        <v>3</v>
      </c>
      <c r="L5" s="137"/>
      <c r="M5" s="139"/>
      <c r="N5" s="140"/>
      <c r="O5" s="136"/>
      <c r="P5" s="137"/>
      <c r="Q5" s="136"/>
      <c r="R5" s="137"/>
      <c r="S5" s="12">
        <f>E5+G5+I5+K5+M5+O5+Q5</f>
        <v>7.5</v>
      </c>
      <c r="T5" s="12">
        <f>SUM(S5-U5-V5)</f>
        <v>7.5</v>
      </c>
      <c r="U5" s="14"/>
      <c r="V5" s="14"/>
    </row>
    <row r="6" spans="1:22" x14ac:dyDescent="0.25">
      <c r="A6" s="6">
        <v>6964</v>
      </c>
      <c r="B6" s="121" t="s">
        <v>101</v>
      </c>
      <c r="C6" s="6">
        <v>13</v>
      </c>
      <c r="D6" s="22" t="s">
        <v>82</v>
      </c>
      <c r="E6" s="136">
        <v>1</v>
      </c>
      <c r="F6" s="137"/>
      <c r="G6" s="136">
        <v>3.5</v>
      </c>
      <c r="H6" s="137"/>
      <c r="I6" s="136"/>
      <c r="J6" s="137"/>
      <c r="K6" s="136"/>
      <c r="L6" s="137"/>
      <c r="M6" s="139"/>
      <c r="N6" s="140"/>
      <c r="O6" s="136"/>
      <c r="P6" s="137"/>
      <c r="Q6" s="136"/>
      <c r="R6" s="137"/>
      <c r="S6" s="12">
        <f t="shared" ref="S6:S24" si="0">E6+G6+I6+K6+M6+O6+Q6</f>
        <v>4.5</v>
      </c>
      <c r="T6" s="12">
        <f t="shared" ref="T6:T21" si="1">SUM(S6-U6-V6)</f>
        <v>4.5</v>
      </c>
      <c r="U6" s="14"/>
      <c r="V6" s="14"/>
    </row>
    <row r="7" spans="1:22" x14ac:dyDescent="0.25">
      <c r="A7" s="6">
        <v>6964</v>
      </c>
      <c r="B7" s="121" t="s">
        <v>101</v>
      </c>
      <c r="C7" s="6">
        <v>11</v>
      </c>
      <c r="D7" s="22" t="s">
        <v>94</v>
      </c>
      <c r="E7" s="136"/>
      <c r="F7" s="137"/>
      <c r="G7" s="136">
        <v>1.5</v>
      </c>
      <c r="H7" s="137"/>
      <c r="I7" s="136">
        <v>1.5</v>
      </c>
      <c r="J7" s="137"/>
      <c r="K7" s="136"/>
      <c r="L7" s="137"/>
      <c r="M7" s="139"/>
      <c r="N7" s="140"/>
      <c r="O7" s="136"/>
      <c r="P7" s="137"/>
      <c r="Q7" s="136"/>
      <c r="R7" s="137"/>
      <c r="S7" s="12">
        <f>E7+G7+I7+K7+M7+O7+Q7</f>
        <v>3</v>
      </c>
      <c r="T7" s="12">
        <f t="shared" si="1"/>
        <v>3</v>
      </c>
      <c r="U7" s="14"/>
      <c r="V7" s="14"/>
    </row>
    <row r="8" spans="1:22" x14ac:dyDescent="0.25">
      <c r="A8" s="6">
        <v>6964</v>
      </c>
      <c r="B8" s="121" t="s">
        <v>101</v>
      </c>
      <c r="C8" s="6">
        <v>14</v>
      </c>
      <c r="D8" s="22" t="s">
        <v>91</v>
      </c>
      <c r="E8" s="136"/>
      <c r="F8" s="137"/>
      <c r="G8" s="136">
        <v>1</v>
      </c>
      <c r="H8" s="137"/>
      <c r="I8" s="136">
        <v>1.5</v>
      </c>
      <c r="J8" s="137"/>
      <c r="K8" s="136"/>
      <c r="L8" s="137"/>
      <c r="M8" s="139"/>
      <c r="N8" s="140"/>
      <c r="O8" s="136"/>
      <c r="P8" s="137"/>
      <c r="Q8" s="136"/>
      <c r="R8" s="137"/>
      <c r="S8" s="12">
        <f>E8+G8+I8+K8+M8+O8+Q8</f>
        <v>2.5</v>
      </c>
      <c r="T8" s="12">
        <f t="shared" si="1"/>
        <v>2.5</v>
      </c>
      <c r="U8" s="14"/>
      <c r="V8" s="14"/>
    </row>
    <row r="9" spans="1:22" x14ac:dyDescent="0.25">
      <c r="A9" s="6">
        <v>6822</v>
      </c>
      <c r="B9" s="121" t="s">
        <v>102</v>
      </c>
      <c r="C9" s="6">
        <v>67</v>
      </c>
      <c r="D9" s="22" t="s">
        <v>90</v>
      </c>
      <c r="E9" s="136"/>
      <c r="F9" s="137"/>
      <c r="G9" s="136"/>
      <c r="H9" s="137"/>
      <c r="I9" s="136">
        <v>5</v>
      </c>
      <c r="J9" s="137"/>
      <c r="K9" s="136">
        <v>2</v>
      </c>
      <c r="L9" s="137"/>
      <c r="M9" s="139"/>
      <c r="N9" s="140"/>
      <c r="O9" s="136"/>
      <c r="P9" s="137"/>
      <c r="Q9" s="136"/>
      <c r="R9" s="137"/>
      <c r="S9" s="12">
        <f>E9+G9+I9+K9+M9+O9+Q9</f>
        <v>7</v>
      </c>
      <c r="T9" s="12">
        <f t="shared" si="1"/>
        <v>7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9"/>
      <c r="N10" s="140"/>
      <c r="O10" s="136"/>
      <c r="P10" s="137"/>
      <c r="Q10" s="136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9"/>
      <c r="N11" s="140"/>
      <c r="O11" s="136"/>
      <c r="P11" s="137"/>
      <c r="Q11" s="136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36"/>
      <c r="J12" s="137"/>
      <c r="K12" s="136"/>
      <c r="L12" s="137"/>
      <c r="M12" s="139"/>
      <c r="N12" s="140"/>
      <c r="O12" s="136"/>
      <c r="P12" s="137"/>
      <c r="Q12" s="136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6"/>
      <c r="H13" s="137"/>
      <c r="I13" s="136"/>
      <c r="J13" s="137"/>
      <c r="K13" s="136"/>
      <c r="L13" s="137"/>
      <c r="M13" s="139"/>
      <c r="N13" s="140"/>
      <c r="O13" s="136"/>
      <c r="P13" s="137"/>
      <c r="Q13" s="136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36"/>
      <c r="J14" s="137"/>
      <c r="K14" s="136"/>
      <c r="L14" s="137"/>
      <c r="M14" s="139"/>
      <c r="N14" s="140"/>
      <c r="O14" s="136"/>
      <c r="P14" s="137"/>
      <c r="Q14" s="136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7"/>
      <c r="G15" s="136"/>
      <c r="H15" s="137"/>
      <c r="I15" s="136"/>
      <c r="J15" s="137"/>
      <c r="K15" s="136"/>
      <c r="L15" s="137"/>
      <c r="M15" s="139"/>
      <c r="N15" s="140"/>
      <c r="O15" s="136"/>
      <c r="P15" s="137"/>
      <c r="Q15" s="136"/>
      <c r="R15" s="1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37"/>
      <c r="G16" s="136"/>
      <c r="H16" s="137"/>
      <c r="I16" s="136"/>
      <c r="J16" s="137"/>
      <c r="K16" s="136"/>
      <c r="L16" s="137"/>
      <c r="M16" s="139"/>
      <c r="N16" s="140"/>
      <c r="O16" s="136"/>
      <c r="P16" s="137"/>
      <c r="Q16" s="136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6"/>
      <c r="F17" s="137"/>
      <c r="G17" s="136"/>
      <c r="H17" s="137"/>
      <c r="I17" s="136"/>
      <c r="J17" s="137"/>
      <c r="K17" s="136"/>
      <c r="L17" s="137"/>
      <c r="M17" s="139"/>
      <c r="N17" s="140"/>
      <c r="O17" s="136"/>
      <c r="P17" s="137"/>
      <c r="Q17" s="136"/>
      <c r="R17" s="13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2"/>
      <c r="H18" s="123"/>
      <c r="I18" s="136"/>
      <c r="J18" s="137"/>
      <c r="K18" s="122"/>
      <c r="L18" s="123"/>
      <c r="M18" s="139"/>
      <c r="N18" s="140"/>
      <c r="O18" s="136"/>
      <c r="P18" s="137"/>
      <c r="Q18" s="136"/>
      <c r="R18" s="1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121" t="s">
        <v>104</v>
      </c>
      <c r="C19" s="6"/>
      <c r="D19" s="22" t="s">
        <v>63</v>
      </c>
      <c r="E19" s="122"/>
      <c r="F19" s="123"/>
      <c r="G19" s="122"/>
      <c r="H19" s="123"/>
      <c r="I19" s="122"/>
      <c r="J19" s="123"/>
      <c r="K19" s="122"/>
      <c r="L19" s="123"/>
      <c r="M19" s="129"/>
      <c r="N19" s="130"/>
      <c r="O19" s="136"/>
      <c r="P19" s="137"/>
      <c r="Q19" s="136"/>
      <c r="R19" s="13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121" t="s">
        <v>104</v>
      </c>
      <c r="C20" s="6"/>
      <c r="D20" s="10" t="s">
        <v>56</v>
      </c>
      <c r="E20" s="136"/>
      <c r="F20" s="137"/>
      <c r="G20" s="136"/>
      <c r="H20" s="137"/>
      <c r="I20" s="136"/>
      <c r="J20" s="137"/>
      <c r="K20" s="136"/>
      <c r="L20" s="137"/>
      <c r="M20" s="139"/>
      <c r="N20" s="140"/>
      <c r="O20" s="136"/>
      <c r="P20" s="137"/>
      <c r="Q20" s="136"/>
      <c r="R20" s="137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6"/>
      <c r="F21" s="137"/>
      <c r="G21" s="136"/>
      <c r="H21" s="137"/>
      <c r="I21" s="136"/>
      <c r="J21" s="137"/>
      <c r="K21" s="136"/>
      <c r="L21" s="137"/>
      <c r="M21" s="139"/>
      <c r="N21" s="140"/>
      <c r="O21" s="136"/>
      <c r="P21" s="137"/>
      <c r="Q21" s="136"/>
      <c r="R21" s="1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34</v>
      </c>
      <c r="B22" s="10"/>
      <c r="C22" s="6"/>
      <c r="D22" s="6"/>
      <c r="E22" s="136"/>
      <c r="F22" s="137"/>
      <c r="G22" s="136"/>
      <c r="H22" s="137"/>
      <c r="I22" s="136"/>
      <c r="J22" s="137"/>
      <c r="K22" s="136"/>
      <c r="L22" s="137"/>
      <c r="M22" s="139">
        <v>8</v>
      </c>
      <c r="N22" s="140"/>
      <c r="O22" s="136"/>
      <c r="P22" s="137"/>
      <c r="Q22" s="136"/>
      <c r="R22" s="137"/>
      <c r="S22" s="12">
        <f t="shared" si="0"/>
        <v>8</v>
      </c>
      <c r="T22" s="12"/>
      <c r="U22" s="15"/>
      <c r="V22" s="14"/>
    </row>
    <row r="23" spans="1:22" x14ac:dyDescent="0.25">
      <c r="A23" s="10" t="s">
        <v>35</v>
      </c>
      <c r="B23" s="10"/>
      <c r="C23" s="6"/>
      <c r="D23" s="6"/>
      <c r="E23" s="136"/>
      <c r="F23" s="137"/>
      <c r="G23" s="136"/>
      <c r="H23" s="137"/>
      <c r="I23" s="136"/>
      <c r="J23" s="137"/>
      <c r="K23" s="136"/>
      <c r="L23" s="137"/>
      <c r="M23" s="136"/>
      <c r="N23" s="137"/>
      <c r="O23" s="136"/>
      <c r="P23" s="137"/>
      <c r="Q23" s="136"/>
      <c r="R23" s="137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8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38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22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23</v>
      </c>
      <c r="C30" s="17">
        <f>U26</f>
        <v>0</v>
      </c>
      <c r="D30" s="17"/>
      <c r="I30" s="24">
        <f>SUM(S20)</f>
        <v>0</v>
      </c>
      <c r="S30" s="3"/>
    </row>
    <row r="31" spans="1:22" x14ac:dyDescent="0.25">
      <c r="A31" s="3" t="s">
        <v>24</v>
      </c>
      <c r="C31" s="17">
        <f>V26</f>
        <v>0</v>
      </c>
      <c r="S31" s="3"/>
    </row>
    <row r="32" spans="1:22" x14ac:dyDescent="0.25">
      <c r="A32" s="3" t="s">
        <v>25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39</v>
      </c>
      <c r="F34" s="4"/>
      <c r="G34" s="19">
        <f>S24-C34</f>
        <v>0</v>
      </c>
      <c r="S34" s="3"/>
    </row>
    <row r="35" spans="1:19" ht="16.5" thickTop="1" x14ac:dyDescent="0.25">
      <c r="A35" s="3" t="s">
        <v>26</v>
      </c>
      <c r="C35" s="20">
        <v>0</v>
      </c>
      <c r="D35" s="20"/>
      <c r="S35" s="3"/>
    </row>
    <row r="36" spans="1:19" x14ac:dyDescent="0.25">
      <c r="A36" s="3" t="s">
        <v>33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E26" sqref="F26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">
        <v>61</v>
      </c>
      <c r="B2" s="111"/>
      <c r="C2" s="111" t="str">
        <f>Chimes!C2</f>
        <v>21.05.23</v>
      </c>
      <c r="D2" s="6"/>
      <c r="E2" s="148" t="s">
        <v>16</v>
      </c>
      <c r="F2" s="148"/>
      <c r="G2" s="148" t="s">
        <v>16</v>
      </c>
      <c r="H2" s="148"/>
      <c r="I2" s="148" t="s">
        <v>14</v>
      </c>
      <c r="J2" s="148"/>
      <c r="K2" s="148" t="s">
        <v>15</v>
      </c>
      <c r="L2" s="148"/>
      <c r="M2" s="148" t="s">
        <v>16</v>
      </c>
      <c r="N2" s="148"/>
      <c r="O2" s="133" t="s">
        <v>17</v>
      </c>
      <c r="P2" s="133"/>
      <c r="Q2" s="133" t="s">
        <v>18</v>
      </c>
      <c r="R2" s="133"/>
      <c r="S2" s="7" t="s">
        <v>21</v>
      </c>
      <c r="T2" s="7" t="s">
        <v>36</v>
      </c>
      <c r="U2" s="8" t="s">
        <v>23</v>
      </c>
      <c r="V2" s="8" t="s">
        <v>24</v>
      </c>
    </row>
    <row r="3" spans="1:22" ht="17.25" customHeight="1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56"/>
      <c r="F4" s="157"/>
      <c r="G4" s="156"/>
      <c r="H4" s="157"/>
      <c r="I4" s="156"/>
      <c r="J4" s="157"/>
      <c r="K4" s="156"/>
      <c r="L4" s="157"/>
      <c r="M4" s="156"/>
      <c r="N4" s="157"/>
      <c r="O4" s="125"/>
      <c r="P4" s="125"/>
      <c r="Q4" s="125"/>
      <c r="R4" s="125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56"/>
      <c r="F5" s="157"/>
      <c r="G5" s="156"/>
      <c r="H5" s="157"/>
      <c r="I5" s="156"/>
      <c r="J5" s="157"/>
      <c r="K5" s="156"/>
      <c r="L5" s="157"/>
      <c r="M5" s="156"/>
      <c r="N5" s="157"/>
      <c r="O5" s="125"/>
      <c r="P5" s="125"/>
      <c r="Q5" s="125"/>
      <c r="R5" s="125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56"/>
      <c r="F6" s="157"/>
      <c r="G6" s="156"/>
      <c r="H6" s="157"/>
      <c r="I6" s="156"/>
      <c r="J6" s="157"/>
      <c r="K6" s="156"/>
      <c r="L6" s="157"/>
      <c r="M6" s="156"/>
      <c r="N6" s="157"/>
      <c r="O6" s="125"/>
      <c r="P6" s="125"/>
      <c r="Q6" s="125"/>
      <c r="R6" s="12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56"/>
      <c r="F7" s="157"/>
      <c r="G7" s="156"/>
      <c r="H7" s="157"/>
      <c r="I7" s="156"/>
      <c r="J7" s="157"/>
      <c r="K7" s="156"/>
      <c r="L7" s="157"/>
      <c r="M7" s="156"/>
      <c r="N7" s="157"/>
      <c r="O7" s="125"/>
      <c r="P7" s="125"/>
      <c r="Q7" s="125"/>
      <c r="R7" s="12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56"/>
      <c r="F8" s="157"/>
      <c r="G8" s="156"/>
      <c r="H8" s="157"/>
      <c r="I8" s="156"/>
      <c r="J8" s="157"/>
      <c r="K8" s="156"/>
      <c r="L8" s="157"/>
      <c r="M8" s="156"/>
      <c r="N8" s="157"/>
      <c r="O8" s="125"/>
      <c r="P8" s="125"/>
      <c r="Q8" s="125"/>
      <c r="R8" s="1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56"/>
      <c r="F9" s="157"/>
      <c r="G9" s="156"/>
      <c r="H9" s="157"/>
      <c r="I9" s="156"/>
      <c r="J9" s="157"/>
      <c r="K9" s="156"/>
      <c r="L9" s="157"/>
      <c r="M9" s="156"/>
      <c r="N9" s="157"/>
      <c r="O9" s="136"/>
      <c r="P9" s="137"/>
      <c r="Q9" s="136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56"/>
      <c r="F10" s="157"/>
      <c r="G10" s="156"/>
      <c r="H10" s="157"/>
      <c r="I10" s="156"/>
      <c r="J10" s="157"/>
      <c r="K10" s="156"/>
      <c r="L10" s="157"/>
      <c r="M10" s="156"/>
      <c r="N10" s="157"/>
      <c r="O10" s="136"/>
      <c r="P10" s="137"/>
      <c r="Q10" s="136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7" t="s">
        <v>87</v>
      </c>
      <c r="E11" s="156"/>
      <c r="F11" s="157"/>
      <c r="G11" s="156"/>
      <c r="H11" s="157"/>
      <c r="I11" s="156"/>
      <c r="J11" s="157"/>
      <c r="K11" s="156"/>
      <c r="L11" s="157"/>
      <c r="M11" s="156"/>
      <c r="N11" s="157"/>
      <c r="O11" s="136"/>
      <c r="P11" s="137"/>
      <c r="Q11" s="136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56"/>
      <c r="F12" s="157"/>
      <c r="G12" s="156"/>
      <c r="H12" s="157"/>
      <c r="I12" s="156"/>
      <c r="J12" s="157"/>
      <c r="K12" s="156"/>
      <c r="L12" s="157"/>
      <c r="M12" s="156"/>
      <c r="N12" s="157"/>
      <c r="O12" s="136"/>
      <c r="P12" s="137"/>
      <c r="Q12" s="136"/>
      <c r="R12" s="1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56"/>
      <c r="F13" s="157"/>
      <c r="G13" s="156"/>
      <c r="H13" s="157"/>
      <c r="I13" s="156"/>
      <c r="J13" s="157"/>
      <c r="K13" s="156"/>
      <c r="L13" s="157"/>
      <c r="M13" s="156"/>
      <c r="N13" s="157"/>
      <c r="O13" s="136"/>
      <c r="P13" s="137"/>
      <c r="Q13" s="136"/>
      <c r="R13" s="1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7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6"/>
      <c r="F16" s="137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6"/>
      <c r="F17" s="137"/>
      <c r="G17" s="136"/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36"/>
      <c r="P18" s="137"/>
      <c r="Q18" s="136"/>
      <c r="R18" s="13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36"/>
      <c r="P19" s="137"/>
      <c r="Q19" s="136"/>
      <c r="R19" s="137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2"/>
        <v>0</v>
      </c>
      <c r="T21" s="12"/>
      <c r="U21" s="14"/>
      <c r="V21" s="14"/>
    </row>
    <row r="22" spans="1:22" x14ac:dyDescent="0.25">
      <c r="A22" s="10" t="s">
        <v>35</v>
      </c>
      <c r="B22" s="10"/>
      <c r="C22" s="10"/>
      <c r="D22" s="10"/>
      <c r="E22" s="136"/>
      <c r="F22" s="137"/>
      <c r="G22" s="136"/>
      <c r="H22" s="137"/>
      <c r="I22" s="136"/>
      <c r="J22" s="137"/>
      <c r="K22" s="136"/>
      <c r="L22" s="137"/>
      <c r="M22" s="136"/>
      <c r="N22" s="137"/>
      <c r="O22" s="136"/>
      <c r="P22" s="137"/>
      <c r="Q22" s="136"/>
      <c r="R22" s="13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0</v>
      </c>
      <c r="H23" s="142"/>
      <c r="I23" s="141">
        <f>SUM(I4:I22)</f>
        <v>0</v>
      </c>
      <c r="J23" s="142"/>
      <c r="K23" s="141">
        <f>SUM(K4:K22)</f>
        <v>0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/>
    </row>
    <row r="30" spans="1:22" x14ac:dyDescent="0.25">
      <c r="A30" s="3" t="s">
        <v>24</v>
      </c>
      <c r="C30" s="17">
        <f>V25</f>
        <v>0</v>
      </c>
      <c r="I30" s="17"/>
    </row>
    <row r="31" spans="1:22" x14ac:dyDescent="0.25">
      <c r="A31" s="18" t="s">
        <v>25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37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E21" sqref="E21:N2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53</v>
      </c>
      <c r="B1" s="70"/>
      <c r="C1" s="70"/>
    </row>
    <row r="2" spans="1:22" s="75" customFormat="1" x14ac:dyDescent="0.25">
      <c r="A2" s="5" t="s">
        <v>61</v>
      </c>
      <c r="B2" s="111"/>
      <c r="C2" s="111" t="str">
        <f>Chimes!C2</f>
        <v>21.05.23</v>
      </c>
      <c r="D2" s="111"/>
      <c r="E2" s="162" t="s">
        <v>12</v>
      </c>
      <c r="F2" s="162"/>
      <c r="G2" s="162" t="s">
        <v>13</v>
      </c>
      <c r="H2" s="162"/>
      <c r="I2" s="162" t="s">
        <v>14</v>
      </c>
      <c r="J2" s="162"/>
      <c r="K2" s="162" t="s">
        <v>15</v>
      </c>
      <c r="L2" s="162"/>
      <c r="M2" s="133" t="s">
        <v>16</v>
      </c>
      <c r="N2" s="162"/>
      <c r="O2" s="162" t="s">
        <v>17</v>
      </c>
      <c r="P2" s="162"/>
      <c r="Q2" s="162" t="s">
        <v>18</v>
      </c>
      <c r="R2" s="162"/>
      <c r="S2" s="73" t="s">
        <v>21</v>
      </c>
      <c r="T2" s="73" t="s">
        <v>36</v>
      </c>
      <c r="U2" s="74" t="s">
        <v>23</v>
      </c>
      <c r="V2" s="74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6964</v>
      </c>
      <c r="B4" s="121" t="s">
        <v>101</v>
      </c>
      <c r="C4" s="6">
        <v>13</v>
      </c>
      <c r="D4" s="22" t="s">
        <v>82</v>
      </c>
      <c r="E4" s="136">
        <v>6</v>
      </c>
      <c r="F4" s="137"/>
      <c r="G4" s="136">
        <v>0.5</v>
      </c>
      <c r="H4" s="137"/>
      <c r="I4" s="136">
        <v>1</v>
      </c>
      <c r="J4" s="137"/>
      <c r="K4" s="136">
        <v>0.5</v>
      </c>
      <c r="L4" s="137"/>
      <c r="M4" s="136"/>
      <c r="N4" s="137"/>
      <c r="O4" s="158"/>
      <c r="P4" s="159"/>
      <c r="Q4" s="158"/>
      <c r="R4" s="159"/>
      <c r="S4" s="79">
        <f t="shared" ref="S4:S28" si="0">E4+G4+I4+K4+M4+O4+Q4</f>
        <v>8</v>
      </c>
      <c r="T4" s="79">
        <f t="shared" ref="T4:T28" si="1">SUM(S4-U4-V4)</f>
        <v>8</v>
      </c>
      <c r="U4" s="83"/>
      <c r="V4" s="83"/>
    </row>
    <row r="5" spans="1:22" x14ac:dyDescent="0.25">
      <c r="A5" s="6">
        <v>6822</v>
      </c>
      <c r="B5" s="121" t="s">
        <v>102</v>
      </c>
      <c r="C5" s="6">
        <v>67</v>
      </c>
      <c r="D5" s="22" t="s">
        <v>90</v>
      </c>
      <c r="E5" s="136"/>
      <c r="F5" s="137"/>
      <c r="G5" s="136">
        <v>1.5</v>
      </c>
      <c r="H5" s="137"/>
      <c r="I5" s="136">
        <v>0.5</v>
      </c>
      <c r="J5" s="137"/>
      <c r="K5" s="136">
        <v>0.5</v>
      </c>
      <c r="L5" s="137"/>
      <c r="M5" s="136"/>
      <c r="N5" s="137"/>
      <c r="O5" s="158"/>
      <c r="P5" s="159"/>
      <c r="Q5" s="158"/>
      <c r="R5" s="159"/>
      <c r="S5" s="79">
        <f t="shared" si="0"/>
        <v>2.5</v>
      </c>
      <c r="T5" s="79">
        <f t="shared" si="1"/>
        <v>2.5</v>
      </c>
      <c r="U5" s="83"/>
      <c r="V5" s="83"/>
    </row>
    <row r="6" spans="1:22" x14ac:dyDescent="0.25">
      <c r="A6" s="6">
        <v>7054</v>
      </c>
      <c r="B6" s="121" t="s">
        <v>100</v>
      </c>
      <c r="C6" s="6">
        <v>45</v>
      </c>
      <c r="D6" s="22" t="s">
        <v>80</v>
      </c>
      <c r="E6" s="136"/>
      <c r="F6" s="137"/>
      <c r="G6" s="136">
        <v>1</v>
      </c>
      <c r="H6" s="137"/>
      <c r="I6" s="136"/>
      <c r="J6" s="137"/>
      <c r="K6" s="136"/>
      <c r="L6" s="137"/>
      <c r="M6" s="136"/>
      <c r="N6" s="137"/>
      <c r="O6" s="158"/>
      <c r="P6" s="159"/>
      <c r="Q6" s="158"/>
      <c r="R6" s="159"/>
      <c r="S6" s="79">
        <f t="shared" ref="S6:S8" si="2">E6+G6+I6+K6+M6+O6+Q6</f>
        <v>1</v>
      </c>
      <c r="T6" s="79">
        <f t="shared" ref="T6:T8" si="3">SUM(S6-U6-V6)</f>
        <v>1</v>
      </c>
      <c r="U6" s="83"/>
      <c r="V6" s="83"/>
    </row>
    <row r="7" spans="1:22" x14ac:dyDescent="0.25">
      <c r="A7" s="6">
        <v>6964</v>
      </c>
      <c r="B7" s="121" t="s">
        <v>101</v>
      </c>
      <c r="C7" s="6">
        <v>14</v>
      </c>
      <c r="D7" s="22" t="s">
        <v>91</v>
      </c>
      <c r="E7" s="136"/>
      <c r="F7" s="137"/>
      <c r="G7" s="136">
        <v>0.75</v>
      </c>
      <c r="H7" s="137"/>
      <c r="I7" s="136"/>
      <c r="J7" s="137"/>
      <c r="K7" s="136"/>
      <c r="L7" s="137"/>
      <c r="M7" s="136"/>
      <c r="N7" s="137"/>
      <c r="O7" s="158"/>
      <c r="P7" s="159"/>
      <c r="Q7" s="158"/>
      <c r="R7" s="159"/>
      <c r="S7" s="79">
        <f t="shared" si="2"/>
        <v>0.75</v>
      </c>
      <c r="T7" s="79">
        <f t="shared" si="3"/>
        <v>0.75</v>
      </c>
      <c r="U7" s="83"/>
      <c r="V7" s="83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58"/>
      <c r="P8" s="159"/>
      <c r="Q8" s="158"/>
      <c r="R8" s="159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81"/>
      <c r="B9" s="84"/>
      <c r="C9" s="81"/>
      <c r="D9" s="3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58"/>
      <c r="P9" s="159"/>
      <c r="Q9" s="158"/>
      <c r="R9" s="159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58"/>
      <c r="P10" s="159"/>
      <c r="Q10" s="158"/>
      <c r="R10" s="159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81"/>
      <c r="B11" s="81"/>
      <c r="C11" s="81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58"/>
      <c r="P11" s="159"/>
      <c r="Q11" s="158"/>
      <c r="R11" s="159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81"/>
      <c r="B12" s="6"/>
      <c r="C12" s="6"/>
      <c r="D12" s="22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58"/>
      <c r="P12" s="159"/>
      <c r="Q12" s="158"/>
      <c r="R12" s="159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81"/>
      <c r="B13" s="6"/>
      <c r="C13" s="6"/>
      <c r="D13" s="22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58"/>
      <c r="P13" s="159"/>
      <c r="Q13" s="158"/>
      <c r="R13" s="159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81">
        <v>3602</v>
      </c>
      <c r="B14" s="121" t="s">
        <v>103</v>
      </c>
      <c r="C14" s="6"/>
      <c r="D14" s="22" t="s">
        <v>95</v>
      </c>
      <c r="E14" s="136"/>
      <c r="F14" s="137"/>
      <c r="G14" s="136"/>
      <c r="H14" s="137"/>
      <c r="I14" s="136">
        <v>1</v>
      </c>
      <c r="J14" s="137"/>
      <c r="K14" s="136">
        <v>0.5</v>
      </c>
      <c r="L14" s="137"/>
      <c r="M14" s="136">
        <v>1</v>
      </c>
      <c r="N14" s="137"/>
      <c r="O14" s="158"/>
      <c r="P14" s="159"/>
      <c r="Q14" s="158"/>
      <c r="R14" s="159"/>
      <c r="S14" s="79">
        <f t="shared" si="4"/>
        <v>2.5</v>
      </c>
      <c r="T14" s="79">
        <f t="shared" si="5"/>
        <v>2.5</v>
      </c>
      <c r="U14" s="83"/>
      <c r="V14" s="83"/>
    </row>
    <row r="15" spans="1:22" x14ac:dyDescent="0.25">
      <c r="A15" s="81">
        <v>3602</v>
      </c>
      <c r="B15" s="121" t="s">
        <v>103</v>
      </c>
      <c r="C15" s="6"/>
      <c r="D15" s="22" t="s">
        <v>92</v>
      </c>
      <c r="E15" s="136"/>
      <c r="F15" s="137"/>
      <c r="G15" s="136">
        <v>0.5</v>
      </c>
      <c r="H15" s="137"/>
      <c r="I15" s="136"/>
      <c r="J15" s="137"/>
      <c r="K15" s="136"/>
      <c r="L15" s="137"/>
      <c r="M15" s="136"/>
      <c r="N15" s="137"/>
      <c r="O15" s="158"/>
      <c r="P15" s="159"/>
      <c r="Q15" s="158"/>
      <c r="R15" s="159"/>
      <c r="S15" s="79">
        <f t="shared" si="0"/>
        <v>0.5</v>
      </c>
      <c r="T15" s="79">
        <f t="shared" si="1"/>
        <v>0.5</v>
      </c>
      <c r="U15" s="83"/>
      <c r="V15" s="83"/>
    </row>
    <row r="16" spans="1:22" x14ac:dyDescent="0.25">
      <c r="A16" s="81">
        <v>3602</v>
      </c>
      <c r="B16" s="121" t="s">
        <v>103</v>
      </c>
      <c r="C16" s="81"/>
      <c r="D16" s="3" t="s">
        <v>59</v>
      </c>
      <c r="E16" s="136"/>
      <c r="F16" s="137"/>
      <c r="G16" s="136"/>
      <c r="H16" s="137"/>
      <c r="I16" s="136"/>
      <c r="J16" s="137"/>
      <c r="K16" s="136"/>
      <c r="L16" s="137"/>
      <c r="M16" s="136"/>
      <c r="N16" s="137"/>
      <c r="O16" s="158"/>
      <c r="P16" s="159"/>
      <c r="Q16" s="158"/>
      <c r="R16" s="159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81">
        <v>3602</v>
      </c>
      <c r="B17" s="121" t="s">
        <v>103</v>
      </c>
      <c r="C17" s="6"/>
      <c r="D17" s="22" t="s">
        <v>57</v>
      </c>
      <c r="E17" s="136"/>
      <c r="F17" s="137"/>
      <c r="G17" s="136">
        <v>0.25</v>
      </c>
      <c r="H17" s="137"/>
      <c r="I17" s="136">
        <v>0.25</v>
      </c>
      <c r="J17" s="137"/>
      <c r="K17" s="136">
        <v>4</v>
      </c>
      <c r="L17" s="137"/>
      <c r="M17" s="136">
        <v>5</v>
      </c>
      <c r="N17" s="137"/>
      <c r="O17" s="158"/>
      <c r="P17" s="159"/>
      <c r="Q17" s="158"/>
      <c r="R17" s="159"/>
      <c r="S17" s="79">
        <f>E17+G17+I17+K17+M17+O17+Q17</f>
        <v>9.5</v>
      </c>
      <c r="T17" s="79">
        <f t="shared" ref="T17:T19" si="6">SUM(S17-U17-V17)</f>
        <v>9.5</v>
      </c>
      <c r="U17" s="83"/>
      <c r="V17" s="83"/>
    </row>
    <row r="18" spans="1:22" x14ac:dyDescent="0.25">
      <c r="A18" s="81">
        <v>3602</v>
      </c>
      <c r="B18" s="121" t="s">
        <v>103</v>
      </c>
      <c r="C18" s="81"/>
      <c r="D18" s="22" t="s">
        <v>60</v>
      </c>
      <c r="E18" s="136">
        <v>1</v>
      </c>
      <c r="F18" s="137"/>
      <c r="G18" s="136">
        <v>1.25</v>
      </c>
      <c r="H18" s="137"/>
      <c r="I18" s="136">
        <v>1</v>
      </c>
      <c r="J18" s="137"/>
      <c r="K18" s="136">
        <v>0.75</v>
      </c>
      <c r="L18" s="137"/>
      <c r="M18" s="136">
        <v>1.25</v>
      </c>
      <c r="N18" s="137"/>
      <c r="O18" s="158"/>
      <c r="P18" s="159"/>
      <c r="Q18" s="158"/>
      <c r="R18" s="159"/>
      <c r="S18" s="79">
        <f t="shared" ref="S18" si="7">E18+G18+I18+K18+M18+O18+Q18</f>
        <v>5.25</v>
      </c>
      <c r="T18" s="79">
        <f t="shared" si="6"/>
        <v>2.75</v>
      </c>
      <c r="U18" s="83">
        <v>2.5</v>
      </c>
      <c r="V18" s="83"/>
    </row>
    <row r="19" spans="1:22" x14ac:dyDescent="0.25">
      <c r="A19" s="6"/>
      <c r="B19" s="6"/>
      <c r="C19" s="6"/>
      <c r="D19" s="22"/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58"/>
      <c r="P19" s="159"/>
      <c r="Q19" s="158"/>
      <c r="R19" s="159"/>
      <c r="S19" s="79">
        <f>E19+G19+I19+K19+M19+O19+Q19</f>
        <v>0</v>
      </c>
      <c r="T19" s="79">
        <f t="shared" si="6"/>
        <v>0</v>
      </c>
      <c r="U19" s="83"/>
      <c r="V19" s="83"/>
    </row>
    <row r="20" spans="1:22" x14ac:dyDescent="0.25">
      <c r="A20" s="6"/>
      <c r="B20" s="6"/>
      <c r="C20" s="6"/>
      <c r="D20" s="22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58"/>
      <c r="P20" s="159"/>
      <c r="Q20" s="158"/>
      <c r="R20" s="159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121" t="s">
        <v>104</v>
      </c>
      <c r="C21" s="6"/>
      <c r="D21" s="22" t="s">
        <v>96</v>
      </c>
      <c r="E21" s="136"/>
      <c r="F21" s="137"/>
      <c r="G21" s="136"/>
      <c r="H21" s="137"/>
      <c r="I21" s="136">
        <v>2</v>
      </c>
      <c r="J21" s="137"/>
      <c r="K21" s="136"/>
      <c r="L21" s="137"/>
      <c r="M21" s="136"/>
      <c r="N21" s="137"/>
      <c r="O21" s="158"/>
      <c r="P21" s="159"/>
      <c r="Q21" s="158"/>
      <c r="R21" s="159"/>
      <c r="S21" s="79">
        <f t="shared" si="8"/>
        <v>2</v>
      </c>
      <c r="T21" s="79">
        <f t="shared" si="1"/>
        <v>2</v>
      </c>
      <c r="U21" s="83"/>
      <c r="V21" s="83"/>
    </row>
    <row r="22" spans="1:22" x14ac:dyDescent="0.25">
      <c r="A22" s="6">
        <v>3600</v>
      </c>
      <c r="B22" s="121" t="s">
        <v>104</v>
      </c>
      <c r="C22" s="6"/>
      <c r="D22" s="22" t="s">
        <v>85</v>
      </c>
      <c r="E22" s="136"/>
      <c r="F22" s="137"/>
      <c r="G22" s="136">
        <v>0.5</v>
      </c>
      <c r="H22" s="137"/>
      <c r="I22" s="136"/>
      <c r="J22" s="137"/>
      <c r="K22" s="136"/>
      <c r="L22" s="137"/>
      <c r="M22" s="136"/>
      <c r="N22" s="137"/>
      <c r="O22" s="158"/>
      <c r="P22" s="159"/>
      <c r="Q22" s="158"/>
      <c r="R22" s="159"/>
      <c r="S22" s="79">
        <f t="shared" si="8"/>
        <v>0.5</v>
      </c>
      <c r="T22" s="79">
        <f t="shared" si="1"/>
        <v>0.5</v>
      </c>
      <c r="U22" s="83"/>
      <c r="V22" s="83"/>
    </row>
    <row r="23" spans="1:22" x14ac:dyDescent="0.25">
      <c r="A23" s="6">
        <v>3600</v>
      </c>
      <c r="B23" s="121" t="s">
        <v>104</v>
      </c>
      <c r="C23" s="6"/>
      <c r="D23" s="22" t="s">
        <v>73</v>
      </c>
      <c r="E23" s="136"/>
      <c r="F23" s="137"/>
      <c r="G23" s="136"/>
      <c r="H23" s="137"/>
      <c r="I23" s="136"/>
      <c r="J23" s="137"/>
      <c r="K23" s="136"/>
      <c r="L23" s="137"/>
      <c r="M23" s="136"/>
      <c r="N23" s="137"/>
      <c r="O23" s="158"/>
      <c r="P23" s="159"/>
      <c r="Q23" s="158"/>
      <c r="R23" s="159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121" t="s">
        <v>104</v>
      </c>
      <c r="C24" s="6"/>
      <c r="D24" s="22" t="s">
        <v>63</v>
      </c>
      <c r="E24" s="136">
        <v>0.25</v>
      </c>
      <c r="F24" s="137"/>
      <c r="G24" s="136"/>
      <c r="H24" s="137"/>
      <c r="I24" s="136"/>
      <c r="J24" s="137"/>
      <c r="K24" s="136">
        <v>0.5</v>
      </c>
      <c r="L24" s="137"/>
      <c r="M24" s="136">
        <v>1</v>
      </c>
      <c r="N24" s="137"/>
      <c r="O24" s="158"/>
      <c r="P24" s="159"/>
      <c r="Q24" s="158"/>
      <c r="R24" s="159"/>
      <c r="S24" s="79">
        <f>E24+G24+I24+K24+M24+O24+Q24</f>
        <v>1.75</v>
      </c>
      <c r="T24" s="79">
        <f t="shared" si="1"/>
        <v>1.75</v>
      </c>
      <c r="U24" s="83"/>
      <c r="V24" s="83"/>
    </row>
    <row r="25" spans="1:22" x14ac:dyDescent="0.25">
      <c r="A25" s="6">
        <v>3600</v>
      </c>
      <c r="B25" s="121" t="s">
        <v>104</v>
      </c>
      <c r="C25" s="6"/>
      <c r="D25" s="22" t="s">
        <v>76</v>
      </c>
      <c r="E25" s="136"/>
      <c r="F25" s="137"/>
      <c r="G25" s="136"/>
      <c r="H25" s="137"/>
      <c r="I25" s="136"/>
      <c r="J25" s="137"/>
      <c r="K25" s="136"/>
      <c r="L25" s="137"/>
      <c r="M25" s="136"/>
      <c r="N25" s="137"/>
      <c r="O25" s="158"/>
      <c r="P25" s="159"/>
      <c r="Q25" s="158"/>
      <c r="R25" s="159"/>
      <c r="S25" s="79">
        <f>E25+G25+I25+K25+M25+O25+Q25</f>
        <v>0</v>
      </c>
      <c r="T25" s="79">
        <f t="shared" si="1"/>
        <v>0</v>
      </c>
      <c r="U25" s="83"/>
      <c r="V25" s="83"/>
    </row>
    <row r="26" spans="1:22" ht="15.75" customHeight="1" x14ac:dyDescent="0.25">
      <c r="A26" s="6">
        <v>3600</v>
      </c>
      <c r="B26" s="121" t="s">
        <v>104</v>
      </c>
      <c r="C26" s="6"/>
      <c r="D26" s="22" t="s">
        <v>66</v>
      </c>
      <c r="E26" s="136">
        <v>1</v>
      </c>
      <c r="F26" s="137"/>
      <c r="G26" s="136">
        <v>2</v>
      </c>
      <c r="H26" s="137"/>
      <c r="I26" s="136">
        <v>2.5</v>
      </c>
      <c r="J26" s="137"/>
      <c r="K26" s="136">
        <v>1.5</v>
      </c>
      <c r="L26" s="137"/>
      <c r="M26" s="136"/>
      <c r="N26" s="137"/>
      <c r="O26" s="158"/>
      <c r="P26" s="159"/>
      <c r="Q26" s="158"/>
      <c r="R26" s="159"/>
      <c r="S26" s="79">
        <f t="shared" si="0"/>
        <v>7</v>
      </c>
      <c r="T26" s="79">
        <f t="shared" si="1"/>
        <v>7</v>
      </c>
      <c r="U26" s="83"/>
      <c r="V26" s="83"/>
    </row>
    <row r="27" spans="1:22" x14ac:dyDescent="0.25">
      <c r="A27" s="81">
        <v>3600</v>
      </c>
      <c r="B27" s="121" t="s">
        <v>104</v>
      </c>
      <c r="C27" s="81"/>
      <c r="D27" s="82" t="s">
        <v>58</v>
      </c>
      <c r="E27" s="136">
        <v>0.25</v>
      </c>
      <c r="F27" s="137"/>
      <c r="G27" s="136">
        <v>0.25</v>
      </c>
      <c r="H27" s="137"/>
      <c r="I27" s="136">
        <v>0.25</v>
      </c>
      <c r="J27" s="137"/>
      <c r="K27" s="136">
        <v>0.25</v>
      </c>
      <c r="L27" s="137"/>
      <c r="M27" s="136">
        <v>0.25</v>
      </c>
      <c r="N27" s="137"/>
      <c r="O27" s="158"/>
      <c r="P27" s="159"/>
      <c r="Q27" s="158"/>
      <c r="R27" s="159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36"/>
      <c r="F28" s="137"/>
      <c r="G28" s="136"/>
      <c r="H28" s="137"/>
      <c r="I28" s="136"/>
      <c r="J28" s="137"/>
      <c r="K28" s="136"/>
      <c r="L28" s="137"/>
      <c r="M28" s="136"/>
      <c r="N28" s="137"/>
      <c r="O28" s="158"/>
      <c r="P28" s="159"/>
      <c r="Q28" s="158"/>
      <c r="R28" s="159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34</v>
      </c>
      <c r="B29" s="76"/>
      <c r="C29" s="76"/>
      <c r="D29" s="76"/>
      <c r="E29" s="136"/>
      <c r="F29" s="137"/>
      <c r="G29" s="136"/>
      <c r="H29" s="137"/>
      <c r="I29" s="136"/>
      <c r="J29" s="137"/>
      <c r="K29" s="136"/>
      <c r="L29" s="137"/>
      <c r="M29" s="136"/>
      <c r="N29" s="137"/>
      <c r="O29" s="158"/>
      <c r="P29" s="159"/>
      <c r="Q29" s="158"/>
      <c r="R29" s="159"/>
      <c r="S29" s="79">
        <f>E29+G29+I29+K29+M29+O29+Q29</f>
        <v>0</v>
      </c>
      <c r="T29" s="79"/>
      <c r="U29" s="85"/>
      <c r="V29" s="83"/>
    </row>
    <row r="30" spans="1:22" x14ac:dyDescent="0.25">
      <c r="A30" s="76" t="s">
        <v>35</v>
      </c>
      <c r="B30" s="76"/>
      <c r="C30" s="76"/>
      <c r="D30" s="76"/>
      <c r="E30" s="136"/>
      <c r="F30" s="137"/>
      <c r="G30" s="136"/>
      <c r="H30" s="137"/>
      <c r="I30" s="136"/>
      <c r="J30" s="137"/>
      <c r="K30" s="136"/>
      <c r="L30" s="137"/>
      <c r="M30" s="136"/>
      <c r="N30" s="137"/>
      <c r="O30" s="158"/>
      <c r="P30" s="159"/>
      <c r="Q30" s="158"/>
      <c r="R30" s="159"/>
      <c r="S30" s="79">
        <f>E30+G30+I30+K30+M30+O30+Q30</f>
        <v>0</v>
      </c>
      <c r="T30" s="79"/>
      <c r="U30" s="85"/>
      <c r="V30" s="83"/>
    </row>
    <row r="31" spans="1:22" x14ac:dyDescent="0.25">
      <c r="A31" s="85" t="s">
        <v>6</v>
      </c>
      <c r="B31" s="85"/>
      <c r="C31" s="85"/>
      <c r="D31" s="85"/>
      <c r="E31" s="160">
        <f>SUM(E4:E30)</f>
        <v>8.5</v>
      </c>
      <c r="F31" s="161"/>
      <c r="G31" s="160">
        <f>SUM(G4:G30)</f>
        <v>8.5</v>
      </c>
      <c r="H31" s="161"/>
      <c r="I31" s="160">
        <f>SUM(I4:I30)</f>
        <v>8.5</v>
      </c>
      <c r="J31" s="161"/>
      <c r="K31" s="160">
        <f>SUM(K4:K30)</f>
        <v>8.5</v>
      </c>
      <c r="L31" s="161"/>
      <c r="M31" s="160">
        <f t="shared" ref="M31" si="9">SUM(M4:M30)</f>
        <v>8.5</v>
      </c>
      <c r="N31" s="161"/>
      <c r="O31" s="160">
        <f>SUM(O4:O30)</f>
        <v>0</v>
      </c>
      <c r="P31" s="161"/>
      <c r="Q31" s="160">
        <f>SUM(Q4:Q30)</f>
        <v>0</v>
      </c>
      <c r="R31" s="161"/>
      <c r="S31" s="79">
        <f>SUM(S4:S30)</f>
        <v>42.5</v>
      </c>
      <c r="T31" s="79"/>
      <c r="U31" s="85"/>
      <c r="V31" s="83"/>
    </row>
    <row r="32" spans="1:22" x14ac:dyDescent="0.25">
      <c r="A32" s="85" t="s">
        <v>2</v>
      </c>
      <c r="B32" s="85"/>
      <c r="C32" s="85"/>
      <c r="D32" s="85"/>
      <c r="E32" s="79"/>
      <c r="F32" s="86">
        <v>8</v>
      </c>
      <c r="G32" s="79"/>
      <c r="H32" s="86">
        <v>8</v>
      </c>
      <c r="I32" s="79"/>
      <c r="J32" s="86">
        <v>8</v>
      </c>
      <c r="K32" s="79"/>
      <c r="L32" s="86">
        <v>8</v>
      </c>
      <c r="M32" s="79"/>
      <c r="N32" s="86">
        <v>8</v>
      </c>
      <c r="O32" s="79"/>
      <c r="P32" s="86"/>
      <c r="Q32" s="79"/>
      <c r="R32" s="86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5" t="s">
        <v>38</v>
      </c>
      <c r="B33" s="85"/>
      <c r="C33" s="85"/>
      <c r="D33" s="85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22</v>
      </c>
      <c r="B35" s="70"/>
    </row>
    <row r="36" spans="1:22" x14ac:dyDescent="0.25">
      <c r="A36" s="71" t="s">
        <v>2</v>
      </c>
      <c r="C36" s="87">
        <f>SUM(T32)</f>
        <v>40</v>
      </c>
      <c r="I36" s="69">
        <v>3600</v>
      </c>
    </row>
    <row r="37" spans="1:22" x14ac:dyDescent="0.25">
      <c r="A37" s="71" t="s">
        <v>23</v>
      </c>
      <c r="C37" s="87">
        <f>U33</f>
        <v>2.5</v>
      </c>
      <c r="D37" s="87"/>
      <c r="I37" s="88">
        <v>12.5</v>
      </c>
      <c r="K37" s="71">
        <v>17.75</v>
      </c>
    </row>
    <row r="38" spans="1:22" x14ac:dyDescent="0.25">
      <c r="A38" s="71" t="s">
        <v>24</v>
      </c>
      <c r="C38" s="87">
        <f>V33</f>
        <v>0</v>
      </c>
    </row>
    <row r="39" spans="1:22" x14ac:dyDescent="0.25">
      <c r="A39" s="71" t="s">
        <v>25</v>
      </c>
      <c r="C39" s="87">
        <f>S29</f>
        <v>0</v>
      </c>
      <c r="I39" s="87"/>
    </row>
    <row r="40" spans="1:22" x14ac:dyDescent="0.25">
      <c r="A40" s="71" t="s">
        <v>4</v>
      </c>
      <c r="C40" s="87">
        <f>S30</f>
        <v>0</v>
      </c>
    </row>
    <row r="41" spans="1:22" ht="16.5" thickBot="1" x14ac:dyDescent="0.3">
      <c r="A41" s="72" t="s">
        <v>6</v>
      </c>
      <c r="C41" s="89">
        <f>SUM(C36:C40)</f>
        <v>42.5</v>
      </c>
      <c r="E41" s="72" t="s">
        <v>39</v>
      </c>
      <c r="F41" s="72"/>
      <c r="G41" s="90">
        <f>S31-C41</f>
        <v>0</v>
      </c>
    </row>
    <row r="42" spans="1:22" ht="16.5" thickTop="1" x14ac:dyDescent="0.25">
      <c r="A42" s="71" t="s">
        <v>26</v>
      </c>
      <c r="C42" s="91">
        <v>0</v>
      </c>
      <c r="D42" s="91"/>
    </row>
    <row r="43" spans="1:22" x14ac:dyDescent="0.25">
      <c r="A43" s="71" t="s">
        <v>33</v>
      </c>
      <c r="C43" s="91">
        <v>0</v>
      </c>
      <c r="D43" s="91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E26" sqref="E26:F2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70</v>
      </c>
      <c r="B1" s="49"/>
      <c r="C1" s="49"/>
    </row>
    <row r="2" spans="1:22" s="54" customFormat="1" x14ac:dyDescent="0.25">
      <c r="A2" s="5" t="s">
        <v>61</v>
      </c>
      <c r="B2" s="111"/>
      <c r="C2" s="6" t="s">
        <v>89</v>
      </c>
      <c r="D2" s="111"/>
      <c r="E2" s="128" t="s">
        <v>12</v>
      </c>
      <c r="F2" s="128"/>
      <c r="G2" s="128" t="s">
        <v>13</v>
      </c>
      <c r="H2" s="128"/>
      <c r="I2" s="128" t="s">
        <v>14</v>
      </c>
      <c r="J2" s="128"/>
      <c r="K2" s="128" t="s">
        <v>15</v>
      </c>
      <c r="L2" s="128"/>
      <c r="M2" s="128" t="s">
        <v>16</v>
      </c>
      <c r="N2" s="128"/>
      <c r="O2" s="128" t="s">
        <v>17</v>
      </c>
      <c r="P2" s="128"/>
      <c r="Q2" s="128" t="s">
        <v>18</v>
      </c>
      <c r="R2" s="128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7119</v>
      </c>
      <c r="B4" s="121" t="s">
        <v>99</v>
      </c>
      <c r="C4" s="6">
        <v>1</v>
      </c>
      <c r="D4" s="22" t="s">
        <v>88</v>
      </c>
      <c r="E4" s="124">
        <v>8</v>
      </c>
      <c r="F4" s="124"/>
      <c r="G4" s="122">
        <v>2.5</v>
      </c>
      <c r="H4" s="123"/>
      <c r="I4" s="124"/>
      <c r="J4" s="124"/>
      <c r="K4" s="124"/>
      <c r="L4" s="124"/>
      <c r="M4" s="124"/>
      <c r="N4" s="124"/>
      <c r="O4" s="122"/>
      <c r="P4" s="123"/>
      <c r="Q4" s="122"/>
      <c r="R4" s="123"/>
      <c r="S4" s="58">
        <f t="shared" ref="S4:S24" si="0">E4+G4+I4+K4+M4+O4+Q4</f>
        <v>10.5</v>
      </c>
      <c r="T4" s="58">
        <f t="shared" ref="T4:T11" si="1">SUM(S4-U4-V4)</f>
        <v>10.5</v>
      </c>
      <c r="U4" s="60"/>
      <c r="V4" s="60"/>
    </row>
    <row r="5" spans="1:22" x14ac:dyDescent="0.25">
      <c r="A5" s="6">
        <v>7054</v>
      </c>
      <c r="B5" s="121" t="s">
        <v>100</v>
      </c>
      <c r="C5" s="6">
        <v>45</v>
      </c>
      <c r="D5" s="22" t="s">
        <v>80</v>
      </c>
      <c r="E5" s="125"/>
      <c r="F5" s="124"/>
      <c r="G5" s="122">
        <v>2.5</v>
      </c>
      <c r="H5" s="123"/>
      <c r="I5" s="125"/>
      <c r="J5" s="124"/>
      <c r="K5" s="125"/>
      <c r="L5" s="124"/>
      <c r="M5" s="125"/>
      <c r="N5" s="124"/>
      <c r="O5" s="122"/>
      <c r="P5" s="123"/>
      <c r="Q5" s="122"/>
      <c r="R5" s="123"/>
      <c r="S5" s="58">
        <f t="shared" si="0"/>
        <v>2.5</v>
      </c>
      <c r="T5" s="58">
        <f t="shared" si="1"/>
        <v>2.5</v>
      </c>
      <c r="U5" s="60"/>
      <c r="V5" s="60"/>
    </row>
    <row r="6" spans="1:22" x14ac:dyDescent="0.25">
      <c r="A6" s="6">
        <v>7054</v>
      </c>
      <c r="B6" s="121" t="s">
        <v>100</v>
      </c>
      <c r="C6" s="6">
        <v>56</v>
      </c>
      <c r="D6" s="22" t="s">
        <v>93</v>
      </c>
      <c r="E6" s="124"/>
      <c r="F6" s="124"/>
      <c r="G6" s="122">
        <v>2</v>
      </c>
      <c r="H6" s="123"/>
      <c r="I6" s="124">
        <v>6</v>
      </c>
      <c r="J6" s="124"/>
      <c r="K6" s="124">
        <v>8</v>
      </c>
      <c r="L6" s="124"/>
      <c r="M6" s="124">
        <v>7.5</v>
      </c>
      <c r="N6" s="124"/>
      <c r="O6" s="122"/>
      <c r="P6" s="123"/>
      <c r="Q6" s="122"/>
      <c r="R6" s="123"/>
      <c r="S6" s="58">
        <f t="shared" si="0"/>
        <v>23.5</v>
      </c>
      <c r="T6" s="58">
        <f t="shared" si="1"/>
        <v>23.5</v>
      </c>
      <c r="U6" s="60"/>
      <c r="V6" s="60"/>
    </row>
    <row r="7" spans="1:22" x14ac:dyDescent="0.25">
      <c r="A7" s="6">
        <v>6822</v>
      </c>
      <c r="B7" s="121" t="s">
        <v>102</v>
      </c>
      <c r="C7" s="6">
        <v>67</v>
      </c>
      <c r="D7" s="22" t="s">
        <v>90</v>
      </c>
      <c r="E7" s="122"/>
      <c r="F7" s="123"/>
      <c r="G7" s="122">
        <v>1</v>
      </c>
      <c r="H7" s="123"/>
      <c r="I7" s="122">
        <v>1.5</v>
      </c>
      <c r="J7" s="123"/>
      <c r="K7" s="122"/>
      <c r="L7" s="123"/>
      <c r="M7" s="122"/>
      <c r="N7" s="123"/>
      <c r="O7" s="122"/>
      <c r="P7" s="123"/>
      <c r="Q7" s="122"/>
      <c r="R7" s="123"/>
      <c r="S7" s="58">
        <f>E7+G7+I7+K7+M7+O7+Q7</f>
        <v>2.5</v>
      </c>
      <c r="T7" s="58">
        <f t="shared" si="1"/>
        <v>2.5</v>
      </c>
      <c r="U7" s="60"/>
      <c r="V7" s="60"/>
    </row>
    <row r="8" spans="1:22" x14ac:dyDescent="0.25">
      <c r="A8" s="6">
        <v>6964</v>
      </c>
      <c r="B8" s="121" t="s">
        <v>101</v>
      </c>
      <c r="C8" s="6">
        <v>13</v>
      </c>
      <c r="D8" s="22" t="s">
        <v>82</v>
      </c>
      <c r="E8" s="122"/>
      <c r="F8" s="123"/>
      <c r="G8" s="122"/>
      <c r="H8" s="123"/>
      <c r="I8" s="122">
        <v>0.5</v>
      </c>
      <c r="J8" s="123"/>
      <c r="K8" s="122"/>
      <c r="L8" s="123"/>
      <c r="M8" s="122"/>
      <c r="N8" s="123"/>
      <c r="O8" s="122"/>
      <c r="P8" s="123"/>
      <c r="Q8" s="122"/>
      <c r="R8" s="123"/>
      <c r="S8" s="58">
        <f>E8+G8+I8+K8+M8+O8+Q8</f>
        <v>0.5</v>
      </c>
      <c r="T8" s="58">
        <f t="shared" si="1"/>
        <v>0.5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>
        <v>3600</v>
      </c>
      <c r="B19" s="121" t="s">
        <v>104</v>
      </c>
      <c r="C19" s="6"/>
      <c r="D19" s="22" t="s">
        <v>83</v>
      </c>
      <c r="E19" s="122"/>
      <c r="F19" s="123"/>
      <c r="G19" s="122"/>
      <c r="H19" s="123"/>
      <c r="I19" s="122"/>
      <c r="J19" s="123"/>
      <c r="K19" s="122"/>
      <c r="L19" s="123"/>
      <c r="M19" s="122">
        <v>0.5</v>
      </c>
      <c r="N19" s="123"/>
      <c r="O19" s="122"/>
      <c r="P19" s="123"/>
      <c r="Q19" s="122"/>
      <c r="R19" s="123"/>
      <c r="S19" s="58">
        <f t="shared" si="0"/>
        <v>0.5</v>
      </c>
      <c r="T19" s="58">
        <f t="shared" si="3"/>
        <v>0.5</v>
      </c>
      <c r="U19" s="60"/>
      <c r="V19" s="60"/>
    </row>
    <row r="20" spans="1:22" ht="15.75" customHeight="1" x14ac:dyDescent="0.25">
      <c r="A20" s="6">
        <v>3600</v>
      </c>
      <c r="B20" s="121" t="s">
        <v>104</v>
      </c>
      <c r="C20" s="6"/>
      <c r="D20" s="22" t="s">
        <v>78</v>
      </c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ref="S20" si="9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121" t="s">
        <v>104</v>
      </c>
      <c r="C21" s="6"/>
      <c r="D21" s="22" t="s">
        <v>65</v>
      </c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121" t="s">
        <v>104</v>
      </c>
      <c r="C22" s="6"/>
      <c r="D22" s="22" t="s">
        <v>64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2"/>
      <c r="P22" s="123"/>
      <c r="Q22" s="122"/>
      <c r="R22" s="123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34</v>
      </c>
      <c r="B24" s="55"/>
      <c r="C24" s="55"/>
      <c r="D24" s="55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0"/>
        <v>0</v>
      </c>
      <c r="T24" s="58"/>
      <c r="U24" s="62"/>
      <c r="V24" s="60"/>
    </row>
    <row r="25" spans="1:22" x14ac:dyDescent="0.25">
      <c r="A25" s="55" t="s">
        <v>35</v>
      </c>
      <c r="B25" s="55"/>
      <c r="C25" s="55"/>
      <c r="D25" s="55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6">
        <f>SUM(E4:E25)</f>
        <v>8</v>
      </c>
      <c r="F26" s="127"/>
      <c r="G26" s="126">
        <f>SUM(G4:G25)</f>
        <v>8</v>
      </c>
      <c r="H26" s="127"/>
      <c r="I26" s="126">
        <f>SUM(I4:I25)</f>
        <v>8</v>
      </c>
      <c r="J26" s="127"/>
      <c r="K26" s="126">
        <f>SUM(K4:K25)</f>
        <v>8</v>
      </c>
      <c r="L26" s="127"/>
      <c r="M26" s="126">
        <f>SUM(M4:M25)</f>
        <v>8</v>
      </c>
      <c r="N26" s="127"/>
      <c r="O26" s="126">
        <f>SUM(O4:O25)</f>
        <v>0</v>
      </c>
      <c r="P26" s="127"/>
      <c r="Q26" s="126">
        <f>SUM(Q4:Q25)</f>
        <v>0</v>
      </c>
      <c r="R26" s="127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38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22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23</v>
      </c>
      <c r="C32" s="63">
        <f>U28</f>
        <v>0</v>
      </c>
      <c r="D32" s="63"/>
      <c r="I32" s="64">
        <v>0.5</v>
      </c>
    </row>
    <row r="33" spans="1:9" x14ac:dyDescent="0.25">
      <c r="A33" s="50" t="s">
        <v>24</v>
      </c>
      <c r="C33" s="63">
        <f>V28</f>
        <v>0</v>
      </c>
    </row>
    <row r="34" spans="1:9" x14ac:dyDescent="0.25">
      <c r="A34" s="50" t="s">
        <v>25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39</v>
      </c>
      <c r="F36" s="51"/>
      <c r="G36" s="66">
        <f>S26-C36</f>
        <v>0</v>
      </c>
    </row>
    <row r="37" spans="1:9" ht="16.5" thickTop="1" x14ac:dyDescent="0.25">
      <c r="A37" s="50" t="s">
        <v>26</v>
      </c>
      <c r="C37" s="67">
        <v>0</v>
      </c>
      <c r="D37" s="67"/>
    </row>
    <row r="38" spans="1:9" x14ac:dyDescent="0.25">
      <c r="A38" s="50" t="s">
        <v>33</v>
      </c>
      <c r="C38" s="67">
        <v>0</v>
      </c>
      <c r="D38" s="67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E26" sqref="F2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61</v>
      </c>
      <c r="B2" s="111"/>
      <c r="C2" s="6" t="s">
        <v>89</v>
      </c>
      <c r="D2" s="111"/>
      <c r="E2" s="133" t="s">
        <v>12</v>
      </c>
      <c r="F2" s="128"/>
      <c r="G2" s="128" t="s">
        <v>13</v>
      </c>
      <c r="H2" s="128"/>
      <c r="I2" s="128" t="s">
        <v>14</v>
      </c>
      <c r="J2" s="128"/>
      <c r="K2" s="128" t="s">
        <v>15</v>
      </c>
      <c r="L2" s="128"/>
      <c r="M2" s="134" t="s">
        <v>16</v>
      </c>
      <c r="N2" s="134"/>
      <c r="O2" s="128" t="s">
        <v>17</v>
      </c>
      <c r="P2" s="128"/>
      <c r="Q2" s="128" t="s">
        <v>18</v>
      </c>
      <c r="R2" s="128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>
        <v>8</v>
      </c>
      <c r="N3" s="119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121" t="s">
        <v>100</v>
      </c>
      <c r="C4" s="6">
        <v>45</v>
      </c>
      <c r="D4" s="22" t="s">
        <v>80</v>
      </c>
      <c r="E4" s="122">
        <v>8</v>
      </c>
      <c r="F4" s="123"/>
      <c r="G4" s="122">
        <v>8</v>
      </c>
      <c r="H4" s="123"/>
      <c r="I4" s="122">
        <v>8</v>
      </c>
      <c r="J4" s="123"/>
      <c r="K4" s="122">
        <v>7.5</v>
      </c>
      <c r="L4" s="123"/>
      <c r="M4" s="129"/>
      <c r="N4" s="130"/>
      <c r="O4" s="122"/>
      <c r="P4" s="123"/>
      <c r="Q4" s="122"/>
      <c r="R4" s="123"/>
      <c r="S4" s="58">
        <f>E4+G4+I4+K4+M4+O4+Q4</f>
        <v>31.5</v>
      </c>
      <c r="T4" s="58">
        <f t="shared" ref="T4:T12" si="0">SUM(S4-U4-V4)</f>
        <v>31.5</v>
      </c>
      <c r="U4" s="60"/>
      <c r="V4" s="60"/>
    </row>
    <row r="5" spans="1:22" x14ac:dyDescent="0.25">
      <c r="A5" s="6"/>
      <c r="B5" s="6"/>
      <c r="C5" s="6"/>
      <c r="D5" s="22"/>
      <c r="E5" s="122"/>
      <c r="F5" s="123"/>
      <c r="G5" s="122"/>
      <c r="H5" s="123"/>
      <c r="I5" s="122"/>
      <c r="J5" s="123"/>
      <c r="K5" s="122"/>
      <c r="L5" s="123"/>
      <c r="M5" s="129"/>
      <c r="N5" s="130"/>
      <c r="O5" s="122"/>
      <c r="P5" s="123"/>
      <c r="Q5" s="122"/>
      <c r="R5" s="123"/>
      <c r="S5" s="58">
        <f t="shared" ref="S5:S21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2"/>
      <c r="F6" s="123"/>
      <c r="G6" s="122"/>
      <c r="H6" s="123"/>
      <c r="I6" s="122"/>
      <c r="J6" s="123"/>
      <c r="K6" s="122"/>
      <c r="L6" s="123"/>
      <c r="M6" s="129"/>
      <c r="N6" s="130"/>
      <c r="O6" s="131"/>
      <c r="P6" s="132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2"/>
      <c r="F7" s="123"/>
      <c r="G7" s="122"/>
      <c r="H7" s="123"/>
      <c r="I7" s="122"/>
      <c r="J7" s="123"/>
      <c r="K7" s="122"/>
      <c r="L7" s="123"/>
      <c r="M7" s="129"/>
      <c r="N7" s="130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2"/>
      <c r="J8" s="123"/>
      <c r="K8" s="122"/>
      <c r="L8" s="123"/>
      <c r="M8" s="129"/>
      <c r="N8" s="130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9"/>
      <c r="N9" s="130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9"/>
      <c r="N10" s="130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9"/>
      <c r="N11" s="130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9"/>
      <c r="N12" s="130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9"/>
      <c r="N13" s="130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1"/>
      <c r="D14" s="22"/>
      <c r="E14" s="122"/>
      <c r="F14" s="123"/>
      <c r="G14" s="122"/>
      <c r="H14" s="123"/>
      <c r="I14" s="122"/>
      <c r="J14" s="123"/>
      <c r="K14" s="122"/>
      <c r="L14" s="123"/>
      <c r="M14" s="129"/>
      <c r="N14" s="130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2"/>
      <c r="F15" s="123"/>
      <c r="G15" s="122"/>
      <c r="H15" s="123"/>
      <c r="I15" s="122"/>
      <c r="J15" s="123"/>
      <c r="K15" s="122"/>
      <c r="L15" s="123"/>
      <c r="M15" s="129"/>
      <c r="N15" s="130"/>
      <c r="O15" s="122"/>
      <c r="P15" s="123"/>
      <c r="Q15" s="122"/>
      <c r="R15" s="12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9"/>
      <c r="N16" s="130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121" t="s">
        <v>104</v>
      </c>
      <c r="C17" s="6"/>
      <c r="D17" s="22" t="s">
        <v>63</v>
      </c>
      <c r="E17" s="122"/>
      <c r="F17" s="123"/>
      <c r="G17" s="122"/>
      <c r="H17" s="123"/>
      <c r="I17" s="122"/>
      <c r="J17" s="123"/>
      <c r="K17" s="122">
        <v>0.5</v>
      </c>
      <c r="L17" s="123"/>
      <c r="M17" s="129"/>
      <c r="N17" s="130"/>
      <c r="O17" s="122"/>
      <c r="P17" s="123"/>
      <c r="Q17" s="122"/>
      <c r="R17" s="123"/>
      <c r="S17" s="58">
        <f>E17+G17+I17+K17+M17+O17+Q17</f>
        <v>0.5</v>
      </c>
      <c r="T17" s="58">
        <f>SUM(S17-U17-V17)</f>
        <v>0.5</v>
      </c>
      <c r="U17" s="60"/>
      <c r="V17" s="60"/>
    </row>
    <row r="18" spans="1:22" x14ac:dyDescent="0.25">
      <c r="A18" s="6"/>
      <c r="B18" s="25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9"/>
      <c r="N18" s="130"/>
      <c r="O18" s="122"/>
      <c r="P18" s="123"/>
      <c r="Q18" s="122"/>
      <c r="R18" s="1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34</v>
      </c>
      <c r="B19" s="55"/>
      <c r="C19" s="55"/>
      <c r="D19" s="55"/>
      <c r="E19" s="122"/>
      <c r="F19" s="123"/>
      <c r="G19" s="122"/>
      <c r="H19" s="123"/>
      <c r="I19" s="122"/>
      <c r="J19" s="123"/>
      <c r="K19" s="122"/>
      <c r="L19" s="123"/>
      <c r="M19" s="129">
        <v>8</v>
      </c>
      <c r="N19" s="130"/>
      <c r="O19" s="122"/>
      <c r="P19" s="123"/>
      <c r="Q19" s="122"/>
      <c r="R19" s="123"/>
      <c r="S19" s="58">
        <f t="shared" si="1"/>
        <v>8</v>
      </c>
      <c r="T19" s="58"/>
      <c r="U19" s="62"/>
      <c r="V19" s="60"/>
    </row>
    <row r="20" spans="1:22" x14ac:dyDescent="0.25">
      <c r="A20" s="55" t="s">
        <v>35</v>
      </c>
      <c r="B20" s="55"/>
      <c r="C20" s="55"/>
      <c r="D20" s="55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6">
        <f>SUM(E4:E20)</f>
        <v>8</v>
      </c>
      <c r="F21" s="127"/>
      <c r="G21" s="126">
        <f>SUM(G4:G20)</f>
        <v>8</v>
      </c>
      <c r="H21" s="127"/>
      <c r="I21" s="126">
        <f>SUM(I4:I20)</f>
        <v>8</v>
      </c>
      <c r="J21" s="127"/>
      <c r="K21" s="126">
        <f>SUM(K4:K20)</f>
        <v>8</v>
      </c>
      <c r="L21" s="127"/>
      <c r="M21" s="126">
        <f>SUM(M4:M20)</f>
        <v>8</v>
      </c>
      <c r="N21" s="127"/>
      <c r="O21" s="126">
        <f>SUM(O4:O20)</f>
        <v>0</v>
      </c>
      <c r="P21" s="127"/>
      <c r="Q21" s="126">
        <f>SUM(Q4:Q20)</f>
        <v>0</v>
      </c>
      <c r="R21" s="127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2">
        <v>8</v>
      </c>
      <c r="G22" s="58"/>
      <c r="H22" s="112">
        <v>8</v>
      </c>
      <c r="I22" s="58"/>
      <c r="J22" s="112">
        <v>8</v>
      </c>
      <c r="K22" s="58"/>
      <c r="L22" s="112">
        <v>8</v>
      </c>
      <c r="M22" s="58"/>
      <c r="N22" s="112">
        <v>8</v>
      </c>
      <c r="O22" s="58"/>
      <c r="P22" s="112"/>
      <c r="Q22" s="58"/>
      <c r="R22" s="112"/>
      <c r="S22" s="58">
        <f>SUM(E22:R22)</f>
        <v>40</v>
      </c>
      <c r="T22" s="58">
        <f>SUM(T4:T21)</f>
        <v>32</v>
      </c>
      <c r="U22" s="60"/>
      <c r="V22" s="60"/>
    </row>
    <row r="23" spans="1:22" x14ac:dyDescent="0.25">
      <c r="A23" s="62" t="s">
        <v>38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22</v>
      </c>
      <c r="B25" s="49"/>
    </row>
    <row r="26" spans="1:22" x14ac:dyDescent="0.25">
      <c r="A26" s="50" t="s">
        <v>2</v>
      </c>
      <c r="C26" s="63">
        <f>SUM(T22)</f>
        <v>32</v>
      </c>
      <c r="I26" s="48">
        <v>3600</v>
      </c>
    </row>
    <row r="27" spans="1:22" x14ac:dyDescent="0.25">
      <c r="A27" s="50" t="s">
        <v>23</v>
      </c>
      <c r="C27" s="63">
        <f>U23</f>
        <v>0</v>
      </c>
      <c r="D27" s="63"/>
      <c r="I27" s="64">
        <f>SUM(S16:S17)</f>
        <v>0.5</v>
      </c>
    </row>
    <row r="28" spans="1:22" x14ac:dyDescent="0.25">
      <c r="A28" s="50" t="s">
        <v>24</v>
      </c>
      <c r="C28" s="63">
        <f>V23</f>
        <v>0</v>
      </c>
    </row>
    <row r="29" spans="1:22" x14ac:dyDescent="0.25">
      <c r="A29" s="50" t="s">
        <v>25</v>
      </c>
      <c r="C29" s="63">
        <f>S19</f>
        <v>8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39</v>
      </c>
      <c r="F31" s="51"/>
      <c r="G31" s="66">
        <f>S21-C31</f>
        <v>0</v>
      </c>
    </row>
    <row r="32" spans="1:22" ht="16.5" thickTop="1" x14ac:dyDescent="0.25">
      <c r="A32" s="50" t="s">
        <v>26</v>
      </c>
      <c r="C32" s="67">
        <v>0</v>
      </c>
      <c r="D32" s="67"/>
    </row>
    <row r="33" spans="1:4" x14ac:dyDescent="0.25">
      <c r="A33" s="50" t="s">
        <v>33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E26" sqref="F26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4"/>
    </row>
    <row r="2" spans="1:22" s="9" customFormat="1" x14ac:dyDescent="0.25">
      <c r="A2" s="5" t="s">
        <v>61</v>
      </c>
      <c r="B2" s="111"/>
      <c r="C2" s="6" t="s">
        <v>89</v>
      </c>
      <c r="D2" s="6"/>
      <c r="E2" s="133" t="s">
        <v>12</v>
      </c>
      <c r="F2" s="133"/>
      <c r="G2" s="133" t="s">
        <v>13</v>
      </c>
      <c r="H2" s="133"/>
      <c r="I2" s="133" t="s">
        <v>14</v>
      </c>
      <c r="J2" s="133"/>
      <c r="K2" s="133" t="s">
        <v>15</v>
      </c>
      <c r="L2" s="133"/>
      <c r="M2" s="138" t="s">
        <v>16</v>
      </c>
      <c r="N2" s="138"/>
      <c r="O2" s="133" t="s">
        <v>17</v>
      </c>
      <c r="P2" s="133"/>
      <c r="Q2" s="133" t="s">
        <v>18</v>
      </c>
      <c r="R2" s="133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>
        <v>8</v>
      </c>
      <c r="N3" s="119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7119</v>
      </c>
      <c r="B4" s="121" t="s">
        <v>99</v>
      </c>
      <c r="C4" s="6">
        <v>1</v>
      </c>
      <c r="D4" s="22" t="s">
        <v>88</v>
      </c>
      <c r="E4" s="125">
        <v>8</v>
      </c>
      <c r="F4" s="125"/>
      <c r="G4" s="125">
        <v>8</v>
      </c>
      <c r="H4" s="125"/>
      <c r="I4" s="125">
        <v>1.25</v>
      </c>
      <c r="J4" s="125"/>
      <c r="K4" s="125"/>
      <c r="L4" s="125"/>
      <c r="M4" s="135"/>
      <c r="N4" s="135"/>
      <c r="O4" s="136"/>
      <c r="P4" s="137"/>
      <c r="Q4" s="136"/>
      <c r="R4" s="137"/>
      <c r="S4" s="12">
        <f>E4+G4+I4+K4+M4+O4+Q4</f>
        <v>17.25</v>
      </c>
      <c r="T4" s="12">
        <f t="shared" ref="T4:T18" si="0">SUM(S4-U4-V4)</f>
        <v>17.25</v>
      </c>
      <c r="U4" s="14"/>
      <c r="V4" s="14"/>
    </row>
    <row r="5" spans="1:22" x14ac:dyDescent="0.25">
      <c r="A5" s="6">
        <v>7054</v>
      </c>
      <c r="B5" s="121" t="s">
        <v>100</v>
      </c>
      <c r="C5" s="6">
        <v>56</v>
      </c>
      <c r="D5" s="22" t="s">
        <v>93</v>
      </c>
      <c r="E5" s="125"/>
      <c r="F5" s="125"/>
      <c r="G5" s="125"/>
      <c r="H5" s="125"/>
      <c r="I5" s="125">
        <v>6.75</v>
      </c>
      <c r="J5" s="125"/>
      <c r="K5" s="125">
        <v>8</v>
      </c>
      <c r="L5" s="125"/>
      <c r="M5" s="135"/>
      <c r="N5" s="135"/>
      <c r="O5" s="136"/>
      <c r="P5" s="137"/>
      <c r="Q5" s="136"/>
      <c r="R5" s="137"/>
      <c r="S5" s="12">
        <f t="shared" ref="S5:S25" si="1">E5+G5+I5+K5+M5+O5+Q5</f>
        <v>14.75</v>
      </c>
      <c r="T5" s="12">
        <f t="shared" si="0"/>
        <v>14.75</v>
      </c>
      <c r="U5" s="14"/>
      <c r="V5" s="14"/>
    </row>
    <row r="6" spans="1:22" x14ac:dyDescent="0.25">
      <c r="A6" s="6"/>
      <c r="B6" s="6"/>
      <c r="C6" s="6"/>
      <c r="D6" s="22"/>
      <c r="E6" s="125"/>
      <c r="F6" s="125"/>
      <c r="G6" s="125"/>
      <c r="H6" s="125"/>
      <c r="I6" s="125"/>
      <c r="J6" s="125"/>
      <c r="K6" s="125"/>
      <c r="L6" s="125"/>
      <c r="M6" s="135"/>
      <c r="N6" s="135"/>
      <c r="O6" s="136"/>
      <c r="P6" s="137"/>
      <c r="Q6" s="136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5"/>
      <c r="F7" s="125"/>
      <c r="G7" s="125"/>
      <c r="H7" s="125"/>
      <c r="I7" s="125"/>
      <c r="J7" s="125"/>
      <c r="K7" s="125"/>
      <c r="L7" s="125"/>
      <c r="M7" s="135"/>
      <c r="N7" s="135"/>
      <c r="O7" s="136"/>
      <c r="P7" s="137"/>
      <c r="Q7" s="136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5"/>
      <c r="G8" s="125"/>
      <c r="H8" s="125"/>
      <c r="I8" s="125"/>
      <c r="J8" s="125"/>
      <c r="K8" s="125"/>
      <c r="L8" s="125"/>
      <c r="M8" s="135"/>
      <c r="N8" s="135"/>
      <c r="O8" s="136"/>
      <c r="P8" s="137"/>
      <c r="Q8" s="136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5"/>
      <c r="G9" s="125"/>
      <c r="H9" s="125"/>
      <c r="I9" s="125"/>
      <c r="J9" s="125"/>
      <c r="K9" s="125"/>
      <c r="L9" s="125"/>
      <c r="M9" s="135"/>
      <c r="N9" s="135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5"/>
      <c r="G10" s="125"/>
      <c r="H10" s="125"/>
      <c r="I10" s="125"/>
      <c r="J10" s="125"/>
      <c r="K10" s="125"/>
      <c r="L10" s="125"/>
      <c r="M10" s="135"/>
      <c r="N10" s="135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5"/>
      <c r="G11" s="125"/>
      <c r="H11" s="125"/>
      <c r="I11" s="125"/>
      <c r="J11" s="125"/>
      <c r="K11" s="125"/>
      <c r="L11" s="125"/>
      <c r="M11" s="135"/>
      <c r="N11" s="135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5"/>
      <c r="G12" s="125"/>
      <c r="H12" s="125"/>
      <c r="I12" s="125"/>
      <c r="J12" s="125"/>
      <c r="K12" s="125"/>
      <c r="L12" s="125"/>
      <c r="M12" s="135"/>
      <c r="N12" s="135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25"/>
      <c r="D13" s="22"/>
      <c r="E13" s="125"/>
      <c r="F13" s="125"/>
      <c r="G13" s="125"/>
      <c r="H13" s="125"/>
      <c r="I13" s="125"/>
      <c r="J13" s="125"/>
      <c r="K13" s="125"/>
      <c r="L13" s="125"/>
      <c r="M13" s="135"/>
      <c r="N13" s="135"/>
      <c r="O13" s="136"/>
      <c r="P13" s="137"/>
      <c r="Q13" s="136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5"/>
      <c r="G14" s="125"/>
      <c r="H14" s="125"/>
      <c r="I14" s="125"/>
      <c r="J14" s="125"/>
      <c r="K14" s="125"/>
      <c r="L14" s="125"/>
      <c r="M14" s="135"/>
      <c r="N14" s="135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5"/>
      <c r="G15" s="125"/>
      <c r="H15" s="125"/>
      <c r="I15" s="125"/>
      <c r="J15" s="125"/>
      <c r="K15" s="125"/>
      <c r="L15" s="125"/>
      <c r="M15" s="135"/>
      <c r="N15" s="135"/>
      <c r="O15" s="136"/>
      <c r="P15" s="137"/>
      <c r="Q15" s="136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5"/>
      <c r="G16" s="125"/>
      <c r="H16" s="125"/>
      <c r="I16" s="125"/>
      <c r="J16" s="125"/>
      <c r="K16" s="125"/>
      <c r="L16" s="125"/>
      <c r="M16" s="135"/>
      <c r="N16" s="135"/>
      <c r="O16" s="136"/>
      <c r="P16" s="137"/>
      <c r="Q16" s="136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5"/>
      <c r="G17" s="125"/>
      <c r="H17" s="125"/>
      <c r="I17" s="125"/>
      <c r="J17" s="125"/>
      <c r="K17" s="125"/>
      <c r="L17" s="125"/>
      <c r="M17" s="135"/>
      <c r="N17" s="135"/>
      <c r="O17" s="136"/>
      <c r="P17" s="137"/>
      <c r="Q17" s="136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5"/>
      <c r="G18" s="125"/>
      <c r="H18" s="125"/>
      <c r="I18" s="125"/>
      <c r="J18" s="125"/>
      <c r="K18" s="125"/>
      <c r="L18" s="125"/>
      <c r="M18" s="135"/>
      <c r="N18" s="135"/>
      <c r="O18" s="136"/>
      <c r="P18" s="137"/>
      <c r="Q18" s="136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121" t="s">
        <v>105</v>
      </c>
      <c r="C19" s="6"/>
      <c r="D19" s="22" t="s">
        <v>67</v>
      </c>
      <c r="E19" s="125"/>
      <c r="F19" s="125"/>
      <c r="G19" s="125"/>
      <c r="H19" s="125"/>
      <c r="I19" s="125"/>
      <c r="J19" s="125"/>
      <c r="K19" s="125"/>
      <c r="L19" s="125"/>
      <c r="M19" s="135"/>
      <c r="N19" s="135"/>
      <c r="O19" s="136"/>
      <c r="P19" s="137"/>
      <c r="Q19" s="136"/>
      <c r="R19" s="137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121" t="s">
        <v>104</v>
      </c>
      <c r="C20" s="6"/>
      <c r="D20" s="22" t="s">
        <v>63</v>
      </c>
      <c r="E20" s="125"/>
      <c r="F20" s="125"/>
      <c r="G20" s="125"/>
      <c r="H20" s="125"/>
      <c r="I20" s="125"/>
      <c r="J20" s="125"/>
      <c r="K20" s="125"/>
      <c r="L20" s="125"/>
      <c r="M20" s="135"/>
      <c r="N20" s="135"/>
      <c r="O20" s="136"/>
      <c r="P20" s="137"/>
      <c r="Q20" s="136"/>
      <c r="R20" s="137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121" t="s">
        <v>104</v>
      </c>
      <c r="C21" s="6"/>
      <c r="D21" s="22" t="s">
        <v>64</v>
      </c>
      <c r="E21" s="125"/>
      <c r="F21" s="125"/>
      <c r="G21" s="125"/>
      <c r="H21" s="125"/>
      <c r="I21" s="125"/>
      <c r="J21" s="125"/>
      <c r="K21" s="125"/>
      <c r="L21" s="125"/>
      <c r="M21" s="135"/>
      <c r="N21" s="135"/>
      <c r="O21" s="136"/>
      <c r="P21" s="137"/>
      <c r="Q21" s="136"/>
      <c r="R21" s="137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5"/>
      <c r="F22" s="125"/>
      <c r="G22" s="125"/>
      <c r="H22" s="125"/>
      <c r="I22" s="125"/>
      <c r="J22" s="125"/>
      <c r="K22" s="125"/>
      <c r="L22" s="125"/>
      <c r="M22" s="135"/>
      <c r="N22" s="135"/>
      <c r="O22" s="136"/>
      <c r="P22" s="137"/>
      <c r="Q22" s="136"/>
      <c r="R22" s="13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34</v>
      </c>
      <c r="B23" s="55"/>
      <c r="C23" s="10"/>
      <c r="D23" s="10"/>
      <c r="E23" s="136"/>
      <c r="F23" s="137"/>
      <c r="G23" s="136"/>
      <c r="H23" s="137"/>
      <c r="I23" s="136"/>
      <c r="J23" s="137"/>
      <c r="K23" s="136"/>
      <c r="L23" s="137"/>
      <c r="M23" s="139">
        <v>8</v>
      </c>
      <c r="N23" s="140"/>
      <c r="O23" s="136"/>
      <c r="P23" s="137"/>
      <c r="Q23" s="136"/>
      <c r="R23" s="137"/>
      <c r="S23" s="12">
        <f t="shared" si="1"/>
        <v>8</v>
      </c>
      <c r="T23" s="12"/>
      <c r="U23" s="15"/>
      <c r="V23" s="14"/>
    </row>
    <row r="24" spans="1:22" x14ac:dyDescent="0.25">
      <c r="A24" s="55" t="s">
        <v>35</v>
      </c>
      <c r="B24" s="55"/>
      <c r="C24" s="10"/>
      <c r="D24" s="10"/>
      <c r="E24" s="136"/>
      <c r="F24" s="137"/>
      <c r="G24" s="136"/>
      <c r="H24" s="137"/>
      <c r="I24" s="136"/>
      <c r="J24" s="137"/>
      <c r="K24" s="136"/>
      <c r="L24" s="137"/>
      <c r="M24" s="136"/>
      <c r="N24" s="137"/>
      <c r="O24" s="136"/>
      <c r="P24" s="137"/>
      <c r="Q24" s="136"/>
      <c r="R24" s="137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>
        <f>SUM(S17:S22)</f>
        <v>0</v>
      </c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SUM(S23)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E26" sqref="F2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61</v>
      </c>
      <c r="B2" s="111"/>
      <c r="C2" s="111" t="str">
        <f>Chimes!C2</f>
        <v>21.05.23</v>
      </c>
      <c r="D2" s="111"/>
      <c r="E2" s="128" t="s">
        <v>12</v>
      </c>
      <c r="F2" s="128"/>
      <c r="G2" s="128" t="s">
        <v>13</v>
      </c>
      <c r="H2" s="128"/>
      <c r="I2" s="134" t="s">
        <v>14</v>
      </c>
      <c r="J2" s="134"/>
      <c r="K2" s="128" t="s">
        <v>15</v>
      </c>
      <c r="L2" s="128"/>
      <c r="M2" s="128" t="s">
        <v>16</v>
      </c>
      <c r="N2" s="128"/>
      <c r="O2" s="128" t="s">
        <v>17</v>
      </c>
      <c r="P2" s="128"/>
      <c r="Q2" s="128" t="s">
        <v>18</v>
      </c>
      <c r="R2" s="128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118">
        <v>8</v>
      </c>
      <c r="J3" s="119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121" t="s">
        <v>100</v>
      </c>
      <c r="C4" s="6">
        <v>45</v>
      </c>
      <c r="D4" s="22" t="s">
        <v>80</v>
      </c>
      <c r="E4" s="124">
        <v>8</v>
      </c>
      <c r="F4" s="124"/>
      <c r="G4" s="124">
        <v>7.5</v>
      </c>
      <c r="H4" s="124"/>
      <c r="I4" s="143"/>
      <c r="J4" s="143"/>
      <c r="K4" s="124">
        <v>8</v>
      </c>
      <c r="L4" s="124"/>
      <c r="M4" s="125">
        <v>7.5</v>
      </c>
      <c r="N4" s="124"/>
      <c r="O4" s="122"/>
      <c r="P4" s="123"/>
      <c r="Q4" s="122"/>
      <c r="R4" s="123"/>
      <c r="S4" s="58">
        <f>E4+G4+I4+K4+M4+O4+Q4</f>
        <v>31</v>
      </c>
      <c r="T4" s="58">
        <f t="shared" ref="T4:T14" si="0">SUM(S4-U4-V4)</f>
        <v>31</v>
      </c>
      <c r="U4" s="60"/>
      <c r="V4" s="60"/>
    </row>
    <row r="5" spans="1:22" x14ac:dyDescent="0.25">
      <c r="A5" s="6"/>
      <c r="B5" s="6"/>
      <c r="C5" s="6"/>
      <c r="D5" s="22"/>
      <c r="E5" s="124"/>
      <c r="F5" s="124"/>
      <c r="G5" s="124"/>
      <c r="H5" s="124"/>
      <c r="I5" s="143"/>
      <c r="J5" s="143"/>
      <c r="K5" s="124"/>
      <c r="L5" s="124"/>
      <c r="M5" s="124"/>
      <c r="N5" s="124"/>
      <c r="O5" s="122"/>
      <c r="P5" s="123"/>
      <c r="Q5" s="122"/>
      <c r="R5" s="123"/>
      <c r="S5" s="58">
        <f t="shared" ref="S5:S25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4"/>
      <c r="F6" s="124"/>
      <c r="G6" s="124"/>
      <c r="H6" s="124"/>
      <c r="I6" s="143"/>
      <c r="J6" s="143"/>
      <c r="K6" s="124"/>
      <c r="L6" s="124"/>
      <c r="M6" s="124"/>
      <c r="N6" s="124"/>
      <c r="O6" s="122"/>
      <c r="P6" s="123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4"/>
      <c r="F7" s="124"/>
      <c r="G7" s="124"/>
      <c r="H7" s="124"/>
      <c r="I7" s="143"/>
      <c r="J7" s="143"/>
      <c r="K7" s="124"/>
      <c r="L7" s="124"/>
      <c r="M7" s="124"/>
      <c r="N7" s="124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9"/>
      <c r="J8" s="130"/>
      <c r="K8" s="122"/>
      <c r="L8" s="123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9"/>
      <c r="J9" s="130"/>
      <c r="K9" s="122"/>
      <c r="L9" s="123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9"/>
      <c r="J10" s="130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9"/>
      <c r="J11" s="130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9"/>
      <c r="J12" s="130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9"/>
      <c r="J13" s="130"/>
      <c r="K13" s="122"/>
      <c r="L13" s="123"/>
      <c r="M13" s="122"/>
      <c r="N13" s="123"/>
      <c r="O13" s="122"/>
      <c r="P13" s="123"/>
      <c r="Q13" s="122"/>
      <c r="R13" s="123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9"/>
      <c r="J14" s="130"/>
      <c r="K14" s="122"/>
      <c r="L14" s="123"/>
      <c r="M14" s="122"/>
      <c r="N14" s="123"/>
      <c r="O14" s="122"/>
      <c r="P14" s="123"/>
      <c r="Q14" s="122"/>
      <c r="R14" s="123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9"/>
      <c r="J15" s="130"/>
      <c r="K15" s="122"/>
      <c r="L15" s="123"/>
      <c r="M15" s="122"/>
      <c r="N15" s="123"/>
      <c r="O15" s="122"/>
      <c r="P15" s="123"/>
      <c r="Q15" s="122"/>
      <c r="R15" s="123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9"/>
      <c r="J16" s="130"/>
      <c r="K16" s="122"/>
      <c r="L16" s="123"/>
      <c r="M16" s="122"/>
      <c r="N16" s="123"/>
      <c r="O16" s="122"/>
      <c r="P16" s="123"/>
      <c r="Q16" s="122"/>
      <c r="R16" s="123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2"/>
      <c r="F17" s="123"/>
      <c r="G17" s="122"/>
      <c r="H17" s="123"/>
      <c r="I17" s="129"/>
      <c r="J17" s="130"/>
      <c r="K17" s="122"/>
      <c r="L17" s="123"/>
      <c r="M17" s="122"/>
      <c r="N17" s="123"/>
      <c r="O17" s="122"/>
      <c r="P17" s="123"/>
      <c r="Q17" s="122"/>
      <c r="R17" s="123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3"/>
      <c r="G18" s="122"/>
      <c r="H18" s="123"/>
      <c r="I18" s="129"/>
      <c r="J18" s="130"/>
      <c r="K18" s="122"/>
      <c r="L18" s="123"/>
      <c r="M18" s="122"/>
      <c r="N18" s="123"/>
      <c r="O18" s="122"/>
      <c r="P18" s="123"/>
      <c r="Q18" s="122"/>
      <c r="R18" s="123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2"/>
      <c r="F19" s="123"/>
      <c r="G19" s="122"/>
      <c r="H19" s="123"/>
      <c r="I19" s="129"/>
      <c r="J19" s="130"/>
      <c r="K19" s="122"/>
      <c r="L19" s="123"/>
      <c r="M19" s="122"/>
      <c r="N19" s="123"/>
      <c r="O19" s="122"/>
      <c r="P19" s="123"/>
      <c r="Q19" s="122"/>
      <c r="R19" s="123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121" t="s">
        <v>104</v>
      </c>
      <c r="C20" s="6"/>
      <c r="D20" s="22" t="s">
        <v>86</v>
      </c>
      <c r="E20" s="122"/>
      <c r="F20" s="123"/>
      <c r="G20" s="122"/>
      <c r="H20" s="123"/>
      <c r="I20" s="129"/>
      <c r="J20" s="130"/>
      <c r="K20" s="122"/>
      <c r="L20" s="123"/>
      <c r="M20" s="122"/>
      <c r="N20" s="123"/>
      <c r="O20" s="122"/>
      <c r="P20" s="123"/>
      <c r="Q20" s="122"/>
      <c r="R20" s="123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121" t="s">
        <v>104</v>
      </c>
      <c r="C21" s="6"/>
      <c r="D21" s="22" t="s">
        <v>63</v>
      </c>
      <c r="E21" s="122"/>
      <c r="F21" s="123"/>
      <c r="G21" s="122">
        <v>0.5</v>
      </c>
      <c r="H21" s="123"/>
      <c r="I21" s="129"/>
      <c r="J21" s="130"/>
      <c r="K21" s="122"/>
      <c r="L21" s="123"/>
      <c r="M21" s="122">
        <v>0.5</v>
      </c>
      <c r="N21" s="123"/>
      <c r="O21" s="122"/>
      <c r="P21" s="123"/>
      <c r="Q21" s="122"/>
      <c r="R21" s="123"/>
      <c r="S21" s="58">
        <f>E21+G21+I21+K21+M21+O21+Q21</f>
        <v>1</v>
      </c>
      <c r="T21" s="58">
        <f>SUM(S21-U21-V21)</f>
        <v>1</v>
      </c>
      <c r="U21" s="60"/>
      <c r="V21" s="60"/>
    </row>
    <row r="22" spans="1:22" x14ac:dyDescent="0.25">
      <c r="A22" s="6"/>
      <c r="B22" s="25"/>
      <c r="C22" s="6"/>
      <c r="D22" s="22"/>
      <c r="E22" s="122"/>
      <c r="F22" s="123"/>
      <c r="G22" s="122"/>
      <c r="H22" s="123"/>
      <c r="I22" s="129"/>
      <c r="J22" s="130"/>
      <c r="K22" s="122"/>
      <c r="L22" s="123"/>
      <c r="M22" s="122"/>
      <c r="N22" s="123"/>
      <c r="O22" s="122"/>
      <c r="P22" s="123"/>
      <c r="Q22" s="122"/>
      <c r="R22" s="12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34</v>
      </c>
      <c r="B23" s="55"/>
      <c r="C23" s="55"/>
      <c r="D23" s="55"/>
      <c r="E23" s="122"/>
      <c r="F23" s="123"/>
      <c r="G23" s="122"/>
      <c r="H23" s="123"/>
      <c r="I23" s="129">
        <v>8</v>
      </c>
      <c r="J23" s="130"/>
      <c r="K23" s="122"/>
      <c r="L23" s="123"/>
      <c r="M23" s="122"/>
      <c r="N23" s="123"/>
      <c r="O23" s="122"/>
      <c r="P23" s="123"/>
      <c r="Q23" s="122"/>
      <c r="R23" s="123"/>
      <c r="S23" s="58">
        <f t="shared" si="1"/>
        <v>8</v>
      </c>
      <c r="T23" s="58"/>
      <c r="U23" s="62"/>
      <c r="V23" s="60"/>
    </row>
    <row r="24" spans="1:22" x14ac:dyDescent="0.25">
      <c r="A24" s="55" t="s">
        <v>35</v>
      </c>
      <c r="B24" s="55"/>
      <c r="C24" s="55"/>
      <c r="D24" s="55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6">
        <f>SUM(E4:E24)</f>
        <v>8</v>
      </c>
      <c r="F25" s="127"/>
      <c r="G25" s="126">
        <f>SUM(G4:G24)</f>
        <v>8</v>
      </c>
      <c r="H25" s="127"/>
      <c r="I25" s="126">
        <f>SUM(I4:I24)</f>
        <v>8</v>
      </c>
      <c r="J25" s="127"/>
      <c r="K25" s="126">
        <f>SUM(K4:K24)</f>
        <v>8</v>
      </c>
      <c r="L25" s="127"/>
      <c r="M25" s="126">
        <f>SUM(M4:M24)</f>
        <v>8</v>
      </c>
      <c r="N25" s="127"/>
      <c r="O25" s="126">
        <f>SUM(O4:O24)</f>
        <v>0</v>
      </c>
      <c r="P25" s="127"/>
      <c r="Q25" s="126">
        <f>SUM(Q4:Q24)</f>
        <v>0</v>
      </c>
      <c r="R25" s="127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2">
        <v>8</v>
      </c>
      <c r="G26" s="58"/>
      <c r="H26" s="112">
        <v>8</v>
      </c>
      <c r="I26" s="58"/>
      <c r="J26" s="112">
        <v>8</v>
      </c>
      <c r="K26" s="58"/>
      <c r="L26" s="112">
        <v>8</v>
      </c>
      <c r="M26" s="58"/>
      <c r="N26" s="112">
        <v>8</v>
      </c>
      <c r="O26" s="58"/>
      <c r="P26" s="112"/>
      <c r="Q26" s="58"/>
      <c r="R26" s="112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38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22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23</v>
      </c>
      <c r="C31" s="63">
        <f>U27</f>
        <v>0</v>
      </c>
      <c r="D31" s="63"/>
      <c r="I31" s="64">
        <f>SUM(S20:S21)</f>
        <v>1</v>
      </c>
    </row>
    <row r="32" spans="1:22" x14ac:dyDescent="0.25">
      <c r="A32" s="50" t="s">
        <v>24</v>
      </c>
      <c r="C32" s="63">
        <f>V27</f>
        <v>0</v>
      </c>
    </row>
    <row r="33" spans="1:9" x14ac:dyDescent="0.25">
      <c r="A33" s="50" t="s">
        <v>25</v>
      </c>
      <c r="C33" s="63">
        <f>S23</f>
        <v>8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39</v>
      </c>
      <c r="F35" s="51"/>
      <c r="G35" s="66">
        <f>S25-C35</f>
        <v>0</v>
      </c>
    </row>
    <row r="36" spans="1:9" ht="16.5" thickTop="1" x14ac:dyDescent="0.25">
      <c r="A36" s="50" t="s">
        <v>26</v>
      </c>
      <c r="C36" s="67">
        <v>0</v>
      </c>
      <c r="D36" s="67"/>
    </row>
    <row r="37" spans="1:9" x14ac:dyDescent="0.25">
      <c r="A37" s="50" t="s">
        <v>33</v>
      </c>
      <c r="C37" s="67">
        <v>0</v>
      </c>
      <c r="D37" s="67"/>
    </row>
    <row r="43" spans="1:9" x14ac:dyDescent="0.25">
      <c r="G43" s="3" t="s">
        <v>55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E26" sqref="F2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/>
      <c r="B1" s="49"/>
      <c r="C1" s="49"/>
    </row>
    <row r="2" spans="1:22" s="54" customFormat="1" x14ac:dyDescent="0.25">
      <c r="A2" s="5" t="s">
        <v>61</v>
      </c>
      <c r="B2" s="111"/>
      <c r="C2" s="111" t="str">
        <f>Chimes!C2</f>
        <v>21.05.23</v>
      </c>
      <c r="D2" s="111"/>
      <c r="E2" s="128" t="s">
        <v>12</v>
      </c>
      <c r="F2" s="128"/>
      <c r="G2" s="128" t="s">
        <v>13</v>
      </c>
      <c r="H2" s="128"/>
      <c r="I2" s="128" t="s">
        <v>14</v>
      </c>
      <c r="J2" s="128"/>
      <c r="K2" s="128" t="s">
        <v>15</v>
      </c>
      <c r="L2" s="128"/>
      <c r="M2" s="128" t="s">
        <v>16</v>
      </c>
      <c r="N2" s="128"/>
      <c r="O2" s="128" t="s">
        <v>17</v>
      </c>
      <c r="P2" s="128"/>
      <c r="Q2" s="128" t="s">
        <v>18</v>
      </c>
      <c r="R2" s="128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/>
      <c r="C4" s="6">
        <v>31</v>
      </c>
      <c r="D4" s="22" t="s">
        <v>79</v>
      </c>
      <c r="E4" s="124"/>
      <c r="F4" s="124"/>
      <c r="G4" s="124"/>
      <c r="H4" s="124"/>
      <c r="I4" s="122"/>
      <c r="J4" s="123"/>
      <c r="K4" s="122"/>
      <c r="L4" s="123"/>
      <c r="M4" s="124"/>
      <c r="N4" s="124"/>
      <c r="O4" s="122"/>
      <c r="P4" s="123"/>
      <c r="Q4" s="122"/>
      <c r="R4" s="123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4"/>
      <c r="F5" s="124"/>
      <c r="G5" s="124"/>
      <c r="H5" s="124"/>
      <c r="I5" s="122"/>
      <c r="J5" s="123"/>
      <c r="K5" s="122"/>
      <c r="L5" s="123"/>
      <c r="M5" s="124"/>
      <c r="N5" s="124"/>
      <c r="O5" s="122"/>
      <c r="P5" s="123"/>
      <c r="Q5" s="122"/>
      <c r="R5" s="123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2"/>
      <c r="P6" s="123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ht="18" customHeight="1" x14ac:dyDescent="0.25">
      <c r="A7" s="6"/>
      <c r="B7" s="6"/>
      <c r="C7" s="6"/>
      <c r="D7" s="22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4"/>
      <c r="F8" s="124"/>
      <c r="G8" s="122"/>
      <c r="H8" s="123"/>
      <c r="I8" s="124"/>
      <c r="J8" s="124"/>
      <c r="K8" s="124"/>
      <c r="L8" s="124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4"/>
      <c r="J9" s="124"/>
      <c r="K9" s="124"/>
      <c r="L9" s="124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2"/>
      <c r="F16" s="123"/>
      <c r="G16" s="122"/>
      <c r="H16" s="123"/>
      <c r="I16" s="124"/>
      <c r="J16" s="124"/>
      <c r="K16" s="124"/>
      <c r="L16" s="124"/>
      <c r="M16" s="124"/>
      <c r="N16" s="124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34</v>
      </c>
      <c r="B20" s="55"/>
      <c r="C20" s="55"/>
      <c r="D20" s="55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/>
      <c r="U20" s="62"/>
      <c r="V20" s="60"/>
    </row>
    <row r="21" spans="1:22" x14ac:dyDescent="0.25">
      <c r="A21" s="55" t="s">
        <v>35</v>
      </c>
      <c r="B21" s="55"/>
      <c r="C21" s="55"/>
      <c r="D21" s="55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6">
        <f>SUM(E4:E21)</f>
        <v>0</v>
      </c>
      <c r="F22" s="127"/>
      <c r="G22" s="126">
        <f>SUM(G4:G21)</f>
        <v>0</v>
      </c>
      <c r="H22" s="127"/>
      <c r="I22" s="126">
        <f>SUM(I4:I21)</f>
        <v>0</v>
      </c>
      <c r="J22" s="127"/>
      <c r="K22" s="126">
        <f>SUM(K4:K21)</f>
        <v>0</v>
      </c>
      <c r="L22" s="127"/>
      <c r="M22" s="126">
        <f>SUM(M4:M21)</f>
        <v>0</v>
      </c>
      <c r="N22" s="127"/>
      <c r="O22" s="126">
        <f>SUM(O4:O21)</f>
        <v>0</v>
      </c>
      <c r="P22" s="127"/>
      <c r="Q22" s="126">
        <f>SUM(Q4:Q21)</f>
        <v>0</v>
      </c>
      <c r="R22" s="127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38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22</v>
      </c>
      <c r="B26" s="49"/>
    </row>
    <row r="27" spans="1:22" x14ac:dyDescent="0.25">
      <c r="A27" s="50" t="s">
        <v>2</v>
      </c>
      <c r="C27" s="63">
        <f>SUM(T23)</f>
        <v>0</v>
      </c>
      <c r="E27" s="3"/>
      <c r="I27" s="48">
        <v>3600</v>
      </c>
    </row>
    <row r="28" spans="1:22" x14ac:dyDescent="0.25">
      <c r="A28" s="50" t="s">
        <v>23</v>
      </c>
      <c r="C28" s="63">
        <f>U24</f>
        <v>0</v>
      </c>
      <c r="D28" s="63"/>
      <c r="I28" s="64">
        <f>SUM(S18:S19)</f>
        <v>0</v>
      </c>
    </row>
    <row r="29" spans="1:22" x14ac:dyDescent="0.25">
      <c r="A29" s="50" t="s">
        <v>24</v>
      </c>
      <c r="C29" s="63">
        <f>V24</f>
        <v>0</v>
      </c>
    </row>
    <row r="30" spans="1:22" x14ac:dyDescent="0.25">
      <c r="A30" s="50" t="s">
        <v>25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39</v>
      </c>
      <c r="F32" s="51"/>
      <c r="G32" s="66">
        <f>S22-C32</f>
        <v>0</v>
      </c>
    </row>
    <row r="33" spans="1:7" ht="16.5" thickTop="1" x14ac:dyDescent="0.25">
      <c r="A33" s="50" t="s">
        <v>26</v>
      </c>
      <c r="C33" s="67">
        <v>0</v>
      </c>
      <c r="D33" s="67"/>
    </row>
    <row r="34" spans="1:7" x14ac:dyDescent="0.25">
      <c r="A34" s="50" t="s">
        <v>33</v>
      </c>
      <c r="C34" s="67">
        <v>0</v>
      </c>
      <c r="D34" s="67"/>
    </row>
    <row r="40" spans="1:7" x14ac:dyDescent="0.25">
      <c r="G40" s="3" t="s">
        <v>55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I30" sqref="I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68</v>
      </c>
      <c r="B1" s="2"/>
      <c r="C1" s="2"/>
    </row>
    <row r="2" spans="1:22" s="9" customFormat="1" x14ac:dyDescent="0.25">
      <c r="A2" s="5" t="s">
        <v>61</v>
      </c>
      <c r="B2" s="111"/>
      <c r="C2" s="111" t="str">
        <f>Chimes!C2</f>
        <v>21.05.23</v>
      </c>
      <c r="D2" s="111"/>
      <c r="E2" s="133" t="s">
        <v>12</v>
      </c>
      <c r="F2" s="133"/>
      <c r="G2" s="133" t="s">
        <v>13</v>
      </c>
      <c r="H2" s="133"/>
      <c r="I2" s="133" t="s">
        <v>14</v>
      </c>
      <c r="J2" s="133"/>
      <c r="K2" s="148" t="s">
        <v>15</v>
      </c>
      <c r="L2" s="148"/>
      <c r="M2" s="133" t="s">
        <v>16</v>
      </c>
      <c r="N2" s="133"/>
      <c r="O2" s="133" t="s">
        <v>17</v>
      </c>
      <c r="P2" s="133"/>
      <c r="Q2" s="133" t="s">
        <v>18</v>
      </c>
      <c r="R2" s="133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27">
        <v>8</v>
      </c>
      <c r="F3" s="27">
        <v>16.3</v>
      </c>
      <c r="G3" s="27">
        <v>8</v>
      </c>
      <c r="H3" s="27">
        <v>16</v>
      </c>
      <c r="I3" s="27">
        <v>8</v>
      </c>
      <c r="J3" s="27">
        <v>16.3</v>
      </c>
      <c r="K3" s="120">
        <v>8</v>
      </c>
      <c r="L3" s="120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121" t="s">
        <v>101</v>
      </c>
      <c r="C4" s="6">
        <v>13</v>
      </c>
      <c r="D4" s="22" t="s">
        <v>82</v>
      </c>
      <c r="E4" s="136">
        <v>5.5</v>
      </c>
      <c r="F4" s="137"/>
      <c r="G4" s="136">
        <v>3</v>
      </c>
      <c r="H4" s="137"/>
      <c r="I4" s="136"/>
      <c r="J4" s="137"/>
      <c r="K4" s="146"/>
      <c r="L4" s="147"/>
      <c r="M4" s="136"/>
      <c r="N4" s="137"/>
      <c r="O4" s="136"/>
      <c r="P4" s="137"/>
      <c r="Q4" s="136"/>
      <c r="R4" s="137"/>
      <c r="S4" s="12">
        <f>E4+G4+I4+K4+M4+O4+Q4</f>
        <v>8.5</v>
      </c>
      <c r="T4" s="12">
        <f t="shared" ref="T4:T20" si="0">SUM(S4-U4-V4)</f>
        <v>8.5</v>
      </c>
      <c r="U4" s="14"/>
      <c r="V4" s="14"/>
    </row>
    <row r="5" spans="1:22" x14ac:dyDescent="0.25">
      <c r="A5" s="6">
        <v>6822</v>
      </c>
      <c r="B5" s="121" t="s">
        <v>102</v>
      </c>
      <c r="C5" s="6">
        <v>67</v>
      </c>
      <c r="D5" s="22" t="s">
        <v>90</v>
      </c>
      <c r="E5" s="136"/>
      <c r="F5" s="137"/>
      <c r="G5" s="136">
        <v>1.5</v>
      </c>
      <c r="H5" s="137"/>
      <c r="I5" s="136">
        <v>3</v>
      </c>
      <c r="J5" s="137"/>
      <c r="K5" s="146"/>
      <c r="L5" s="147"/>
      <c r="M5" s="136"/>
      <c r="N5" s="137"/>
      <c r="O5" s="136"/>
      <c r="P5" s="137"/>
      <c r="Q5" s="136"/>
      <c r="R5" s="137"/>
      <c r="S5" s="12">
        <f t="shared" ref="S5:S23" si="1">E5+G5+I5+K5+M5+O5+Q5</f>
        <v>4.5</v>
      </c>
      <c r="T5" s="12">
        <f t="shared" si="0"/>
        <v>4.5</v>
      </c>
      <c r="U5" s="14"/>
      <c r="V5" s="14"/>
    </row>
    <row r="6" spans="1:22" ht="14.25" customHeight="1" x14ac:dyDescent="0.25">
      <c r="A6" s="6">
        <v>7119</v>
      </c>
      <c r="B6" s="121" t="s">
        <v>99</v>
      </c>
      <c r="C6" s="6">
        <v>1</v>
      </c>
      <c r="D6" s="22" t="s">
        <v>88</v>
      </c>
      <c r="E6" s="136"/>
      <c r="F6" s="137"/>
      <c r="G6" s="136"/>
      <c r="H6" s="137"/>
      <c r="I6" s="136">
        <v>3</v>
      </c>
      <c r="J6" s="137"/>
      <c r="K6" s="146"/>
      <c r="L6" s="147"/>
      <c r="M6" s="136"/>
      <c r="N6" s="137"/>
      <c r="O6" s="136"/>
      <c r="P6" s="137"/>
      <c r="Q6" s="136"/>
      <c r="R6" s="137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36"/>
      <c r="H7" s="137"/>
      <c r="I7" s="136"/>
      <c r="J7" s="137"/>
      <c r="K7" s="146"/>
      <c r="L7" s="147"/>
      <c r="M7" s="136"/>
      <c r="N7" s="137"/>
      <c r="O7" s="136"/>
      <c r="P7" s="137"/>
      <c r="Q7" s="136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46"/>
      <c r="L8" s="147"/>
      <c r="M8" s="136"/>
      <c r="N8" s="137"/>
      <c r="O8" s="136"/>
      <c r="P8" s="137"/>
      <c r="Q8" s="136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46"/>
      <c r="L9" s="147"/>
      <c r="M9" s="136"/>
      <c r="N9" s="137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46"/>
      <c r="L10" s="147"/>
      <c r="M10" s="136"/>
      <c r="N10" s="137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46"/>
      <c r="L11" s="147"/>
      <c r="M11" s="136"/>
      <c r="N11" s="137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36"/>
      <c r="J12" s="137"/>
      <c r="K12" s="144"/>
      <c r="L12" s="145"/>
      <c r="M12" s="136"/>
      <c r="N12" s="137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121" t="s">
        <v>104</v>
      </c>
      <c r="C13" s="6"/>
      <c r="D13" s="22" t="s">
        <v>77</v>
      </c>
      <c r="E13" s="136"/>
      <c r="F13" s="137"/>
      <c r="G13" s="136"/>
      <c r="H13" s="137"/>
      <c r="I13" s="136"/>
      <c r="J13" s="137"/>
      <c r="K13" s="144"/>
      <c r="L13" s="145"/>
      <c r="M13" s="136">
        <v>8</v>
      </c>
      <c r="N13" s="137"/>
      <c r="O13" s="136"/>
      <c r="P13" s="137"/>
      <c r="Q13" s="136"/>
      <c r="R13" s="137"/>
      <c r="S13" s="12">
        <f t="shared" si="1"/>
        <v>8</v>
      </c>
      <c r="T13" s="12">
        <f t="shared" si="0"/>
        <v>8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36"/>
      <c r="J14" s="137"/>
      <c r="K14" s="144"/>
      <c r="L14" s="145"/>
      <c r="M14" s="136"/>
      <c r="N14" s="137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121" t="s">
        <v>104</v>
      </c>
      <c r="C15" s="6"/>
      <c r="D15" s="22" t="s">
        <v>98</v>
      </c>
      <c r="E15" s="136"/>
      <c r="F15" s="137"/>
      <c r="G15" s="136">
        <v>1</v>
      </c>
      <c r="H15" s="137"/>
      <c r="I15" s="136"/>
      <c r="J15" s="137"/>
      <c r="K15" s="144"/>
      <c r="L15" s="145"/>
      <c r="M15" s="136"/>
      <c r="N15" s="137"/>
      <c r="O15" s="136"/>
      <c r="P15" s="137"/>
      <c r="Q15" s="136"/>
      <c r="R15" s="137"/>
      <c r="S15" s="12">
        <f t="shared" ref="S15" si="2">E15+G15+I15+K15+M15+O15+Q15</f>
        <v>1</v>
      </c>
      <c r="T15" s="12">
        <f t="shared" ref="T15" si="3">SUM(S15-U15-V15)</f>
        <v>1</v>
      </c>
      <c r="U15" s="14"/>
      <c r="V15" s="14"/>
    </row>
    <row r="16" spans="1:22" x14ac:dyDescent="0.25">
      <c r="A16" s="6">
        <v>3600</v>
      </c>
      <c r="B16" s="121" t="s">
        <v>104</v>
      </c>
      <c r="C16" s="6"/>
      <c r="D16" s="22" t="s">
        <v>97</v>
      </c>
      <c r="E16" s="136"/>
      <c r="F16" s="137"/>
      <c r="G16" s="136">
        <v>0.5</v>
      </c>
      <c r="H16" s="137"/>
      <c r="I16" s="136"/>
      <c r="J16" s="137"/>
      <c r="K16" s="144"/>
      <c r="L16" s="145"/>
      <c r="M16" s="136"/>
      <c r="N16" s="137"/>
      <c r="O16" s="136"/>
      <c r="P16" s="137"/>
      <c r="Q16" s="136"/>
      <c r="R16" s="137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6">
        <v>3600</v>
      </c>
      <c r="B17" s="121" t="s">
        <v>104</v>
      </c>
      <c r="C17" s="6"/>
      <c r="D17" s="22" t="s">
        <v>75</v>
      </c>
      <c r="E17" s="136"/>
      <c r="F17" s="137"/>
      <c r="G17" s="136"/>
      <c r="H17" s="137"/>
      <c r="I17" s="136"/>
      <c r="J17" s="137"/>
      <c r="K17" s="144"/>
      <c r="L17" s="145"/>
      <c r="M17" s="136"/>
      <c r="N17" s="137"/>
      <c r="O17" s="136"/>
      <c r="P17" s="137"/>
      <c r="Q17" s="136"/>
      <c r="R17" s="137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121" t="s">
        <v>104</v>
      </c>
      <c r="C18" s="6"/>
      <c r="D18" s="22" t="s">
        <v>72</v>
      </c>
      <c r="E18" s="136">
        <v>2.5</v>
      </c>
      <c r="F18" s="137"/>
      <c r="G18" s="136">
        <v>2</v>
      </c>
      <c r="H18" s="137"/>
      <c r="I18" s="136">
        <v>2</v>
      </c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>E18+G18+I18+K18+M18+O18+Q18</f>
        <v>6.5</v>
      </c>
      <c r="T18" s="12">
        <f>SUM(S18-U18-V18)</f>
        <v>6.5</v>
      </c>
      <c r="U18" s="14"/>
      <c r="V18" s="14"/>
    </row>
    <row r="19" spans="1:22" x14ac:dyDescent="0.25">
      <c r="A19" s="6">
        <v>3600</v>
      </c>
      <c r="B19" s="121" t="s">
        <v>104</v>
      </c>
      <c r="C19" s="6"/>
      <c r="D19" s="22" t="s">
        <v>74</v>
      </c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37"/>
      <c r="G20" s="136"/>
      <c r="H20" s="137"/>
      <c r="I20" s="136"/>
      <c r="J20" s="137"/>
      <c r="K20" s="144"/>
      <c r="L20" s="145"/>
      <c r="M20" s="136"/>
      <c r="N20" s="137"/>
      <c r="O20" s="136"/>
      <c r="P20" s="137"/>
      <c r="Q20" s="136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1"/>
        <v>0</v>
      </c>
      <c r="T21" s="12"/>
      <c r="U21" s="15"/>
      <c r="V21" s="14"/>
    </row>
    <row r="22" spans="1:22" x14ac:dyDescent="0.25">
      <c r="A22" s="10" t="s">
        <v>35</v>
      </c>
      <c r="B22" s="10"/>
      <c r="C22" s="10"/>
      <c r="D22" s="10"/>
      <c r="E22" s="136"/>
      <c r="F22" s="137"/>
      <c r="G22" s="136"/>
      <c r="H22" s="137"/>
      <c r="I22" s="136"/>
      <c r="J22" s="137"/>
      <c r="K22" s="136"/>
      <c r="L22" s="137"/>
      <c r="M22" s="136"/>
      <c r="N22" s="137"/>
      <c r="O22" s="136"/>
      <c r="P22" s="137"/>
      <c r="Q22" s="136"/>
      <c r="R22" s="13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0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1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>
        <v>16</v>
      </c>
    </row>
    <row r="30" spans="1:22" x14ac:dyDescent="0.25">
      <c r="A30" s="3" t="s">
        <v>24</v>
      </c>
      <c r="C30" s="17">
        <f>V25</f>
        <v>0</v>
      </c>
    </row>
    <row r="31" spans="1:22" x14ac:dyDescent="0.25">
      <c r="A31" s="3" t="s">
        <v>25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39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E26" sqref="F2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61</v>
      </c>
      <c r="B2" s="111"/>
      <c r="C2" s="111" t="str">
        <f>Chimes!C2</f>
        <v>21.05.23</v>
      </c>
      <c r="D2" s="111"/>
      <c r="E2" s="133" t="s">
        <v>12</v>
      </c>
      <c r="F2" s="133"/>
      <c r="G2" s="133" t="s">
        <v>13</v>
      </c>
      <c r="H2" s="133"/>
      <c r="I2" s="133" t="s">
        <v>14</v>
      </c>
      <c r="J2" s="133"/>
      <c r="K2" s="133" t="s">
        <v>15</v>
      </c>
      <c r="L2" s="133"/>
      <c r="M2" s="133" t="s">
        <v>16</v>
      </c>
      <c r="N2" s="133"/>
      <c r="O2" s="133" t="s">
        <v>17</v>
      </c>
      <c r="P2" s="133"/>
      <c r="Q2" s="133" t="s">
        <v>18</v>
      </c>
      <c r="R2" s="133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6"/>
      <c r="F4" s="137"/>
      <c r="G4" s="136"/>
      <c r="H4" s="137"/>
      <c r="I4" s="136"/>
      <c r="J4" s="137"/>
      <c r="K4" s="136"/>
      <c r="L4" s="137"/>
      <c r="M4" s="136"/>
      <c r="N4" s="137"/>
      <c r="O4" s="136"/>
      <c r="P4" s="137"/>
      <c r="Q4" s="136"/>
      <c r="R4" s="137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6"/>
      <c r="F5" s="137"/>
      <c r="G5" s="136"/>
      <c r="H5" s="137"/>
      <c r="I5" s="136"/>
      <c r="J5" s="137"/>
      <c r="K5" s="136"/>
      <c r="L5" s="137"/>
      <c r="M5" s="136"/>
      <c r="N5" s="137"/>
      <c r="O5" s="136"/>
      <c r="P5" s="137"/>
      <c r="Q5" s="136"/>
      <c r="R5" s="137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6"/>
      <c r="F6" s="137"/>
      <c r="G6" s="136"/>
      <c r="H6" s="137"/>
      <c r="I6" s="136"/>
      <c r="J6" s="137"/>
      <c r="K6" s="136"/>
      <c r="L6" s="137"/>
      <c r="M6" s="136"/>
      <c r="N6" s="137"/>
      <c r="O6" s="136"/>
      <c r="P6" s="137"/>
      <c r="Q6" s="136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6"/>
      <c r="F15" s="137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37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6"/>
      <c r="F17" s="137"/>
      <c r="G17" s="136"/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1"/>
        <v>0</v>
      </c>
      <c r="T21" s="12"/>
      <c r="U21" s="15"/>
      <c r="V21" s="14"/>
    </row>
    <row r="22" spans="1:22" x14ac:dyDescent="0.25">
      <c r="A22" s="10" t="s">
        <v>35</v>
      </c>
      <c r="B22" s="10"/>
      <c r="C22" s="10"/>
      <c r="D22" s="10"/>
      <c r="E22" s="136"/>
      <c r="F22" s="137"/>
      <c r="G22" s="136"/>
      <c r="H22" s="137"/>
      <c r="I22" s="136"/>
      <c r="J22" s="137"/>
      <c r="K22" s="136"/>
      <c r="L22" s="137"/>
      <c r="M22" s="136"/>
      <c r="N22" s="137"/>
      <c r="O22" s="136"/>
      <c r="P22" s="137"/>
      <c r="Q22" s="136"/>
      <c r="R22" s="13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0</v>
      </c>
      <c r="H23" s="142"/>
      <c r="I23" s="141">
        <f>SUM(I4:I22)</f>
        <v>0</v>
      </c>
      <c r="J23" s="142"/>
      <c r="K23" s="141">
        <f>SUM(K4:K22)</f>
        <v>0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/>
    </row>
    <row r="30" spans="1:22" x14ac:dyDescent="0.25">
      <c r="A30" s="3" t="s">
        <v>24</v>
      </c>
      <c r="C30" s="17">
        <f>V25</f>
        <v>0</v>
      </c>
    </row>
    <row r="31" spans="1:22" x14ac:dyDescent="0.25">
      <c r="A31" s="3" t="s">
        <v>25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39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E26" sqref="F26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61</v>
      </c>
      <c r="B2" s="111"/>
      <c r="C2" s="111" t="str">
        <f>Chimes!C2</f>
        <v>21.05.23</v>
      </c>
      <c r="D2" s="111"/>
      <c r="E2" s="133" t="s">
        <v>12</v>
      </c>
      <c r="F2" s="133"/>
      <c r="G2" s="133" t="s">
        <v>13</v>
      </c>
      <c r="H2" s="133"/>
      <c r="I2" s="133" t="s">
        <v>14</v>
      </c>
      <c r="J2" s="133"/>
      <c r="K2" s="133" t="s">
        <v>15</v>
      </c>
      <c r="L2" s="133"/>
      <c r="M2" s="133" t="s">
        <v>16</v>
      </c>
      <c r="N2" s="133"/>
      <c r="O2" s="133" t="s">
        <v>17</v>
      </c>
      <c r="P2" s="133"/>
      <c r="Q2" s="133" t="s">
        <v>18</v>
      </c>
      <c r="R2" s="133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121" t="s">
        <v>100</v>
      </c>
      <c r="C4" s="6">
        <v>46</v>
      </c>
      <c r="D4" s="22" t="s">
        <v>84</v>
      </c>
      <c r="E4" s="136">
        <v>8</v>
      </c>
      <c r="F4" s="137"/>
      <c r="G4" s="136">
        <v>8</v>
      </c>
      <c r="H4" s="137"/>
      <c r="I4" s="136">
        <v>7</v>
      </c>
      <c r="J4" s="137"/>
      <c r="K4" s="136">
        <v>8</v>
      </c>
      <c r="L4" s="137"/>
      <c r="M4" s="136">
        <v>7</v>
      </c>
      <c r="N4" s="137"/>
      <c r="O4" s="136"/>
      <c r="P4" s="137"/>
      <c r="Q4" s="136"/>
      <c r="R4" s="137"/>
      <c r="S4" s="12">
        <f>E4+G4+I4+K4+M4+O4+Q4</f>
        <v>38</v>
      </c>
      <c r="T4" s="12">
        <f t="shared" ref="T4:T18" si="0">SUM(S4-U4-V4)</f>
        <v>38</v>
      </c>
      <c r="U4" s="14"/>
      <c r="V4" s="14"/>
    </row>
    <row r="5" spans="1:22" x14ac:dyDescent="0.25">
      <c r="A5" s="6"/>
      <c r="B5" s="6"/>
      <c r="C5" s="6"/>
      <c r="D5" s="22"/>
      <c r="E5" s="136"/>
      <c r="F5" s="137"/>
      <c r="G5" s="136"/>
      <c r="H5" s="137"/>
      <c r="I5" s="136"/>
      <c r="J5" s="137"/>
      <c r="K5" s="136"/>
      <c r="L5" s="137"/>
      <c r="M5" s="136"/>
      <c r="N5" s="137"/>
      <c r="O5" s="136"/>
      <c r="P5" s="137"/>
      <c r="Q5" s="136"/>
      <c r="R5" s="137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6"/>
      <c r="F6" s="137"/>
      <c r="G6" s="136"/>
      <c r="H6" s="137"/>
      <c r="I6" s="136"/>
      <c r="J6" s="137"/>
      <c r="K6" s="136"/>
      <c r="L6" s="137"/>
      <c r="M6" s="136"/>
      <c r="N6" s="137"/>
      <c r="O6" s="136"/>
      <c r="P6" s="137"/>
      <c r="Q6" s="136"/>
      <c r="R6" s="137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36"/>
      <c r="P15" s="137"/>
      <c r="Q15" s="136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121" t="s">
        <v>104</v>
      </c>
      <c r="C16" s="6"/>
      <c r="D16" s="22" t="s">
        <v>63</v>
      </c>
      <c r="E16" s="136"/>
      <c r="F16" s="137"/>
      <c r="G16" s="136"/>
      <c r="H16" s="137"/>
      <c r="I16" s="136">
        <v>0.5</v>
      </c>
      <c r="J16" s="137"/>
      <c r="K16" s="136"/>
      <c r="L16" s="137"/>
      <c r="M16" s="136">
        <v>0.5</v>
      </c>
      <c r="N16" s="137"/>
      <c r="O16" s="136"/>
      <c r="P16" s="137"/>
      <c r="Q16" s="136"/>
      <c r="R16" s="137"/>
      <c r="S16" s="12">
        <f>E16+G16+I16+K16+M16+O16+Q16</f>
        <v>1</v>
      </c>
      <c r="T16" s="12">
        <f>SUM(S16-U16-V16)</f>
        <v>1</v>
      </c>
      <c r="U16" s="14"/>
      <c r="V16" s="14"/>
    </row>
    <row r="17" spans="1:22" x14ac:dyDescent="0.25">
      <c r="A17" s="6">
        <v>3600</v>
      </c>
      <c r="B17" s="121" t="s">
        <v>104</v>
      </c>
      <c r="C17" s="6"/>
      <c r="D17" s="22" t="s">
        <v>66</v>
      </c>
      <c r="E17" s="136"/>
      <c r="F17" s="137"/>
      <c r="G17" s="136"/>
      <c r="H17" s="137"/>
      <c r="I17" s="136">
        <v>0.5</v>
      </c>
      <c r="J17" s="137"/>
      <c r="K17" s="136"/>
      <c r="L17" s="137"/>
      <c r="M17" s="136">
        <v>0.5</v>
      </c>
      <c r="N17" s="137"/>
      <c r="O17" s="136"/>
      <c r="P17" s="137"/>
      <c r="Q17" s="136"/>
      <c r="R17" s="137"/>
      <c r="S17" s="12">
        <f t="shared" si="1"/>
        <v>1</v>
      </c>
      <c r="T17" s="12">
        <f t="shared" si="0"/>
        <v>1</v>
      </c>
      <c r="U17" s="14"/>
      <c r="V17" s="14"/>
    </row>
    <row r="18" spans="1:22" x14ac:dyDescent="0.25">
      <c r="A18" s="6"/>
      <c r="B18" s="25"/>
      <c r="C18" s="6"/>
      <c r="D18" s="22"/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34</v>
      </c>
      <c r="B19" s="55"/>
      <c r="C19" s="10"/>
      <c r="D19" s="10"/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si="1"/>
        <v>0</v>
      </c>
      <c r="T19" s="12"/>
      <c r="U19" s="15"/>
      <c r="V19" s="14"/>
    </row>
    <row r="20" spans="1:22" x14ac:dyDescent="0.25">
      <c r="A20" s="55" t="s">
        <v>35</v>
      </c>
      <c r="B20" s="55"/>
      <c r="C20" s="10"/>
      <c r="D20" s="10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41">
        <f>SUM(E4:E20)</f>
        <v>8</v>
      </c>
      <c r="F21" s="142"/>
      <c r="G21" s="141">
        <f>SUM(G4:G20)</f>
        <v>8</v>
      </c>
      <c r="H21" s="142"/>
      <c r="I21" s="141">
        <f>SUM(I4:I20)</f>
        <v>8</v>
      </c>
      <c r="J21" s="142"/>
      <c r="K21" s="141">
        <f>SUM(K4:K20)</f>
        <v>8</v>
      </c>
      <c r="L21" s="142"/>
      <c r="M21" s="141">
        <f>SUM(M4:M20)</f>
        <v>8</v>
      </c>
      <c r="N21" s="142"/>
      <c r="O21" s="141">
        <f>SUM(O4:O20)</f>
        <v>0</v>
      </c>
      <c r="P21" s="142"/>
      <c r="Q21" s="141">
        <f>SUM(Q4:Q20)</f>
        <v>0</v>
      </c>
      <c r="R21" s="142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38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22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23</v>
      </c>
      <c r="C27" s="17">
        <f>U23</f>
        <v>0</v>
      </c>
      <c r="D27" s="17"/>
      <c r="I27" s="24">
        <f>SUM(S15:S18)</f>
        <v>2</v>
      </c>
    </row>
    <row r="28" spans="1:22" x14ac:dyDescent="0.25">
      <c r="A28" s="3" t="s">
        <v>24</v>
      </c>
      <c r="C28" s="17">
        <f>V23</f>
        <v>0</v>
      </c>
    </row>
    <row r="29" spans="1:22" x14ac:dyDescent="0.25">
      <c r="A29" s="3" t="s">
        <v>25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39</v>
      </c>
      <c r="F31" s="4"/>
      <c r="G31" s="19">
        <f>S21-C31</f>
        <v>0</v>
      </c>
    </row>
    <row r="32" spans="1:22" ht="16.5" thickTop="1" x14ac:dyDescent="0.25">
      <c r="A32" s="3" t="s">
        <v>26</v>
      </c>
      <c r="C32" s="20">
        <v>0</v>
      </c>
      <c r="D32" s="20"/>
    </row>
    <row r="33" spans="1:4" x14ac:dyDescent="0.25">
      <c r="A33" s="3" t="s">
        <v>33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,</vt:lpstr>
      <vt:lpstr>Jones</vt:lpstr>
      <vt:lpstr>.</vt:lpstr>
      <vt:lpstr>McSharry</vt:lpstr>
      <vt:lpstr>Taylor</vt:lpstr>
      <vt:lpstr>Ward</vt:lpstr>
      <vt:lpstr>N.Winterburn</vt:lpstr>
      <vt:lpstr>T.Winterburn</vt:lpstr>
      <vt:lpstr>Wright</vt:lpstr>
      <vt:lpstr>','!Print_Area</vt:lpstr>
      <vt:lpstr>'.'!Print_Area</vt:lpstr>
      <vt:lpstr>Analysis!Print_Area</vt:lpstr>
      <vt:lpstr>Chimes!Print_Area</vt:lpstr>
      <vt:lpstr>Czege!Print_Area</vt:lpstr>
      <vt:lpstr>Doran!Print_Area</vt:lpstr>
      <vt:lpstr>Hammond!Print_Area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2023-05-22T10:03:46Z</cp:lastPrinted>
  <dcterms:created xsi:type="dcterms:W3CDTF">2010-01-14T13:00:57Z</dcterms:created>
  <dcterms:modified xsi:type="dcterms:W3CDTF">2024-06-26T13:18:28Z</dcterms:modified>
</cp:coreProperties>
</file>