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DA4CFC1D-116A-48ED-8846-1B94A2BF3949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." sheetId="51" r:id="rId7"/>
    <sheet name="Mcsharry" sheetId="57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6">'.'!$A$1:$V$41</definedName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7">Mcsharry!$A$1:$V$41</definedName>
    <definedName name="_xlnm.Print_Area" localSheetId="11">N.Winterburn!$A$1:$V$42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5" l="1"/>
  <c r="T15" i="5" s="1"/>
  <c r="S16" i="5"/>
  <c r="T16" i="5" s="1"/>
  <c r="S13" i="5"/>
  <c r="T13" i="5" s="1"/>
  <c r="S12" i="5"/>
  <c r="T12" i="5" s="1"/>
  <c r="S10" i="5"/>
  <c r="T10" i="5" s="1"/>
  <c r="K12" i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H6" i="1"/>
  <c r="I6" i="1"/>
  <c r="D11" i="1"/>
  <c r="C11" i="1"/>
  <c r="S19" i="44"/>
  <c r="T19" i="44" s="1"/>
  <c r="I11" i="1"/>
  <c r="H11" i="1"/>
  <c r="G36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E11" i="1" s="1"/>
  <c r="S20" i="51"/>
  <c r="T20" i="51" s="1"/>
  <c r="S18" i="51"/>
  <c r="S16" i="5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6" i="51" l="1"/>
  <c r="K11" i="1"/>
  <c r="T18" i="51"/>
  <c r="S25" i="51"/>
  <c r="S23" i="51"/>
  <c r="S19" i="5"/>
  <c r="T19" i="5" s="1"/>
  <c r="S18" i="5"/>
  <c r="T18" i="5" s="1"/>
  <c r="S17" i="5"/>
  <c r="T17" i="5" s="1"/>
  <c r="T24" i="51" l="1"/>
  <c r="C28" i="51" s="1"/>
  <c r="B11" i="1" s="1"/>
  <c r="G11" i="1" s="1"/>
  <c r="C33" i="51" l="1"/>
  <c r="G33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4" i="5"/>
  <c r="T14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8" i="1" s="1"/>
  <c r="C43" i="5"/>
  <c r="D18" i="1" s="1"/>
  <c r="H38" i="5"/>
  <c r="L38" i="5"/>
  <c r="O36" i="5"/>
  <c r="P38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4" i="5"/>
  <c r="E18" i="1" s="1"/>
  <c r="C45" i="5"/>
  <c r="Q36" i="5"/>
  <c r="R38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6" i="5"/>
  <c r="N38" i="5" s="1"/>
  <c r="S30" i="5"/>
  <c r="T30" i="5" l="1"/>
  <c r="T37" i="5" s="1"/>
  <c r="C41" i="5" s="1"/>
  <c r="B18" i="1" s="1"/>
  <c r="K18" i="1"/>
  <c r="S36" i="5"/>
  <c r="G18" i="1" l="1"/>
  <c r="G19" i="1" s="1"/>
  <c r="K19" i="1"/>
  <c r="C23" i="1" s="1"/>
  <c r="C46" i="5"/>
  <c r="G46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<sst xmlns="http://schemas.openxmlformats.org/spreadsheetml/2006/main" count="638" uniqueCount="120">
  <si>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</si>
  <si>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</si>
  <si>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</si>
  <si>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</si>
  <si>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</si>
  <si>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</si>
  <si>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</si>
  <si>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</si>
  <si>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</si>
  <si>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</si>
  <si>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</si>
  <si>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</si>
  <si>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</si>
  <si>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</si>
  <si>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</si>
  <si>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</si>
  <si>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</si>
  <si>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</si>
  <si>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</si>
  <si>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</si>
  <si>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</si>
  <si>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</si>
  <si>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</si>
  <si>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</si>
  <si>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</si>
  <si>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</si>
  <si>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</si>
  <si>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</si>
  <si>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</si>
  <si>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</si>
  <si>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</si>
  <si>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</si>
  <si>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</si>
  <si>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</si>
  <si>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</si>
  <si>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</si>
  <si>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</si>
  <si>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</si>
  <si>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</si>
  <si>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</si>
  <si>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</si>
  <si>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</si>
  <si>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</si>
  <si>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</si>
  <si>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</si>
  <si>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</si>
  <si>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</si>
  <si>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</si>
  <si>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</si>
  <si>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</si>
  <si>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</si>
  <si>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</si>
  <si>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</si>
  <si>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</si>
  <si>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</si>
  <si>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</si>
  <si>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>extraction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</si>
  <si>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</si>
  <si>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</si>
  <si>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</si>
  <si>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</si>
  <si>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</si>
  <si>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</si>
  <si>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</si>
  <si>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training on machines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</si>
  <si>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</si>
  <si>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</si>
  <si>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</si>
  <si>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</si>
  <si>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</si>
  <si>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</si>
  <si>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</si>
  <si>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</si>
  <si>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tv unit</t>
  </si>
  <si>
    <t>clean / light fire</t>
  </si>
  <si>
    <t>production meeting</t>
  </si>
  <si>
    <t>J Mcsharry</t>
  </si>
  <si>
    <t>F Pugh-Keenan</t>
  </si>
  <si>
    <t>P Drinkwater</t>
  </si>
  <si>
    <t>fork lift - deliveries</t>
  </si>
  <si>
    <t>extraction improvement</t>
  </si>
  <si>
    <t>empty / sort trollies</t>
  </si>
  <si>
    <t>training</t>
  </si>
  <si>
    <t>fraikin</t>
  </si>
  <si>
    <t>wardrobe</t>
  </si>
  <si>
    <t xml:space="preserve">scaffold </t>
  </si>
  <si>
    <t>soffit panels</t>
  </si>
  <si>
    <t>meeting</t>
  </si>
  <si>
    <t>extraction improvements</t>
  </si>
  <si>
    <t>frame</t>
  </si>
  <si>
    <t>fire marshal duties</t>
  </si>
  <si>
    <t>vanity unit</t>
  </si>
  <si>
    <t xml:space="preserve">frames </t>
  </si>
  <si>
    <t>skirting</t>
  </si>
  <si>
    <t>arcs from store</t>
  </si>
  <si>
    <t>unload / check</t>
  </si>
  <si>
    <t>glue metal to doors</t>
  </si>
  <si>
    <t>22.10.23</t>
  </si>
  <si>
    <t>wall panels</t>
  </si>
  <si>
    <t xml:space="preserve">screen </t>
  </si>
  <si>
    <t>hospital appointment</t>
  </si>
  <si>
    <t xml:space="preserve">wrapping / loading </t>
  </si>
  <si>
    <t>leather panel fit / wrap</t>
  </si>
  <si>
    <t>wrap draw fronts</t>
  </si>
  <si>
    <t xml:space="preserve">family bereavement </t>
  </si>
  <si>
    <t>finishing factory 2 visits</t>
  </si>
  <si>
    <t>geordie site visit 6964</t>
  </si>
  <si>
    <t>load / assemble unit</t>
  </si>
  <si>
    <t>screen</t>
  </si>
  <si>
    <t>fixings</t>
  </si>
  <si>
    <t>door</t>
  </si>
  <si>
    <t xml:space="preserve">doctors appointment </t>
  </si>
  <si>
    <t>desk</t>
  </si>
  <si>
    <t>screens</t>
  </si>
  <si>
    <t>MBHS01</t>
  </si>
  <si>
    <t>MOOR03</t>
  </si>
  <si>
    <t>CAMP01</t>
  </si>
  <si>
    <t>OFFI01</t>
  </si>
  <si>
    <t>CAPI01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</si>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</sst>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6" fillId="8" borderId="3" xfId="0" applyNumberFormat="1" applyFont="1" applyFill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zoomScale="89" zoomScaleNormal="89" workbookViewId="0">
      <selection activeCell="B6" sqref="B6:D18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47</v>
      </c>
    </row>
    <row r="2" spans="1:11" x14ac:dyDescent="0.25">
      <c r="A2" s="91" t="s">
        <v>59</v>
      </c>
      <c r="C2" s="6" t="s">
        <v>97</v>
      </c>
      <c r="D2" s="95"/>
      <c r="E2" s="92" t="s">
        <v>40</v>
      </c>
    </row>
    <row r="3" spans="1:11" x14ac:dyDescent="0.25">
      <c r="A3" s="91"/>
      <c r="D3" s="96"/>
      <c r="E3" s="92" t="s">
        <v>42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29</v>
      </c>
      <c r="F5" s="98" t="s">
        <v>30</v>
      </c>
      <c r="G5" s="98" t="s">
        <v>6</v>
      </c>
      <c r="H5" s="98" t="s">
        <v>25</v>
      </c>
      <c r="I5" s="98" t="s">
        <v>32</v>
      </c>
      <c r="K5" s="98" t="s">
        <v>39</v>
      </c>
    </row>
    <row r="6" spans="1:11" ht="17.25" customHeight="1" x14ac:dyDescent="0.25">
      <c r="A6" s="99" t="s">
        <v>66</v>
      </c>
      <c r="B6" s="100">
        <f>SUM(Chimes!C31)</f>
        <v>40</v>
      </c>
      <c r="C6" s="100">
        <f>SUM(Chimes!C32)</f>
        <v>0</v>
      </c>
      <c r="D6" s="100">
        <f>SUM(Chimes!C33)</f>
        <v>0</v>
      </c>
      <c r="E6" s="100">
        <f>SUM(Chimes!C34)</f>
        <v>0</v>
      </c>
      <c r="F6" s="100">
        <f>SUM(Chimes!C35)</f>
        <v>0</v>
      </c>
      <c r="G6" s="101">
        <f>B6+C6+D6+E6+F6</f>
        <v>40</v>
      </c>
      <c r="H6" s="102">
        <f>SUM(Chimes!C37)</f>
        <v>0</v>
      </c>
      <c r="I6" s="102">
        <f>SUM(Chimes!C38)</f>
        <v>0</v>
      </c>
      <c r="K6" s="103">
        <f>SUM(Chimes!I32)</f>
        <v>0</v>
      </c>
    </row>
    <row r="7" spans="1:11" x14ac:dyDescent="0.25">
      <c r="A7" s="99" t="s">
        <v>41</v>
      </c>
      <c r="B7" s="100">
        <f>SUM(Czege!C26)</f>
        <v>40</v>
      </c>
      <c r="C7" s="100">
        <f>SUM(Czege!C27)</f>
        <v>0</v>
      </c>
      <c r="D7" s="100">
        <f>SUM(Czege!C28)</f>
        <v>0</v>
      </c>
      <c r="E7" s="100">
        <f>SUM(Czege!C29)</f>
        <v>0</v>
      </c>
      <c r="F7" s="100">
        <f>SUM(Czege!C30)</f>
        <v>0</v>
      </c>
      <c r="G7" s="101">
        <f>B7+C7+D7+E7+F7</f>
        <v>40</v>
      </c>
      <c r="H7" s="104">
        <f>SUM(Czege!C32)</f>
        <v>0</v>
      </c>
      <c r="I7" s="104">
        <f>SUM(Czege!C33)</f>
        <v>0</v>
      </c>
      <c r="K7" s="103">
        <f>SUM(Czege!I27)</f>
        <v>1.5</v>
      </c>
    </row>
    <row r="8" spans="1:11" ht="17.25" customHeight="1" x14ac:dyDescent="0.25">
      <c r="A8" s="99" t="s">
        <v>7</v>
      </c>
      <c r="B8" s="100">
        <f>SUM(Doran!C30)</f>
        <v>32</v>
      </c>
      <c r="C8" s="100">
        <f>SUM(Doran!C31)</f>
        <v>0</v>
      </c>
      <c r="D8" s="100">
        <f>SUM(Doran!C32)</f>
        <v>0</v>
      </c>
      <c r="E8" s="100">
        <f>SUM(Doran!C33)</f>
        <v>8</v>
      </c>
      <c r="F8" s="100">
        <f>SUM(Doran!C34)</f>
        <v>0</v>
      </c>
      <c r="G8" s="101">
        <f t="shared" ref="G8:G17" si="0">B8+C8+D8+E8+F8</f>
        <v>40</v>
      </c>
      <c r="H8" s="104">
        <f>SUM(Doran!C36)</f>
        <v>0</v>
      </c>
      <c r="I8" s="104">
        <f>SUM(Doran!C37)</f>
        <v>0</v>
      </c>
      <c r="K8" s="103">
        <f>SUM(Doran!I31)</f>
        <v>1</v>
      </c>
    </row>
    <row r="9" spans="1:11" x14ac:dyDescent="0.25">
      <c r="A9" s="99" t="s">
        <v>78</v>
      </c>
      <c r="B9" s="100">
        <f>SUM(Drinkwater!C30)</f>
        <v>40</v>
      </c>
      <c r="C9" s="100">
        <f>SUM(Drinkwater!C31)</f>
        <v>0</v>
      </c>
      <c r="D9" s="100">
        <f>SUM(Drinkwater!C32)</f>
        <v>0</v>
      </c>
      <c r="E9" s="100">
        <f>SUM(Drinkwater!C33)</f>
        <v>0</v>
      </c>
      <c r="F9" s="100">
        <f>SUM(Drinkwater!C34)</f>
        <v>0</v>
      </c>
      <c r="G9" s="101">
        <f t="shared" ref="G9:G14" si="1">B9+C9+D9+E9+F9</f>
        <v>40</v>
      </c>
      <c r="H9" s="104">
        <f>SUM(Drinkwater!C36)</f>
        <v>0</v>
      </c>
      <c r="I9" s="104">
        <f>SUM(Drinkwater!C37)</f>
        <v>0</v>
      </c>
      <c r="K9" s="103">
        <f>SUM(Drinkwater!I31)</f>
        <v>3</v>
      </c>
    </row>
    <row r="10" spans="1:11" x14ac:dyDescent="0.25">
      <c r="A10" s="99" t="s">
        <v>48</v>
      </c>
      <c r="B10" s="100">
        <f>SUM(Hammond!C27)</f>
        <v>40</v>
      </c>
      <c r="C10" s="100">
        <f>SUM(Hammond!C28)</f>
        <v>0</v>
      </c>
      <c r="D10" s="100">
        <f>SUM(Hammond!C29)</f>
        <v>0</v>
      </c>
      <c r="E10" s="100">
        <f>SUM(Hammond!C30)</f>
        <v>0</v>
      </c>
      <c r="F10" s="100">
        <f>SUM(Hammond!C31)</f>
        <v>0</v>
      </c>
      <c r="G10" s="101">
        <f t="shared" si="1"/>
        <v>40</v>
      </c>
      <c r="H10" s="104">
        <f>SUM(Hammond!C33)</f>
        <v>0</v>
      </c>
      <c r="I10" s="104">
        <f>SUM(Hammond!C34)</f>
        <v>0</v>
      </c>
      <c r="K10" s="103">
        <f>SUM(Hammond!I28)</f>
        <v>3</v>
      </c>
    </row>
    <row r="11" spans="1:11" x14ac:dyDescent="0.25">
      <c r="B11" s="100">
        <f>SUM('.'!C28)</f>
        <v>0</v>
      </c>
      <c r="C11" s="100">
        <f>SUM('.'!C29)</f>
        <v>0</v>
      </c>
      <c r="D11" s="100">
        <f>SUM('.'!C30)</f>
        <v>0</v>
      </c>
      <c r="E11" s="100">
        <f>SUM('.'!C31)</f>
        <v>0</v>
      </c>
      <c r="F11" s="100">
        <f>SUM('.'!C32)</f>
        <v>0</v>
      </c>
      <c r="G11" s="101">
        <f>B11+C11+D11+E11+F11</f>
        <v>0</v>
      </c>
      <c r="H11" s="104">
        <f>SUM('.'!C34)</f>
        <v>0</v>
      </c>
      <c r="I11" s="104">
        <f>SUM('.'!C35)</f>
        <v>0</v>
      </c>
      <c r="K11" s="103">
        <f>SUM('.'!I29)</f>
        <v>0</v>
      </c>
    </row>
    <row r="12" spans="1:11" x14ac:dyDescent="0.25">
      <c r="A12" s="112" t="s">
        <v>76</v>
      </c>
      <c r="B12" s="100">
        <f>SUM(Mcsharry!C28)</f>
        <v>40</v>
      </c>
      <c r="C12" s="100">
        <f>SUM(Mcsharry!C29)</f>
        <v>0</v>
      </c>
      <c r="D12" s="100">
        <f>SUM(Mcsharry!C30)</f>
        <v>0</v>
      </c>
      <c r="E12" s="100">
        <f>SUM(Mcsharry!C31)</f>
        <v>0</v>
      </c>
      <c r="F12" s="100">
        <f>SUM(Mcsharry!C32)</f>
        <v>0</v>
      </c>
      <c r="G12" s="101">
        <f>B12+C12+D12+E12+F12</f>
        <v>40</v>
      </c>
      <c r="H12" s="104">
        <f>SUM(Mcsharry!C34)</f>
        <v>0</v>
      </c>
      <c r="I12" s="104">
        <f>SUM(Mcsharry!C35)</f>
        <v>0</v>
      </c>
      <c r="K12" s="103">
        <f>SUM(Mcsharry!I29)</f>
        <v>1</v>
      </c>
    </row>
    <row r="13" spans="1:11" x14ac:dyDescent="0.25">
      <c r="A13" s="99" t="s">
        <v>77</v>
      </c>
      <c r="B13" s="100">
        <f>SUM('Pugh-Keenan'!C26)</f>
        <v>16</v>
      </c>
      <c r="C13" s="100">
        <f>SUM('Pugh-Keenan'!C27)</f>
        <v>0</v>
      </c>
      <c r="D13" s="100">
        <f>SUM('Pugh-Keenan'!C28)</f>
        <v>0</v>
      </c>
      <c r="E13" s="100">
        <f>SUM('Pugh-Keenan'!C29)</f>
        <v>0</v>
      </c>
      <c r="F13" s="100">
        <f>SUM('Pugh-Keenan'!C30)</f>
        <v>0</v>
      </c>
      <c r="G13" s="101">
        <f t="shared" si="1"/>
        <v>16</v>
      </c>
      <c r="H13" s="104">
        <f>SUM('Pugh-Keenan'!C32)</f>
        <v>0</v>
      </c>
      <c r="I13" s="104">
        <f>SUM('Pugh-Keenan'!C33)</f>
        <v>0</v>
      </c>
      <c r="K13" s="103">
        <f>SUM('Pugh-Keenan'!I27)</f>
        <v>0</v>
      </c>
    </row>
    <row r="14" spans="1:11" ht="17.25" customHeight="1" x14ac:dyDescent="0.25">
      <c r="A14" s="99" t="s">
        <v>8</v>
      </c>
      <c r="B14" s="100">
        <f>SUM(Taylor!C28)</f>
        <v>40</v>
      </c>
      <c r="C14" s="100">
        <f>SUM(Taylor!C29)</f>
        <v>0</v>
      </c>
      <c r="D14" s="100">
        <f>SUM(Taylor!C30)</f>
        <v>0</v>
      </c>
      <c r="E14" s="100">
        <f>SUM(Taylor!C31)</f>
        <v>0</v>
      </c>
      <c r="F14" s="100">
        <f>SUM(Taylor!C32)</f>
        <v>0</v>
      </c>
      <c r="G14" s="101">
        <f t="shared" si="1"/>
        <v>40</v>
      </c>
      <c r="H14" s="104">
        <f>SUM(Taylor!C34)</f>
        <v>0</v>
      </c>
      <c r="I14" s="104">
        <f>SUM(Taylor!C35)</f>
        <v>0</v>
      </c>
      <c r="K14" s="103">
        <f>SUM(Taylor!I29)</f>
        <v>4</v>
      </c>
    </row>
    <row r="15" spans="1:11" x14ac:dyDescent="0.25">
      <c r="A15" s="99" t="s">
        <v>43</v>
      </c>
      <c r="B15" s="100">
        <f>SUM(Ward!C30)</f>
        <v>40</v>
      </c>
      <c r="C15" s="100">
        <f>SUM(Ward!C31)</f>
        <v>0</v>
      </c>
      <c r="D15" s="100">
        <f>SUM(Ward!C32)</f>
        <v>0</v>
      </c>
      <c r="E15" s="100">
        <f>SUM(Ward!C33)</f>
        <v>0</v>
      </c>
      <c r="F15" s="100">
        <f>SUM(Ward!C34)</f>
        <v>0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16</v>
      </c>
    </row>
    <row r="16" spans="1:11" x14ac:dyDescent="0.25">
      <c r="A16" s="99" t="s">
        <v>45</v>
      </c>
      <c r="B16" s="100">
        <f>SUM(N.Winterburn!C29)</f>
        <v>40</v>
      </c>
      <c r="C16" s="100">
        <f>SUM(N.Winterburn!C30)</f>
        <v>0</v>
      </c>
      <c r="D16" s="100">
        <f>SUM(N.Winterburn!C31)</f>
        <v>0</v>
      </c>
      <c r="E16" s="100">
        <f>SUM(N.Winterburn!C32)</f>
        <v>0</v>
      </c>
      <c r="F16" s="100">
        <f>SUM(N.Winterburn!C33)</f>
        <v>0</v>
      </c>
      <c r="G16" s="101">
        <f t="shared" si="0"/>
        <v>40</v>
      </c>
      <c r="H16" s="104">
        <f>SUM(N.Winterburn!C35)</f>
        <v>0</v>
      </c>
      <c r="I16" s="104">
        <f>SUM(N.Winterburn!C36)</f>
        <v>0</v>
      </c>
      <c r="K16" s="103">
        <f>SUM(N.Winterburn!I30)</f>
        <v>0</v>
      </c>
    </row>
    <row r="17" spans="1:12" x14ac:dyDescent="0.25">
      <c r="A17" s="99" t="s">
        <v>9</v>
      </c>
      <c r="B17" s="100">
        <f>SUM(T.Winterburn!C28)</f>
        <v>0</v>
      </c>
      <c r="C17" s="100">
        <f>SUM(T.Winterburn!C29)</f>
        <v>0</v>
      </c>
      <c r="D17" s="100">
        <f>SUM(T.Winterburn!C30)</f>
        <v>0</v>
      </c>
      <c r="E17" s="100">
        <f>SUM(T.Winterburn!C31)</f>
        <v>0</v>
      </c>
      <c r="F17" s="100">
        <f>SUM(T.Winterburn!C32)</f>
        <v>0</v>
      </c>
      <c r="G17" s="101">
        <f t="shared" si="0"/>
        <v>0</v>
      </c>
      <c r="H17" s="104">
        <f>SUM(T.Winterburn!C34)</f>
        <v>0</v>
      </c>
      <c r="I17" s="104">
        <f>SUM(T.Winterburn!C35)</f>
        <v>0</v>
      </c>
      <c r="K17" s="103">
        <f>SUM(T.Winterburn!I29)</f>
        <v>0</v>
      </c>
    </row>
    <row r="18" spans="1:12" x14ac:dyDescent="0.25">
      <c r="A18" s="99" t="s">
        <v>10</v>
      </c>
      <c r="B18" s="100">
        <f>SUM(Wright!C41)</f>
        <v>40</v>
      </c>
      <c r="C18" s="100">
        <f>SUM(Wright!C42)</f>
        <v>2.5</v>
      </c>
      <c r="D18" s="100">
        <f>SUM(Wright!C43)</f>
        <v>0</v>
      </c>
      <c r="E18" s="100">
        <f>SUM(Wright!C44)</f>
        <v>0</v>
      </c>
      <c r="F18" s="100">
        <f>SUM(Wright!C45)</f>
        <v>0</v>
      </c>
      <c r="G18" s="101">
        <f>B18+C18+D18+E18+F18</f>
        <v>42.5</v>
      </c>
      <c r="H18" s="104">
        <f>SUM(Wright!C47)</f>
        <v>0</v>
      </c>
      <c r="I18" s="104">
        <f>SUM(Wright!C48)</f>
        <v>0</v>
      </c>
      <c r="K18" s="103">
        <f>SUM(Wright!I42)</f>
        <v>5.75</v>
      </c>
      <c r="L18" s="92">
        <v>12</v>
      </c>
    </row>
    <row r="19" spans="1:12" ht="17.25" customHeight="1" x14ac:dyDescent="0.25">
      <c r="A19" s="105" t="s">
        <v>20</v>
      </c>
      <c r="B19" s="106">
        <f t="shared" ref="B19:I19" si="2">SUM(B6:B18)</f>
        <v>408</v>
      </c>
      <c r="C19" s="106">
        <f t="shared" si="2"/>
        <v>2.5</v>
      </c>
      <c r="D19" s="106">
        <f t="shared" si="2"/>
        <v>0</v>
      </c>
      <c r="E19" s="106">
        <f t="shared" si="2"/>
        <v>8</v>
      </c>
      <c r="F19" s="106">
        <f t="shared" si="2"/>
        <v>0</v>
      </c>
      <c r="G19" s="106">
        <f t="shared" si="2"/>
        <v>418.5</v>
      </c>
      <c r="H19" s="107">
        <f t="shared" si="2"/>
        <v>0</v>
      </c>
      <c r="I19" s="107">
        <f t="shared" si="2"/>
        <v>0</v>
      </c>
      <c r="J19" s="94"/>
      <c r="K19" s="106">
        <f>SUM(K6:K18)</f>
        <v>35.25</v>
      </c>
    </row>
    <row r="20" spans="1:12" s="94" customFormat="1" x14ac:dyDescent="0.25">
      <c r="A20" s="92"/>
      <c r="B20" s="92"/>
      <c r="C20" s="92"/>
      <c r="D20" s="92"/>
      <c r="E20" s="92"/>
      <c r="F20" s="92"/>
      <c r="J20" s="92"/>
      <c r="K20" s="92"/>
    </row>
    <row r="22" spans="1:12" x14ac:dyDescent="0.25">
      <c r="A22" s="92" t="s">
        <v>26</v>
      </c>
      <c r="C22" s="108">
        <f>B19+C19+D19</f>
        <v>410.5</v>
      </c>
    </row>
    <row r="23" spans="1:12" x14ac:dyDescent="0.25">
      <c r="A23" s="92" t="s">
        <v>27</v>
      </c>
      <c r="C23" s="108">
        <f>K19</f>
        <v>35.25</v>
      </c>
    </row>
    <row r="24" spans="1:12" x14ac:dyDescent="0.25">
      <c r="A24" s="92" t="s">
        <v>31</v>
      </c>
      <c r="C24" s="109">
        <f>C23/C22</f>
        <v>8.5870889159561509E-2</v>
      </c>
    </row>
    <row r="25" spans="1:12" x14ac:dyDescent="0.25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65</v>
      </c>
      <c r="B1" s="49"/>
      <c r="C1" s="49"/>
    </row>
    <row r="2" spans="1:22" s="54" customFormat="1" x14ac:dyDescent="0.25">
      <c r="A2" s="5" t="s">
        <v>58</v>
      </c>
      <c r="B2" s="110"/>
      <c r="C2" s="6" t="s">
        <v>97</v>
      </c>
      <c r="D2" s="110"/>
      <c r="E2" s="125" t="s">
        <v>11</v>
      </c>
      <c r="F2" s="125"/>
      <c r="G2" s="125" t="s">
        <v>12</v>
      </c>
      <c r="H2" s="125"/>
      <c r="I2" s="125" t="s">
        <v>13</v>
      </c>
      <c r="J2" s="125"/>
      <c r="K2" s="125" t="s">
        <v>14</v>
      </c>
      <c r="L2" s="125"/>
      <c r="M2" s="125" t="s">
        <v>15</v>
      </c>
      <c r="N2" s="125"/>
      <c r="O2" s="125" t="s">
        <v>16</v>
      </c>
      <c r="P2" s="125"/>
      <c r="Q2" s="125" t="s">
        <v>17</v>
      </c>
      <c r="R2" s="125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6964</v>
      </c>
      <c r="B4" s="6" t="s">
        <v>114</v>
      </c>
      <c r="C4" s="6">
        <v>29</v>
      </c>
      <c r="D4" s="22" t="s">
        <v>98</v>
      </c>
      <c r="E4" s="121">
        <v>8</v>
      </c>
      <c r="F4" s="121"/>
      <c r="G4" s="119">
        <v>8</v>
      </c>
      <c r="H4" s="120"/>
      <c r="I4" s="121">
        <v>6</v>
      </c>
      <c r="J4" s="121"/>
      <c r="K4" s="121"/>
      <c r="L4" s="121"/>
      <c r="M4" s="121"/>
      <c r="N4" s="121"/>
      <c r="O4" s="119"/>
      <c r="P4" s="120"/>
      <c r="Q4" s="119"/>
      <c r="R4" s="120"/>
      <c r="S4" s="58">
        <f t="shared" ref="S4:S24" si="0">E4+G4+I4+K4+M4+O4+Q4</f>
        <v>22</v>
      </c>
      <c r="T4" s="58">
        <f t="shared" ref="T4:T11" si="1">SUM(S4-U4-V4)</f>
        <v>22</v>
      </c>
      <c r="U4" s="60"/>
      <c r="V4" s="60"/>
    </row>
    <row r="5" spans="1:22" x14ac:dyDescent="0.25">
      <c r="A5" s="6">
        <v>7112</v>
      </c>
      <c r="B5" s="6" t="s">
        <v>115</v>
      </c>
      <c r="C5" s="6">
        <v>22</v>
      </c>
      <c r="D5" s="22" t="s">
        <v>108</v>
      </c>
      <c r="E5" s="122"/>
      <c r="F5" s="121"/>
      <c r="G5" s="119"/>
      <c r="H5" s="120"/>
      <c r="I5" s="122">
        <v>1.5</v>
      </c>
      <c r="J5" s="121"/>
      <c r="K5" s="122">
        <v>6.5</v>
      </c>
      <c r="L5" s="121"/>
      <c r="M5" s="122">
        <v>5.75</v>
      </c>
      <c r="N5" s="121"/>
      <c r="O5" s="119"/>
      <c r="P5" s="120"/>
      <c r="Q5" s="119"/>
      <c r="R5" s="120"/>
      <c r="S5" s="58">
        <f t="shared" si="0"/>
        <v>13.75</v>
      </c>
      <c r="T5" s="58">
        <f t="shared" si="1"/>
        <v>13.75</v>
      </c>
      <c r="U5" s="60"/>
      <c r="V5" s="60"/>
    </row>
    <row r="6" spans="1:22" x14ac:dyDescent="0.25">
      <c r="A6" s="6">
        <v>7054</v>
      </c>
      <c r="B6" s="6" t="s">
        <v>116</v>
      </c>
      <c r="C6" s="6">
        <v>73</v>
      </c>
      <c r="D6" s="22" t="s">
        <v>84</v>
      </c>
      <c r="E6" s="121"/>
      <c r="F6" s="121"/>
      <c r="G6" s="119"/>
      <c r="H6" s="120"/>
      <c r="I6" s="121">
        <v>0.5</v>
      </c>
      <c r="J6" s="121"/>
      <c r="K6" s="121"/>
      <c r="L6" s="121"/>
      <c r="M6" s="121">
        <v>0.75</v>
      </c>
      <c r="N6" s="121"/>
      <c r="O6" s="119"/>
      <c r="P6" s="120"/>
      <c r="Q6" s="119"/>
      <c r="R6" s="120"/>
      <c r="S6" s="58">
        <f t="shared" si="0"/>
        <v>1.25</v>
      </c>
      <c r="T6" s="58">
        <f t="shared" si="1"/>
        <v>1.25</v>
      </c>
      <c r="U6" s="60"/>
      <c r="V6" s="60"/>
    </row>
    <row r="7" spans="1:22" x14ac:dyDescent="0.25">
      <c r="A7" s="6">
        <v>6964</v>
      </c>
      <c r="B7" s="6" t="s">
        <v>114</v>
      </c>
      <c r="C7" s="6">
        <v>19</v>
      </c>
      <c r="D7" s="22" t="s">
        <v>109</v>
      </c>
      <c r="E7" s="119"/>
      <c r="F7" s="120"/>
      <c r="G7" s="119"/>
      <c r="H7" s="120"/>
      <c r="I7" s="119"/>
      <c r="J7" s="120"/>
      <c r="K7" s="119">
        <v>1.5</v>
      </c>
      <c r="L7" s="120"/>
      <c r="M7" s="119"/>
      <c r="N7" s="120"/>
      <c r="O7" s="119"/>
      <c r="P7" s="120"/>
      <c r="Q7" s="119"/>
      <c r="R7" s="120"/>
      <c r="S7" s="58">
        <f>E7+G7+I7+K7+M7+O7+Q7</f>
        <v>1.5</v>
      </c>
      <c r="T7" s="58">
        <f t="shared" si="1"/>
        <v>1.5</v>
      </c>
      <c r="U7" s="60"/>
      <c r="V7" s="60"/>
    </row>
    <row r="8" spans="1:22" x14ac:dyDescent="0.25">
      <c r="A8" s="6">
        <v>7054</v>
      </c>
      <c r="B8" s="6" t="s">
        <v>116</v>
      </c>
      <c r="C8" s="6">
        <v>12</v>
      </c>
      <c r="D8" s="22" t="s">
        <v>110</v>
      </c>
      <c r="E8" s="119"/>
      <c r="F8" s="120"/>
      <c r="G8" s="119"/>
      <c r="H8" s="120"/>
      <c r="I8" s="119"/>
      <c r="J8" s="120"/>
      <c r="K8" s="119"/>
      <c r="L8" s="120"/>
      <c r="M8" s="119">
        <v>1.5</v>
      </c>
      <c r="N8" s="120"/>
      <c r="O8" s="119"/>
      <c r="P8" s="120"/>
      <c r="Q8" s="119"/>
      <c r="R8" s="120"/>
      <c r="S8" s="58">
        <f>E8+G8+I8+K8+M8+O8+Q8</f>
        <v>1.5</v>
      </c>
      <c r="T8" s="58">
        <f t="shared" si="1"/>
        <v>1.5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0"/>
        <v>0</v>
      </c>
      <c r="T13" s="58">
        <f t="shared" ref="T13:T20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>E15+G15+I15+K15+M15+O15+Q15</f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>E16+G16+I16+K16+M16+O16+Q16</f>
        <v>0</v>
      </c>
      <c r="T16" s="58">
        <f t="shared" ref="T16" si="6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0"/>
        <v>0</v>
      </c>
      <c r="T18" s="58">
        <f t="shared" ref="T18" si="7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>
        <v>3600</v>
      </c>
      <c r="B20" s="6" t="s">
        <v>117</v>
      </c>
      <c r="C20" s="6"/>
      <c r="D20" s="22" t="s">
        <v>90</v>
      </c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ref="S20" si="8">E20+G20+I20+K20+M20+O20+Q20</f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117</v>
      </c>
      <c r="C21" s="6"/>
      <c r="D21" s="22" t="s">
        <v>62</v>
      </c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0"/>
        <v>0</v>
      </c>
      <c r="T21" s="58">
        <f t="shared" ref="T21" si="9">SUM(S21-U21-V21)</f>
        <v>0</v>
      </c>
      <c r="U21" s="60"/>
      <c r="V21" s="60"/>
    </row>
    <row r="22" spans="1:22" ht="15" customHeight="1" x14ac:dyDescent="0.25">
      <c r="A22" s="6">
        <v>3600</v>
      </c>
      <c r="B22" s="25" t="s">
        <v>117</v>
      </c>
      <c r="C22" s="6"/>
      <c r="D22" s="22" t="s">
        <v>61</v>
      </c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19"/>
      <c r="P22" s="120"/>
      <c r="Q22" s="119"/>
      <c r="R22" s="120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33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0"/>
        <v>0</v>
      </c>
      <c r="T24" s="58"/>
      <c r="U24" s="62"/>
      <c r="V24" s="60"/>
    </row>
    <row r="25" spans="1:22" x14ac:dyDescent="0.25">
      <c r="A25" s="55" t="s">
        <v>34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ref="S25:S26" si="10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3">
        <f>SUM(E4:E25)</f>
        <v>8</v>
      </c>
      <c r="F26" s="124"/>
      <c r="G26" s="123">
        <f>SUM(G4:G25)</f>
        <v>8</v>
      </c>
      <c r="H26" s="124"/>
      <c r="I26" s="123">
        <f>SUM(I4:I25)</f>
        <v>8</v>
      </c>
      <c r="J26" s="124"/>
      <c r="K26" s="123">
        <f>SUM(K4:K25)</f>
        <v>8</v>
      </c>
      <c r="L26" s="124"/>
      <c r="M26" s="123">
        <f>SUM(M4:M25)</f>
        <v>8</v>
      </c>
      <c r="N26" s="124"/>
      <c r="O26" s="123">
        <f>SUM(O4:O25)</f>
        <v>0</v>
      </c>
      <c r="P26" s="124"/>
      <c r="Q26" s="123">
        <f>SUM(Q4:Q25)</f>
        <v>0</v>
      </c>
      <c r="R26" s="124"/>
      <c r="S26" s="58">
        <f t="shared" si="10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37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21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22</v>
      </c>
      <c r="C32" s="63">
        <f>U28</f>
        <v>0</v>
      </c>
      <c r="D32" s="63"/>
      <c r="I32" s="64"/>
    </row>
    <row r="33" spans="1:9" x14ac:dyDescent="0.25">
      <c r="A33" s="50" t="s">
        <v>23</v>
      </c>
      <c r="C33" s="63">
        <f>V28</f>
        <v>0</v>
      </c>
    </row>
    <row r="34" spans="1:9" x14ac:dyDescent="0.25">
      <c r="A34" s="50" t="s">
        <v>24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38</v>
      </c>
      <c r="F36" s="51"/>
      <c r="G36" s="66">
        <f>S26-C36</f>
        <v>0</v>
      </c>
    </row>
    <row r="37" spans="1:9" ht="16.5" thickTop="1" x14ac:dyDescent="0.25">
      <c r="A37" s="50" t="s">
        <v>25</v>
      </c>
      <c r="C37" s="67">
        <v>0</v>
      </c>
      <c r="D37" s="67"/>
    </row>
    <row r="38" spans="1:9" x14ac:dyDescent="0.25">
      <c r="A38" s="50" t="s">
        <v>32</v>
      </c>
      <c r="C38" s="67">
        <v>0</v>
      </c>
      <c r="D38" s="67"/>
    </row>
  </sheetData>
  <mergeCells count="168"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B17" sqref="B1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49</v>
      </c>
      <c r="B1" s="49"/>
      <c r="C1" s="49"/>
    </row>
    <row r="2" spans="1:22" s="54" customFormat="1" x14ac:dyDescent="0.25">
      <c r="A2" s="5" t="s">
        <v>58</v>
      </c>
      <c r="B2" s="110"/>
      <c r="C2" s="6" t="s">
        <v>97</v>
      </c>
      <c r="D2" s="110"/>
      <c r="E2" s="129" t="s">
        <v>11</v>
      </c>
      <c r="F2" s="125"/>
      <c r="G2" s="125" t="s">
        <v>12</v>
      </c>
      <c r="H2" s="125"/>
      <c r="I2" s="125" t="s">
        <v>13</v>
      </c>
      <c r="J2" s="125"/>
      <c r="K2" s="125" t="s">
        <v>14</v>
      </c>
      <c r="L2" s="125"/>
      <c r="M2" s="125" t="s">
        <v>15</v>
      </c>
      <c r="N2" s="125"/>
      <c r="O2" s="125" t="s">
        <v>16</v>
      </c>
      <c r="P2" s="125"/>
      <c r="Q2" s="125" t="s">
        <v>17</v>
      </c>
      <c r="R2" s="125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15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6964</v>
      </c>
      <c r="B4" s="6" t="s">
        <v>114</v>
      </c>
      <c r="C4" s="6">
        <v>9</v>
      </c>
      <c r="D4" s="22" t="s">
        <v>86</v>
      </c>
      <c r="E4" s="119">
        <v>8</v>
      </c>
      <c r="F4" s="120"/>
      <c r="G4" s="119">
        <v>8</v>
      </c>
      <c r="H4" s="120"/>
      <c r="I4" s="119"/>
      <c r="J4" s="120"/>
      <c r="K4" s="119"/>
      <c r="L4" s="120"/>
      <c r="M4" s="119"/>
      <c r="N4" s="120"/>
      <c r="O4" s="119"/>
      <c r="P4" s="120"/>
      <c r="Q4" s="119"/>
      <c r="R4" s="120"/>
      <c r="S4" s="58">
        <f>E4+G4+I4+K4+M4+O4+Q4</f>
        <v>16</v>
      </c>
      <c r="T4" s="58">
        <f t="shared" ref="T4:T12" si="0">SUM(S4-U4-V4)</f>
        <v>16</v>
      </c>
      <c r="U4" s="60"/>
      <c r="V4" s="60"/>
    </row>
    <row r="5" spans="1:22" x14ac:dyDescent="0.25">
      <c r="A5" s="6">
        <v>7054</v>
      </c>
      <c r="B5" s="6" t="s">
        <v>116</v>
      </c>
      <c r="C5" s="6">
        <v>10</v>
      </c>
      <c r="D5" s="22" t="s">
        <v>86</v>
      </c>
      <c r="E5" s="119"/>
      <c r="F5" s="120"/>
      <c r="G5" s="119"/>
      <c r="H5" s="120"/>
      <c r="I5" s="119">
        <v>7</v>
      </c>
      <c r="J5" s="120"/>
      <c r="K5" s="119">
        <v>7.5</v>
      </c>
      <c r="L5" s="120"/>
      <c r="M5" s="119">
        <v>8</v>
      </c>
      <c r="N5" s="120"/>
      <c r="O5" s="119"/>
      <c r="P5" s="120"/>
      <c r="Q5" s="119"/>
      <c r="R5" s="120"/>
      <c r="S5" s="58">
        <f t="shared" ref="S5:S21" si="1">E5+G5+I5+K5+M5+O5+Q5</f>
        <v>22.5</v>
      </c>
      <c r="T5" s="58">
        <f t="shared" si="0"/>
        <v>22.5</v>
      </c>
      <c r="U5" s="60"/>
      <c r="V5" s="60"/>
    </row>
    <row r="6" spans="1:22" x14ac:dyDescent="0.25">
      <c r="A6" s="6"/>
      <c r="B6" s="6"/>
      <c r="C6" s="6"/>
      <c r="D6" s="22"/>
      <c r="E6" s="119"/>
      <c r="F6" s="120"/>
      <c r="G6" s="119"/>
      <c r="H6" s="120"/>
      <c r="I6" s="119"/>
      <c r="J6" s="120"/>
      <c r="K6" s="119"/>
      <c r="L6" s="120"/>
      <c r="M6" s="119"/>
      <c r="N6" s="120"/>
      <c r="O6" s="127"/>
      <c r="P6" s="128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9"/>
      <c r="F7" s="120"/>
      <c r="G7" s="119"/>
      <c r="H7" s="120"/>
      <c r="I7" s="119"/>
      <c r="J7" s="120"/>
      <c r="K7" s="126"/>
      <c r="L7" s="120"/>
      <c r="M7" s="119"/>
      <c r="N7" s="120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25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117</v>
      </c>
      <c r="C17" s="6"/>
      <c r="D17" s="22" t="s">
        <v>60</v>
      </c>
      <c r="E17" s="119"/>
      <c r="F17" s="120"/>
      <c r="G17" s="119"/>
      <c r="H17" s="120"/>
      <c r="I17" s="119">
        <v>1</v>
      </c>
      <c r="J17" s="120"/>
      <c r="K17" s="119">
        <v>0.5</v>
      </c>
      <c r="L17" s="120"/>
      <c r="M17" s="119"/>
      <c r="N17" s="120"/>
      <c r="O17" s="119"/>
      <c r="P17" s="120"/>
      <c r="Q17" s="119"/>
      <c r="R17" s="120"/>
      <c r="S17" s="58">
        <f>E17+G17+I17+K17+M17+O17+Q17</f>
        <v>1.5</v>
      </c>
      <c r="T17" s="58">
        <f>SUM(S17-U17-V17)</f>
        <v>1.5</v>
      </c>
      <c r="U17" s="60"/>
      <c r="V17" s="60"/>
    </row>
    <row r="18" spans="1:22" x14ac:dyDescent="0.25">
      <c r="A18" s="6"/>
      <c r="B18" s="25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55" t="s">
        <v>33</v>
      </c>
      <c r="B19" s="55"/>
      <c r="C19" s="55"/>
      <c r="D19" s="55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1"/>
        <v>0</v>
      </c>
      <c r="T19" s="58"/>
      <c r="U19" s="62"/>
      <c r="V19" s="60"/>
    </row>
    <row r="20" spans="1:22" x14ac:dyDescent="0.25">
      <c r="A20" s="55" t="s">
        <v>34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62" t="s">
        <v>6</v>
      </c>
      <c r="B21" s="62"/>
      <c r="C21" s="62"/>
      <c r="D21" s="62"/>
      <c r="E21" s="123">
        <f>SUM(E4:E20)</f>
        <v>8</v>
      </c>
      <c r="F21" s="124"/>
      <c r="G21" s="123">
        <f>SUM(G4:G20)</f>
        <v>8</v>
      </c>
      <c r="H21" s="124"/>
      <c r="I21" s="123">
        <f>SUM(I4:I20)</f>
        <v>8</v>
      </c>
      <c r="J21" s="124"/>
      <c r="K21" s="123">
        <f>SUM(K4:K20)</f>
        <v>8</v>
      </c>
      <c r="L21" s="124"/>
      <c r="M21" s="123">
        <f>SUM(M4:M20)</f>
        <v>8</v>
      </c>
      <c r="N21" s="124"/>
      <c r="O21" s="123">
        <f>SUM(O4:O20)</f>
        <v>0</v>
      </c>
      <c r="P21" s="124"/>
      <c r="Q21" s="123">
        <f>SUM(Q4:Q20)</f>
        <v>0</v>
      </c>
      <c r="R21" s="124"/>
      <c r="S21" s="58">
        <f t="shared" si="1"/>
        <v>40</v>
      </c>
      <c r="T21" s="58"/>
      <c r="U21" s="62"/>
      <c r="V21" s="60"/>
    </row>
    <row r="22" spans="1:22" x14ac:dyDescent="0.25">
      <c r="A22" s="62" t="s">
        <v>2</v>
      </c>
      <c r="B22" s="62"/>
      <c r="C22" s="62"/>
      <c r="D22" s="62"/>
      <c r="E22" s="58"/>
      <c r="F22" s="111">
        <v>8</v>
      </c>
      <c r="G22" s="58"/>
      <c r="H22" s="111">
        <v>8</v>
      </c>
      <c r="I22" s="58"/>
      <c r="J22" s="111">
        <v>8</v>
      </c>
      <c r="K22" s="58"/>
      <c r="L22" s="111">
        <v>8</v>
      </c>
      <c r="M22" s="58"/>
      <c r="N22" s="111">
        <v>8</v>
      </c>
      <c r="O22" s="58"/>
      <c r="P22" s="111"/>
      <c r="Q22" s="58"/>
      <c r="R22" s="111"/>
      <c r="S22" s="58">
        <f>SUM(E22:R22)</f>
        <v>40</v>
      </c>
      <c r="T22" s="58">
        <f>SUM(T4:T21)</f>
        <v>40</v>
      </c>
      <c r="U22" s="60"/>
      <c r="V22" s="60"/>
    </row>
    <row r="23" spans="1:22" x14ac:dyDescent="0.25">
      <c r="A23" s="62" t="s">
        <v>37</v>
      </c>
      <c r="B23" s="62"/>
      <c r="C23" s="62"/>
      <c r="D23" s="62"/>
      <c r="E23" s="60"/>
      <c r="F23" s="60">
        <f>SUM(E21)-F22</f>
        <v>0</v>
      </c>
      <c r="G23" s="60"/>
      <c r="H23" s="60">
        <f>SUM(G21)-H22</f>
        <v>0</v>
      </c>
      <c r="I23" s="60"/>
      <c r="J23" s="60">
        <f>SUM(I21)-J22</f>
        <v>0</v>
      </c>
      <c r="K23" s="60"/>
      <c r="L23" s="60">
        <f>SUM(K21)-L22</f>
        <v>0</v>
      </c>
      <c r="M23" s="60"/>
      <c r="N23" s="60">
        <f>SUM(M21)-N22</f>
        <v>0</v>
      </c>
      <c r="O23" s="60"/>
      <c r="P23" s="60">
        <f>SUM(O21)</f>
        <v>0</v>
      </c>
      <c r="Q23" s="60"/>
      <c r="R23" s="60">
        <f>SUM(Q21)</f>
        <v>0</v>
      </c>
      <c r="S23" s="60">
        <f>SUM(E23:R23)</f>
        <v>0</v>
      </c>
      <c r="T23" s="60"/>
      <c r="U23" s="60">
        <f>SUM(U4:U22)</f>
        <v>0</v>
      </c>
      <c r="V23" s="60">
        <f>SUM(V4:V22)</f>
        <v>0</v>
      </c>
    </row>
    <row r="25" spans="1:22" x14ac:dyDescent="0.25">
      <c r="A25" s="48" t="s">
        <v>21</v>
      </c>
      <c r="B25" s="49"/>
    </row>
    <row r="26" spans="1:22" x14ac:dyDescent="0.25">
      <c r="A26" s="50" t="s">
        <v>2</v>
      </c>
      <c r="C26" s="63">
        <f>SUM(T22)</f>
        <v>40</v>
      </c>
      <c r="I26" s="48">
        <v>3600</v>
      </c>
    </row>
    <row r="27" spans="1:22" x14ac:dyDescent="0.25">
      <c r="A27" s="50" t="s">
        <v>22</v>
      </c>
      <c r="C27" s="63">
        <f>U23</f>
        <v>0</v>
      </c>
      <c r="D27" s="63"/>
      <c r="I27" s="64">
        <f>SUM(S16:S17)</f>
        <v>1.5</v>
      </c>
    </row>
    <row r="28" spans="1:22" x14ac:dyDescent="0.25">
      <c r="A28" s="50" t="s">
        <v>23</v>
      </c>
      <c r="C28" s="63">
        <f>V23</f>
        <v>0</v>
      </c>
    </row>
    <row r="29" spans="1:22" x14ac:dyDescent="0.25">
      <c r="A29" s="50" t="s">
        <v>24</v>
      </c>
      <c r="C29" s="63">
        <f>S19</f>
        <v>0</v>
      </c>
      <c r="I29" s="63"/>
    </row>
    <row r="30" spans="1:22" x14ac:dyDescent="0.25">
      <c r="A30" s="50" t="s">
        <v>4</v>
      </c>
      <c r="C30" s="63">
        <f>S20</f>
        <v>0</v>
      </c>
    </row>
    <row r="31" spans="1:22" ht="16.5" thickBot="1" x14ac:dyDescent="0.3">
      <c r="A31" s="51" t="s">
        <v>6</v>
      </c>
      <c r="C31" s="65">
        <f>SUM(C26:C30)</f>
        <v>40</v>
      </c>
      <c r="E31" s="51" t="s">
        <v>38</v>
      </c>
      <c r="F31" s="51"/>
      <c r="G31" s="66">
        <f>S21-C31</f>
        <v>0</v>
      </c>
    </row>
    <row r="32" spans="1:22" ht="16.5" thickTop="1" x14ac:dyDescent="0.25">
      <c r="A32" s="50" t="s">
        <v>25</v>
      </c>
      <c r="C32" s="67">
        <v>0</v>
      </c>
      <c r="D32" s="67"/>
    </row>
    <row r="33" spans="1:4" x14ac:dyDescent="0.25">
      <c r="A33" s="50" t="s">
        <v>32</v>
      </c>
      <c r="C33" s="67">
        <v>0</v>
      </c>
      <c r="D33" s="67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3"/>
    </row>
    <row r="2" spans="1:22" s="9" customFormat="1" x14ac:dyDescent="0.25">
      <c r="A2" s="5" t="s">
        <v>58</v>
      </c>
      <c r="B2" s="110"/>
      <c r="C2" s="6" t="s">
        <v>97</v>
      </c>
      <c r="D2" s="6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32" t="s">
        <v>15</v>
      </c>
      <c r="N2" s="132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8">
        <v>8</v>
      </c>
      <c r="N3" s="11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116</v>
      </c>
      <c r="C4" s="6">
        <v>74</v>
      </c>
      <c r="D4" s="22" t="s">
        <v>84</v>
      </c>
      <c r="E4" s="122">
        <v>3.25</v>
      </c>
      <c r="F4" s="122"/>
      <c r="G4" s="122"/>
      <c r="H4" s="122"/>
      <c r="I4" s="122"/>
      <c r="J4" s="122"/>
      <c r="K4" s="122"/>
      <c r="L4" s="122"/>
      <c r="M4" s="130"/>
      <c r="N4" s="130"/>
      <c r="O4" s="126"/>
      <c r="P4" s="131"/>
      <c r="Q4" s="126"/>
      <c r="R4" s="131"/>
      <c r="S4" s="12">
        <f>E4+G4+I4+K4+M4+O4+Q4</f>
        <v>3.25</v>
      </c>
      <c r="T4" s="12">
        <f t="shared" ref="T4:T18" si="0">SUM(S4-U4-V4)</f>
        <v>3.25</v>
      </c>
      <c r="U4" s="14"/>
      <c r="V4" s="14"/>
    </row>
    <row r="5" spans="1:22" x14ac:dyDescent="0.25">
      <c r="A5" s="6">
        <v>7112</v>
      </c>
      <c r="B5" s="6" t="s">
        <v>115</v>
      </c>
      <c r="C5" s="6">
        <v>13</v>
      </c>
      <c r="D5" s="22" t="s">
        <v>89</v>
      </c>
      <c r="E5" s="126">
        <v>2</v>
      </c>
      <c r="F5" s="131"/>
      <c r="G5" s="126"/>
      <c r="H5" s="131"/>
      <c r="I5" s="126"/>
      <c r="J5" s="131"/>
      <c r="K5" s="126"/>
      <c r="L5" s="131"/>
      <c r="M5" s="130"/>
      <c r="N5" s="130"/>
      <c r="O5" s="126"/>
      <c r="P5" s="131"/>
      <c r="Q5" s="126"/>
      <c r="R5" s="131"/>
      <c r="S5" s="12">
        <f t="shared" ref="S5:S25" si="1">E5+G5+I5+K5+M5+O5+Q5</f>
        <v>2</v>
      </c>
      <c r="T5" s="12">
        <f t="shared" si="0"/>
        <v>2</v>
      </c>
      <c r="U5" s="14"/>
      <c r="V5" s="14"/>
    </row>
    <row r="6" spans="1:22" x14ac:dyDescent="0.25">
      <c r="A6" s="6">
        <v>7054</v>
      </c>
      <c r="B6" s="6" t="s">
        <v>116</v>
      </c>
      <c r="C6" s="6">
        <v>73</v>
      </c>
      <c r="D6" s="22" t="s">
        <v>84</v>
      </c>
      <c r="E6" s="126">
        <v>1.75</v>
      </c>
      <c r="F6" s="131"/>
      <c r="G6" s="126"/>
      <c r="H6" s="131"/>
      <c r="I6" s="126"/>
      <c r="J6" s="131"/>
      <c r="K6" s="126"/>
      <c r="L6" s="131"/>
      <c r="M6" s="130"/>
      <c r="N6" s="130"/>
      <c r="O6" s="126"/>
      <c r="P6" s="131"/>
      <c r="Q6" s="126"/>
      <c r="R6" s="131"/>
      <c r="S6" s="12">
        <f t="shared" si="1"/>
        <v>1.75</v>
      </c>
      <c r="T6" s="12">
        <f t="shared" si="0"/>
        <v>1.75</v>
      </c>
      <c r="U6" s="14"/>
      <c r="V6" s="14"/>
    </row>
    <row r="7" spans="1:22" x14ac:dyDescent="0.25">
      <c r="A7" s="6">
        <v>7112</v>
      </c>
      <c r="B7" s="6" t="s">
        <v>115</v>
      </c>
      <c r="C7" s="6">
        <v>31</v>
      </c>
      <c r="D7" s="22" t="s">
        <v>93</v>
      </c>
      <c r="E7" s="126"/>
      <c r="F7" s="131"/>
      <c r="G7" s="126">
        <v>4</v>
      </c>
      <c r="H7" s="131"/>
      <c r="I7" s="126"/>
      <c r="J7" s="131"/>
      <c r="K7" s="126"/>
      <c r="L7" s="131"/>
      <c r="M7" s="130"/>
      <c r="N7" s="130"/>
      <c r="O7" s="126"/>
      <c r="P7" s="131"/>
      <c r="Q7" s="126"/>
      <c r="R7" s="131"/>
      <c r="S7" s="12">
        <f t="shared" si="1"/>
        <v>4</v>
      </c>
      <c r="T7" s="12">
        <f t="shared" si="0"/>
        <v>4</v>
      </c>
      <c r="U7" s="14"/>
      <c r="V7" s="14"/>
    </row>
    <row r="8" spans="1:22" x14ac:dyDescent="0.25">
      <c r="A8" s="6">
        <v>7112</v>
      </c>
      <c r="B8" s="6" t="s">
        <v>115</v>
      </c>
      <c r="C8" s="6">
        <v>22</v>
      </c>
      <c r="D8" s="22" t="s">
        <v>99</v>
      </c>
      <c r="E8" s="126"/>
      <c r="F8" s="131"/>
      <c r="G8" s="126">
        <v>4</v>
      </c>
      <c r="H8" s="131"/>
      <c r="I8" s="126">
        <v>7</v>
      </c>
      <c r="J8" s="131"/>
      <c r="K8" s="126">
        <v>8</v>
      </c>
      <c r="L8" s="131"/>
      <c r="M8" s="130"/>
      <c r="N8" s="130"/>
      <c r="O8" s="126"/>
      <c r="P8" s="131"/>
      <c r="Q8" s="126"/>
      <c r="R8" s="131"/>
      <c r="S8" s="12">
        <f t="shared" si="1"/>
        <v>19</v>
      </c>
      <c r="T8" s="12">
        <f t="shared" si="0"/>
        <v>19</v>
      </c>
      <c r="U8" s="14"/>
      <c r="V8" s="14"/>
    </row>
    <row r="9" spans="1:22" x14ac:dyDescent="0.25">
      <c r="A9" s="6">
        <v>7054</v>
      </c>
      <c r="B9" s="6" t="s">
        <v>116</v>
      </c>
      <c r="C9" s="6">
        <v>73</v>
      </c>
      <c r="D9" s="22" t="s">
        <v>84</v>
      </c>
      <c r="E9" s="126"/>
      <c r="F9" s="131"/>
      <c r="G9" s="126"/>
      <c r="H9" s="131"/>
      <c r="I9" s="126">
        <v>1</v>
      </c>
      <c r="J9" s="131"/>
      <c r="K9" s="126"/>
      <c r="L9" s="131"/>
      <c r="M9" s="130"/>
      <c r="N9" s="130"/>
      <c r="O9" s="126"/>
      <c r="P9" s="131"/>
      <c r="Q9" s="126"/>
      <c r="R9" s="131"/>
      <c r="S9" s="12">
        <f t="shared" si="1"/>
        <v>1</v>
      </c>
      <c r="T9" s="12">
        <f t="shared" si="0"/>
        <v>1</v>
      </c>
      <c r="U9" s="14"/>
      <c r="V9" s="14"/>
    </row>
    <row r="10" spans="1:22" x14ac:dyDescent="0.25">
      <c r="A10" s="6"/>
      <c r="B10" s="6"/>
      <c r="C10" s="6"/>
      <c r="D10" s="22"/>
      <c r="E10" s="122"/>
      <c r="F10" s="122"/>
      <c r="G10" s="122"/>
      <c r="H10" s="122"/>
      <c r="I10" s="122"/>
      <c r="J10" s="122"/>
      <c r="K10" s="122"/>
      <c r="L10" s="122"/>
      <c r="M10" s="130"/>
      <c r="N10" s="130"/>
      <c r="O10" s="126"/>
      <c r="P10" s="131"/>
      <c r="Q10" s="126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2"/>
      <c r="F11" s="122"/>
      <c r="G11" s="122"/>
      <c r="H11" s="122"/>
      <c r="I11" s="122"/>
      <c r="J11" s="122"/>
      <c r="K11" s="122"/>
      <c r="L11" s="122"/>
      <c r="M11" s="130"/>
      <c r="N11" s="130"/>
      <c r="O11" s="126"/>
      <c r="P11" s="131"/>
      <c r="Q11" s="126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2"/>
      <c r="G12" s="122"/>
      <c r="H12" s="122"/>
      <c r="I12" s="122"/>
      <c r="J12" s="122"/>
      <c r="K12" s="122"/>
      <c r="L12" s="122"/>
      <c r="M12" s="130"/>
      <c r="N12" s="130"/>
      <c r="O12" s="126"/>
      <c r="P12" s="131"/>
      <c r="Q12" s="126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2"/>
      <c r="G13" s="122"/>
      <c r="H13" s="122"/>
      <c r="I13" s="122"/>
      <c r="J13" s="122"/>
      <c r="K13" s="122"/>
      <c r="L13" s="122"/>
      <c r="M13" s="130"/>
      <c r="N13" s="130"/>
      <c r="O13" s="126"/>
      <c r="P13" s="131"/>
      <c r="Q13" s="126"/>
      <c r="R13" s="13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2"/>
      <c r="G14" s="122"/>
      <c r="H14" s="122"/>
      <c r="I14" s="122"/>
      <c r="J14" s="122"/>
      <c r="K14" s="122"/>
      <c r="L14" s="122"/>
      <c r="M14" s="130"/>
      <c r="N14" s="130"/>
      <c r="O14" s="126"/>
      <c r="P14" s="131"/>
      <c r="Q14" s="126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2"/>
      <c r="G15" s="122"/>
      <c r="H15" s="122"/>
      <c r="I15" s="122"/>
      <c r="J15" s="122"/>
      <c r="K15" s="122"/>
      <c r="L15" s="122"/>
      <c r="M15" s="130"/>
      <c r="N15" s="130"/>
      <c r="O15" s="126"/>
      <c r="P15" s="131"/>
      <c r="Q15" s="126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2"/>
      <c r="G16" s="122"/>
      <c r="H16" s="122"/>
      <c r="I16" s="122"/>
      <c r="J16" s="122"/>
      <c r="K16" s="122"/>
      <c r="L16" s="122"/>
      <c r="M16" s="130"/>
      <c r="N16" s="130"/>
      <c r="O16" s="126"/>
      <c r="P16" s="131"/>
      <c r="Q16" s="126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2"/>
      <c r="F17" s="122"/>
      <c r="G17" s="122"/>
      <c r="H17" s="122"/>
      <c r="I17" s="122"/>
      <c r="J17" s="122"/>
      <c r="K17" s="122"/>
      <c r="L17" s="122"/>
      <c r="M17" s="130"/>
      <c r="N17" s="130"/>
      <c r="O17" s="126"/>
      <c r="P17" s="131"/>
      <c r="Q17" s="126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2"/>
      <c r="G18" s="122"/>
      <c r="H18" s="122"/>
      <c r="I18" s="122"/>
      <c r="J18" s="122"/>
      <c r="K18" s="122"/>
      <c r="L18" s="122"/>
      <c r="M18" s="130"/>
      <c r="N18" s="130"/>
      <c r="O18" s="126"/>
      <c r="P18" s="131"/>
      <c r="Q18" s="126"/>
      <c r="R18" s="13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118</v>
      </c>
      <c r="C19" s="6"/>
      <c r="D19" s="22" t="s">
        <v>64</v>
      </c>
      <c r="E19" s="122"/>
      <c r="F19" s="122"/>
      <c r="G19" s="122"/>
      <c r="H19" s="122"/>
      <c r="I19" s="122"/>
      <c r="J19" s="122"/>
      <c r="K19" s="122"/>
      <c r="L19" s="122"/>
      <c r="M19" s="130"/>
      <c r="N19" s="130"/>
      <c r="O19" s="126"/>
      <c r="P19" s="131"/>
      <c r="Q19" s="126"/>
      <c r="R19" s="131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5" t="s">
        <v>117</v>
      </c>
      <c r="C20" s="6"/>
      <c r="D20" s="22" t="s">
        <v>60</v>
      </c>
      <c r="E20" s="122"/>
      <c r="F20" s="122"/>
      <c r="G20" s="122"/>
      <c r="H20" s="122"/>
      <c r="I20" s="122"/>
      <c r="J20" s="122"/>
      <c r="K20" s="122"/>
      <c r="L20" s="122"/>
      <c r="M20" s="130"/>
      <c r="N20" s="130"/>
      <c r="O20" s="126"/>
      <c r="P20" s="131"/>
      <c r="Q20" s="126"/>
      <c r="R20" s="131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117</v>
      </c>
      <c r="C21" s="6"/>
      <c r="D21" s="22" t="s">
        <v>61</v>
      </c>
      <c r="E21" s="122">
        <v>1</v>
      </c>
      <c r="F21" s="122"/>
      <c r="G21" s="122"/>
      <c r="H21" s="122"/>
      <c r="I21" s="122"/>
      <c r="J21" s="122"/>
      <c r="K21" s="122"/>
      <c r="L21" s="122"/>
      <c r="M21" s="130"/>
      <c r="N21" s="130"/>
      <c r="O21" s="126"/>
      <c r="P21" s="131"/>
      <c r="Q21" s="126"/>
      <c r="R21" s="131"/>
      <c r="S21" s="12">
        <f>E21+G21+I21+K21+M21+O21+Q21</f>
        <v>1</v>
      </c>
      <c r="T21" s="12">
        <f>SUM(S21-U21-V21)</f>
        <v>1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2"/>
      <c r="F22" s="122"/>
      <c r="G22" s="122"/>
      <c r="H22" s="122"/>
      <c r="I22" s="122"/>
      <c r="J22" s="122"/>
      <c r="K22" s="122"/>
      <c r="L22" s="122"/>
      <c r="M22" s="130"/>
      <c r="N22" s="130"/>
      <c r="O22" s="126"/>
      <c r="P22" s="131"/>
      <c r="Q22" s="126"/>
      <c r="R22" s="131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33</v>
      </c>
      <c r="B23" s="55"/>
      <c r="C23" s="10"/>
      <c r="D23" s="10"/>
      <c r="E23" s="126"/>
      <c r="F23" s="131"/>
      <c r="G23" s="126"/>
      <c r="H23" s="131"/>
      <c r="I23" s="126"/>
      <c r="J23" s="131"/>
      <c r="K23" s="126"/>
      <c r="L23" s="131"/>
      <c r="M23" s="133">
        <v>8</v>
      </c>
      <c r="N23" s="134"/>
      <c r="O23" s="126"/>
      <c r="P23" s="131"/>
      <c r="Q23" s="126"/>
      <c r="R23" s="131"/>
      <c r="S23" s="12">
        <f t="shared" si="1"/>
        <v>8</v>
      </c>
      <c r="T23" s="12"/>
      <c r="U23" s="15"/>
      <c r="V23" s="14"/>
    </row>
    <row r="24" spans="1:22" x14ac:dyDescent="0.25">
      <c r="A24" s="55" t="s">
        <v>34</v>
      </c>
      <c r="B24" s="55"/>
      <c r="C24" s="10"/>
      <c r="D24" s="10"/>
      <c r="E24" s="126"/>
      <c r="F24" s="131"/>
      <c r="G24" s="126"/>
      <c r="H24" s="131"/>
      <c r="I24" s="126"/>
      <c r="J24" s="131"/>
      <c r="K24" s="126"/>
      <c r="L24" s="131"/>
      <c r="M24" s="126"/>
      <c r="N24" s="131"/>
      <c r="O24" s="126"/>
      <c r="P24" s="131"/>
      <c r="Q24" s="126"/>
      <c r="R24" s="131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5">
        <f>SUM(E4:E24)</f>
        <v>8</v>
      </c>
      <c r="F25" s="136"/>
      <c r="G25" s="135">
        <f>SUM(G4:G24)</f>
        <v>8</v>
      </c>
      <c r="H25" s="136"/>
      <c r="I25" s="135">
        <f>SUM(I4:I24)</f>
        <v>8</v>
      </c>
      <c r="J25" s="136"/>
      <c r="K25" s="135">
        <f>SUM(K4:K24)</f>
        <v>8</v>
      </c>
      <c r="L25" s="136"/>
      <c r="M25" s="135">
        <f>SUM(M4:M24)</f>
        <v>8</v>
      </c>
      <c r="N25" s="136"/>
      <c r="O25" s="135">
        <f>SUM(O4:O24)</f>
        <v>0</v>
      </c>
      <c r="P25" s="136"/>
      <c r="Q25" s="135">
        <f>SUM(Q4:Q24)</f>
        <v>0</v>
      </c>
      <c r="R25" s="136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4">
        <f>SUM(S17:S22)</f>
        <v>1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38</v>
      </c>
      <c r="F35" s="4"/>
      <c r="G35" s="19">
        <f>S25-C35</f>
        <v>0</v>
      </c>
    </row>
    <row r="36" spans="1:9" ht="16.5" thickTop="1" x14ac:dyDescent="0.25">
      <c r="A36" s="3" t="s">
        <v>25</v>
      </c>
      <c r="C36" s="20">
        <v>0</v>
      </c>
      <c r="D36" s="20"/>
    </row>
    <row r="37" spans="1:9" x14ac:dyDescent="0.25">
      <c r="A37" s="3" t="s">
        <v>32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I32" sqref="I3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78</v>
      </c>
      <c r="B1" s="49"/>
      <c r="C1" s="49"/>
    </row>
    <row r="2" spans="1:22" s="54" customFormat="1" x14ac:dyDescent="0.25">
      <c r="A2" s="5" t="s">
        <v>58</v>
      </c>
      <c r="B2" s="110"/>
      <c r="C2" s="110" t="str">
        <f>Chimes!C2</f>
        <v>22.10.23</v>
      </c>
      <c r="D2" s="110"/>
      <c r="E2" s="125" t="s">
        <v>11</v>
      </c>
      <c r="F2" s="125"/>
      <c r="G2" s="125" t="s">
        <v>12</v>
      </c>
      <c r="H2" s="125"/>
      <c r="I2" s="125" t="s">
        <v>13</v>
      </c>
      <c r="J2" s="125"/>
      <c r="K2" s="125" t="s">
        <v>14</v>
      </c>
      <c r="L2" s="125"/>
      <c r="M2" s="125" t="s">
        <v>15</v>
      </c>
      <c r="N2" s="125"/>
      <c r="O2" s="125" t="s">
        <v>16</v>
      </c>
      <c r="P2" s="125"/>
      <c r="Q2" s="125" t="s">
        <v>17</v>
      </c>
      <c r="R2" s="125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6964</v>
      </c>
      <c r="B4" s="6" t="s">
        <v>114</v>
      </c>
      <c r="C4" s="6">
        <v>9</v>
      </c>
      <c r="D4" s="22" t="s">
        <v>86</v>
      </c>
      <c r="E4" s="121">
        <v>8</v>
      </c>
      <c r="F4" s="121"/>
      <c r="G4" s="121">
        <v>8</v>
      </c>
      <c r="H4" s="121"/>
      <c r="I4" s="121"/>
      <c r="J4" s="121"/>
      <c r="K4" s="121"/>
      <c r="L4" s="121"/>
      <c r="M4" s="122"/>
      <c r="N4" s="121"/>
      <c r="O4" s="119"/>
      <c r="P4" s="120"/>
      <c r="Q4" s="119"/>
      <c r="R4" s="120"/>
      <c r="S4" s="58">
        <f>E4+G4+I4+K4+M4+O4+Q4</f>
        <v>16</v>
      </c>
      <c r="T4" s="58">
        <f t="shared" ref="T4:T14" si="0">SUM(S4-U4-V4)</f>
        <v>16</v>
      </c>
      <c r="U4" s="60"/>
      <c r="V4" s="60"/>
    </row>
    <row r="5" spans="1:22" x14ac:dyDescent="0.25">
      <c r="A5" s="6">
        <v>6964</v>
      </c>
      <c r="B5" s="6" t="s">
        <v>114</v>
      </c>
      <c r="C5" s="6">
        <v>10</v>
      </c>
      <c r="D5" s="22" t="s">
        <v>86</v>
      </c>
      <c r="E5" s="121"/>
      <c r="F5" s="121"/>
      <c r="G5" s="121"/>
      <c r="H5" s="121"/>
      <c r="I5" s="121">
        <v>7</v>
      </c>
      <c r="J5" s="121"/>
      <c r="K5" s="121">
        <v>8</v>
      </c>
      <c r="L5" s="121"/>
      <c r="M5" s="121">
        <v>6</v>
      </c>
      <c r="N5" s="121"/>
      <c r="O5" s="119"/>
      <c r="P5" s="120"/>
      <c r="Q5" s="119"/>
      <c r="R5" s="120"/>
      <c r="S5" s="58">
        <f t="shared" ref="S5:S25" si="1">E5+G5+I5+K5+M5+O5+Q5</f>
        <v>21</v>
      </c>
      <c r="T5" s="58">
        <f t="shared" si="0"/>
        <v>21</v>
      </c>
      <c r="U5" s="60"/>
      <c r="V5" s="60"/>
    </row>
    <row r="6" spans="1:22" x14ac:dyDescent="0.25">
      <c r="A6" s="6"/>
      <c r="B6" s="6"/>
      <c r="C6" s="6"/>
      <c r="D6" s="22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19"/>
      <c r="P6" s="120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 t="s">
        <v>111</v>
      </c>
      <c r="E16" s="119"/>
      <c r="F16" s="120"/>
      <c r="G16" s="119"/>
      <c r="H16" s="120"/>
      <c r="I16" s="119"/>
      <c r="J16" s="120"/>
      <c r="K16" s="119"/>
      <c r="L16" s="120"/>
      <c r="M16" s="119">
        <v>2</v>
      </c>
      <c r="N16" s="120"/>
      <c r="O16" s="119"/>
      <c r="P16" s="120"/>
      <c r="Q16" s="119"/>
      <c r="R16" s="120"/>
      <c r="S16" s="58">
        <f>E16+G16+I16+K16+M16+O16+Q16</f>
        <v>2</v>
      </c>
      <c r="T16" s="58">
        <f>SUM(S16-U16-V16)</f>
        <v>2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ref="S17:S20" si="2">E17+G17+I17+K17+M17+O17+Q17</f>
        <v>0</v>
      </c>
      <c r="T17" s="58">
        <f t="shared" ref="T17:T20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>
        <v>3600</v>
      </c>
      <c r="B20" s="25" t="s">
        <v>117</v>
      </c>
      <c r="C20" s="6"/>
      <c r="D20" s="22" t="s">
        <v>81</v>
      </c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117</v>
      </c>
      <c r="C21" s="6"/>
      <c r="D21" s="22" t="s">
        <v>60</v>
      </c>
      <c r="E21" s="119"/>
      <c r="F21" s="120"/>
      <c r="G21" s="119"/>
      <c r="H21" s="120"/>
      <c r="I21" s="119">
        <v>1</v>
      </c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>E21+G21+I21+K21+M21+O21+Q21</f>
        <v>1</v>
      </c>
      <c r="T21" s="58">
        <f>SUM(S21-U21-V21)</f>
        <v>1</v>
      </c>
      <c r="U21" s="60"/>
      <c r="V21" s="60"/>
    </row>
    <row r="22" spans="1:22" x14ac:dyDescent="0.25">
      <c r="A22" s="6"/>
      <c r="B22" s="25"/>
      <c r="C22" s="6"/>
      <c r="D22" s="22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33</v>
      </c>
      <c r="B23" s="55"/>
      <c r="C23" s="55"/>
      <c r="D23" s="55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 t="shared" si="1"/>
        <v>0</v>
      </c>
      <c r="T23" s="58"/>
      <c r="U23" s="62"/>
      <c r="V23" s="60"/>
    </row>
    <row r="24" spans="1:22" x14ac:dyDescent="0.25">
      <c r="A24" s="55" t="s">
        <v>34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3">
        <f>SUM(E4:E24)</f>
        <v>8</v>
      </c>
      <c r="F25" s="124"/>
      <c r="G25" s="123">
        <f>SUM(G4:G24)</f>
        <v>8</v>
      </c>
      <c r="H25" s="124"/>
      <c r="I25" s="123">
        <f>SUM(I4:I24)</f>
        <v>8</v>
      </c>
      <c r="J25" s="124"/>
      <c r="K25" s="123">
        <f>SUM(K4:K24)</f>
        <v>8</v>
      </c>
      <c r="L25" s="124"/>
      <c r="M25" s="123">
        <f>SUM(M4:M24)</f>
        <v>8</v>
      </c>
      <c r="N25" s="124"/>
      <c r="O25" s="123">
        <f>SUM(O4:O24)</f>
        <v>0</v>
      </c>
      <c r="P25" s="124"/>
      <c r="Q25" s="123">
        <f>SUM(Q4:Q24)</f>
        <v>0</v>
      </c>
      <c r="R25" s="124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40</v>
      </c>
      <c r="U26" s="60"/>
      <c r="V26" s="60"/>
    </row>
    <row r="27" spans="1:22" x14ac:dyDescent="0.25">
      <c r="A27" s="62" t="s">
        <v>37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21</v>
      </c>
      <c r="B29" s="49"/>
    </row>
    <row r="30" spans="1:22" x14ac:dyDescent="0.25">
      <c r="A30" s="50" t="s">
        <v>2</v>
      </c>
      <c r="C30" s="63">
        <f>SUM(T26)</f>
        <v>40</v>
      </c>
      <c r="I30" s="48">
        <v>3600</v>
      </c>
    </row>
    <row r="31" spans="1:22" x14ac:dyDescent="0.25">
      <c r="A31" s="50" t="s">
        <v>22</v>
      </c>
      <c r="C31" s="63">
        <f>U27</f>
        <v>0</v>
      </c>
      <c r="D31" s="63"/>
      <c r="I31" s="64">
        <v>3</v>
      </c>
    </row>
    <row r="32" spans="1:22" x14ac:dyDescent="0.25">
      <c r="A32" s="50" t="s">
        <v>23</v>
      </c>
      <c r="C32" s="63">
        <f>V27</f>
        <v>0</v>
      </c>
    </row>
    <row r="33" spans="1:9" x14ac:dyDescent="0.25">
      <c r="A33" s="50" t="s">
        <v>24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38</v>
      </c>
      <c r="F35" s="51"/>
      <c r="G35" s="66">
        <f>S25-C35</f>
        <v>0</v>
      </c>
    </row>
    <row r="36" spans="1:9" ht="16.5" thickTop="1" x14ac:dyDescent="0.25">
      <c r="A36" s="50" t="s">
        <v>25</v>
      </c>
      <c r="C36" s="67">
        <v>0</v>
      </c>
      <c r="D36" s="67"/>
    </row>
    <row r="37" spans="1:9" x14ac:dyDescent="0.25">
      <c r="A37" s="50" t="s">
        <v>32</v>
      </c>
      <c r="C37" s="67">
        <v>0</v>
      </c>
      <c r="D37" s="67"/>
    </row>
    <row r="43" spans="1:9" x14ac:dyDescent="0.25">
      <c r="G43" s="3" t="s">
        <v>53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J28" sqref="J2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48</v>
      </c>
      <c r="B1" s="49"/>
      <c r="C1" s="49"/>
    </row>
    <row r="2" spans="1:22" s="54" customFormat="1" x14ac:dyDescent="0.25">
      <c r="A2" s="5" t="s">
        <v>58</v>
      </c>
      <c r="B2" s="110"/>
      <c r="C2" s="110" t="str">
        <f>Chimes!C2</f>
        <v>22.10.23</v>
      </c>
      <c r="D2" s="110"/>
      <c r="E2" s="125" t="s">
        <v>11</v>
      </c>
      <c r="F2" s="125"/>
      <c r="G2" s="125" t="s">
        <v>12</v>
      </c>
      <c r="H2" s="125"/>
      <c r="I2" s="125" t="s">
        <v>13</v>
      </c>
      <c r="J2" s="125"/>
      <c r="K2" s="125" t="s">
        <v>14</v>
      </c>
      <c r="L2" s="125"/>
      <c r="M2" s="125" t="s">
        <v>15</v>
      </c>
      <c r="N2" s="125"/>
      <c r="O2" s="125" t="s">
        <v>16</v>
      </c>
      <c r="P2" s="125"/>
      <c r="Q2" s="125" t="s">
        <v>17</v>
      </c>
      <c r="R2" s="125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116</v>
      </c>
      <c r="C4" s="6">
        <v>73</v>
      </c>
      <c r="D4" s="22" t="s">
        <v>84</v>
      </c>
      <c r="E4" s="121">
        <v>6</v>
      </c>
      <c r="F4" s="121"/>
      <c r="G4" s="121">
        <v>8</v>
      </c>
      <c r="H4" s="121"/>
      <c r="I4" s="119">
        <v>8</v>
      </c>
      <c r="J4" s="120"/>
      <c r="K4" s="119">
        <v>8</v>
      </c>
      <c r="L4" s="120"/>
      <c r="M4" s="121">
        <v>7</v>
      </c>
      <c r="N4" s="121"/>
      <c r="O4" s="119"/>
      <c r="P4" s="120"/>
      <c r="Q4" s="119"/>
      <c r="R4" s="120"/>
      <c r="S4" s="58">
        <f>E4+G4+I4+K4+M4+O4+Q4</f>
        <v>37</v>
      </c>
      <c r="T4" s="58">
        <f t="shared" ref="T4:T12" si="0">SUM(S4-U4-V4)</f>
        <v>37</v>
      </c>
      <c r="U4" s="60"/>
      <c r="V4" s="60"/>
    </row>
    <row r="5" spans="1:22" x14ac:dyDescent="0.25">
      <c r="A5" s="6">
        <v>7054</v>
      </c>
      <c r="B5" s="6" t="s">
        <v>116</v>
      </c>
      <c r="C5" s="6">
        <v>65</v>
      </c>
      <c r="D5" s="22" t="s">
        <v>95</v>
      </c>
      <c r="E5" s="121"/>
      <c r="F5" s="121"/>
      <c r="G5" s="121"/>
      <c r="H5" s="121"/>
      <c r="I5" s="119"/>
      <c r="J5" s="120"/>
      <c r="K5" s="119"/>
      <c r="L5" s="120"/>
      <c r="M5" s="121"/>
      <c r="N5" s="121"/>
      <c r="O5" s="119"/>
      <c r="P5" s="120"/>
      <c r="Q5" s="119"/>
      <c r="R5" s="120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19"/>
      <c r="P6" s="120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ht="15.75" customHeight="1" x14ac:dyDescent="0.25">
      <c r="A7" s="6"/>
      <c r="B7" s="6"/>
      <c r="C7" s="6"/>
      <c r="D7" s="22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1"/>
      <c r="G8" s="119"/>
      <c r="H8" s="120"/>
      <c r="I8" s="121"/>
      <c r="J8" s="121"/>
      <c r="K8" s="121"/>
      <c r="L8" s="121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21"/>
      <c r="J9" s="121"/>
      <c r="K9" s="121"/>
      <c r="L9" s="121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 t="s">
        <v>100</v>
      </c>
      <c r="E14" s="119">
        <v>2</v>
      </c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2</v>
      </c>
      <c r="T14" s="58">
        <f>SUM(S14-U14-V14)</f>
        <v>2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>
        <v>3600</v>
      </c>
      <c r="B16" s="6" t="s">
        <v>117</v>
      </c>
      <c r="C16" s="6"/>
      <c r="D16" s="22" t="s">
        <v>85</v>
      </c>
      <c r="E16" s="119"/>
      <c r="F16" s="120"/>
      <c r="G16" s="119"/>
      <c r="H16" s="120"/>
      <c r="I16" s="121"/>
      <c r="J16" s="121"/>
      <c r="K16" s="121"/>
      <c r="L16" s="121"/>
      <c r="M16" s="121"/>
      <c r="N16" s="121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117</v>
      </c>
      <c r="C17" s="6"/>
      <c r="D17" s="22" t="s">
        <v>83</v>
      </c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117</v>
      </c>
      <c r="C18" s="6"/>
      <c r="D18" s="22" t="s">
        <v>60</v>
      </c>
      <c r="E18" s="119"/>
      <c r="F18" s="120"/>
      <c r="G18" s="119"/>
      <c r="H18" s="120"/>
      <c r="I18" s="119"/>
      <c r="J18" s="120"/>
      <c r="K18" s="119"/>
      <c r="L18" s="120"/>
      <c r="M18" s="119">
        <v>1</v>
      </c>
      <c r="N18" s="120"/>
      <c r="O18" s="119"/>
      <c r="P18" s="120"/>
      <c r="Q18" s="119"/>
      <c r="R18" s="120"/>
      <c r="S18" s="58">
        <f>E18+G18+I18+K18+M18+O18+Q18</f>
        <v>1</v>
      </c>
      <c r="T18" s="58">
        <f>SUM(S18-U18-V18)</f>
        <v>1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33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55" t="s">
        <v>34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3">
        <f>SUM(E4:E21)</f>
        <v>8</v>
      </c>
      <c r="F22" s="124"/>
      <c r="G22" s="123">
        <f>SUM(G4:G21)</f>
        <v>8</v>
      </c>
      <c r="H22" s="124"/>
      <c r="I22" s="123">
        <f>SUM(I4:I21)</f>
        <v>8</v>
      </c>
      <c r="J22" s="124"/>
      <c r="K22" s="123">
        <f>SUM(K4:K21)</f>
        <v>8</v>
      </c>
      <c r="L22" s="124"/>
      <c r="M22" s="123">
        <f>SUM(M4:M21)</f>
        <v>8</v>
      </c>
      <c r="N22" s="124"/>
      <c r="O22" s="123">
        <f>SUM(O4:O21)</f>
        <v>0</v>
      </c>
      <c r="P22" s="124"/>
      <c r="Q22" s="123">
        <f>SUM(Q4:Q21)</f>
        <v>0</v>
      </c>
      <c r="R22" s="124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37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21</v>
      </c>
      <c r="B26" s="49"/>
    </row>
    <row r="27" spans="1:22" x14ac:dyDescent="0.25">
      <c r="A27" s="50" t="s">
        <v>2</v>
      </c>
      <c r="C27" s="63">
        <f>SUM(T23)</f>
        <v>40</v>
      </c>
      <c r="E27" s="3"/>
      <c r="I27" s="48">
        <v>3600</v>
      </c>
    </row>
    <row r="28" spans="1:22" x14ac:dyDescent="0.25">
      <c r="A28" s="50" t="s">
        <v>22</v>
      </c>
      <c r="C28" s="63">
        <f>U24</f>
        <v>0</v>
      </c>
      <c r="D28" s="63"/>
      <c r="I28" s="64">
        <v>3</v>
      </c>
    </row>
    <row r="29" spans="1:22" x14ac:dyDescent="0.25">
      <c r="A29" s="50" t="s">
        <v>23</v>
      </c>
      <c r="C29" s="63">
        <f>V24</f>
        <v>0</v>
      </c>
    </row>
    <row r="30" spans="1:22" x14ac:dyDescent="0.25">
      <c r="A30" s="50" t="s">
        <v>24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38</v>
      </c>
      <c r="F32" s="51"/>
      <c r="G32" s="66">
        <f>S22-C32</f>
        <v>0</v>
      </c>
    </row>
    <row r="33" spans="1:7" ht="16.5" thickTop="1" x14ac:dyDescent="0.25">
      <c r="A33" s="50" t="s">
        <v>25</v>
      </c>
      <c r="C33" s="67">
        <v>0</v>
      </c>
      <c r="D33" s="67"/>
    </row>
    <row r="34" spans="1:7" x14ac:dyDescent="0.25">
      <c r="A34" s="50" t="s">
        <v>32</v>
      </c>
      <c r="C34" s="67">
        <v>0</v>
      </c>
      <c r="D34" s="67"/>
    </row>
    <row r="40" spans="1:7" x14ac:dyDescent="0.25">
      <c r="G40" s="3" t="s">
        <v>53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K20" sqref="K20:L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22.10.23</v>
      </c>
      <c r="D2" s="110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7">
        <v>8</v>
      </c>
      <c r="F3" s="27">
        <v>16.3</v>
      </c>
      <c r="G3" s="27">
        <v>8</v>
      </c>
      <c r="H3" s="27">
        <v>15</v>
      </c>
      <c r="I3" s="27">
        <v>8</v>
      </c>
      <c r="J3" s="27">
        <v>16</v>
      </c>
      <c r="K3" s="27">
        <v>8</v>
      </c>
      <c r="L3" s="27">
        <v>13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26"/>
      <c r="F4" s="131"/>
      <c r="G4" s="126"/>
      <c r="H4" s="131"/>
      <c r="I4" s="126"/>
      <c r="J4" s="131"/>
      <c r="K4" s="126"/>
      <c r="L4" s="131"/>
      <c r="M4" s="126"/>
      <c r="N4" s="131"/>
      <c r="O4" s="126"/>
      <c r="P4" s="131"/>
      <c r="Q4" s="126"/>
      <c r="R4" s="131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26"/>
      <c r="F5" s="131"/>
      <c r="G5" s="126"/>
      <c r="H5" s="131"/>
      <c r="I5" s="126"/>
      <c r="J5" s="131"/>
      <c r="K5" s="126"/>
      <c r="L5" s="131"/>
      <c r="M5" s="126"/>
      <c r="N5" s="131"/>
      <c r="O5" s="126"/>
      <c r="P5" s="131"/>
      <c r="Q5" s="126"/>
      <c r="R5" s="131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ht="14.25" customHeight="1" x14ac:dyDescent="0.25">
      <c r="A6" s="6"/>
      <c r="B6" s="6"/>
      <c r="C6" s="6"/>
      <c r="D6" s="22"/>
      <c r="E6" s="126"/>
      <c r="F6" s="131"/>
      <c r="G6" s="126"/>
      <c r="H6" s="131"/>
      <c r="I6" s="126"/>
      <c r="J6" s="131"/>
      <c r="K6" s="126"/>
      <c r="L6" s="131"/>
      <c r="M6" s="126"/>
      <c r="N6" s="131"/>
      <c r="O6" s="126"/>
      <c r="P6" s="131"/>
      <c r="Q6" s="126"/>
      <c r="R6" s="13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31"/>
      <c r="G7" s="126"/>
      <c r="H7" s="131"/>
      <c r="I7" s="126"/>
      <c r="J7" s="131"/>
      <c r="K7" s="126"/>
      <c r="L7" s="131"/>
      <c r="M7" s="126"/>
      <c r="N7" s="131"/>
      <c r="O7" s="126"/>
      <c r="P7" s="131"/>
      <c r="Q7" s="126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31"/>
      <c r="G8" s="126"/>
      <c r="H8" s="131"/>
      <c r="I8" s="126"/>
      <c r="J8" s="131"/>
      <c r="K8" s="126"/>
      <c r="L8" s="131"/>
      <c r="M8" s="126"/>
      <c r="N8" s="131"/>
      <c r="O8" s="126"/>
      <c r="P8" s="131"/>
      <c r="Q8" s="126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31"/>
      <c r="G9" s="126"/>
      <c r="H9" s="131"/>
      <c r="I9" s="126"/>
      <c r="J9" s="131"/>
      <c r="K9" s="126"/>
      <c r="L9" s="131"/>
      <c r="M9" s="126"/>
      <c r="N9" s="131"/>
      <c r="O9" s="126"/>
      <c r="P9" s="131"/>
      <c r="Q9" s="126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31"/>
      <c r="G10" s="126"/>
      <c r="H10" s="131"/>
      <c r="I10" s="126"/>
      <c r="J10" s="131"/>
      <c r="K10" s="126"/>
      <c r="L10" s="131"/>
      <c r="M10" s="126"/>
      <c r="N10" s="131"/>
      <c r="O10" s="126"/>
      <c r="P10" s="131"/>
      <c r="Q10" s="126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31"/>
      <c r="G11" s="126"/>
      <c r="H11" s="131"/>
      <c r="I11" s="126"/>
      <c r="J11" s="131"/>
      <c r="K11" s="126"/>
      <c r="L11" s="131"/>
      <c r="M11" s="126"/>
      <c r="N11" s="131"/>
      <c r="O11" s="126"/>
      <c r="P11" s="131"/>
      <c r="Q11" s="126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31"/>
      <c r="G12" s="126"/>
      <c r="H12" s="131"/>
      <c r="I12" s="126"/>
      <c r="J12" s="131"/>
      <c r="K12" s="126"/>
      <c r="L12" s="131"/>
      <c r="M12" s="126"/>
      <c r="N12" s="131"/>
      <c r="O12" s="126"/>
      <c r="P12" s="131"/>
      <c r="Q12" s="126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31"/>
      <c r="G13" s="126"/>
      <c r="H13" s="131"/>
      <c r="I13" s="126"/>
      <c r="J13" s="131"/>
      <c r="K13" s="126"/>
      <c r="L13" s="131"/>
      <c r="M13" s="126"/>
      <c r="N13" s="131"/>
      <c r="O13" s="126"/>
      <c r="P13" s="131"/>
      <c r="Q13" s="126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31"/>
      <c r="G14" s="126"/>
      <c r="H14" s="131"/>
      <c r="I14" s="126"/>
      <c r="J14" s="131"/>
      <c r="K14" s="126"/>
      <c r="L14" s="131"/>
      <c r="M14" s="126"/>
      <c r="N14" s="131"/>
      <c r="O14" s="126"/>
      <c r="P14" s="131"/>
      <c r="Q14" s="126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31"/>
      <c r="G15" s="126"/>
      <c r="H15" s="131"/>
      <c r="I15" s="126"/>
      <c r="J15" s="131"/>
      <c r="K15" s="126"/>
      <c r="L15" s="131"/>
      <c r="M15" s="126"/>
      <c r="N15" s="131"/>
      <c r="O15" s="126"/>
      <c r="P15" s="131"/>
      <c r="Q15" s="126"/>
      <c r="R15" s="131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31"/>
      <c r="G16" s="126"/>
      <c r="H16" s="131"/>
      <c r="I16" s="126"/>
      <c r="J16" s="131"/>
      <c r="K16" s="126"/>
      <c r="L16" s="131"/>
      <c r="M16" s="126"/>
      <c r="N16" s="131"/>
      <c r="O16" s="126"/>
      <c r="P16" s="131"/>
      <c r="Q16" s="126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6"/>
      <c r="F17" s="131"/>
      <c r="G17" s="126"/>
      <c r="H17" s="131"/>
      <c r="I17" s="126"/>
      <c r="J17" s="131"/>
      <c r="K17" s="126"/>
      <c r="L17" s="131"/>
      <c r="M17" s="126"/>
      <c r="N17" s="131"/>
      <c r="O17" s="126"/>
      <c r="P17" s="131"/>
      <c r="Q17" s="126"/>
      <c r="R17" s="131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6"/>
      <c r="F18" s="131"/>
      <c r="G18" s="126"/>
      <c r="H18" s="131"/>
      <c r="I18" s="126"/>
      <c r="J18" s="131"/>
      <c r="K18" s="126"/>
      <c r="L18" s="131"/>
      <c r="M18" s="126"/>
      <c r="N18" s="131"/>
      <c r="O18" s="126"/>
      <c r="P18" s="131"/>
      <c r="Q18" s="126"/>
      <c r="R18" s="131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6"/>
      <c r="F19" s="131"/>
      <c r="G19" s="126"/>
      <c r="H19" s="131"/>
      <c r="I19" s="126"/>
      <c r="J19" s="131"/>
      <c r="K19" s="126"/>
      <c r="L19" s="131"/>
      <c r="M19" s="126"/>
      <c r="N19" s="131"/>
      <c r="O19" s="126"/>
      <c r="P19" s="131"/>
      <c r="Q19" s="126"/>
      <c r="R19" s="13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31"/>
      <c r="G20" s="126"/>
      <c r="H20" s="131"/>
      <c r="I20" s="126"/>
      <c r="J20" s="131"/>
      <c r="K20" s="126"/>
      <c r="L20" s="131"/>
      <c r="M20" s="126"/>
      <c r="N20" s="131"/>
      <c r="O20" s="126"/>
      <c r="P20" s="131"/>
      <c r="Q20" s="126"/>
      <c r="R20" s="13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6"/>
      <c r="F21" s="131"/>
      <c r="G21" s="126"/>
      <c r="H21" s="131"/>
      <c r="I21" s="126"/>
      <c r="J21" s="131"/>
      <c r="K21" s="126"/>
      <c r="L21" s="131"/>
      <c r="M21" s="126"/>
      <c r="N21" s="131"/>
      <c r="O21" s="126"/>
      <c r="P21" s="131"/>
      <c r="Q21" s="126"/>
      <c r="R21" s="131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6"/>
      <c r="F22" s="131"/>
      <c r="G22" s="126"/>
      <c r="H22" s="131"/>
      <c r="I22" s="126"/>
      <c r="J22" s="131"/>
      <c r="K22" s="126"/>
      <c r="L22" s="131"/>
      <c r="M22" s="126"/>
      <c r="N22" s="131"/>
      <c r="O22" s="126"/>
      <c r="P22" s="131"/>
      <c r="Q22" s="126"/>
      <c r="R22" s="131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0</v>
      </c>
      <c r="F23" s="136"/>
      <c r="G23" s="135">
        <f>SUM(G4:G22)</f>
        <v>0</v>
      </c>
      <c r="H23" s="136"/>
      <c r="I23" s="135">
        <f>SUM(I4:I22)</f>
        <v>0</v>
      </c>
      <c r="J23" s="136"/>
      <c r="K23" s="135">
        <f>SUM(K4:K22)</f>
        <v>0</v>
      </c>
      <c r="L23" s="136"/>
      <c r="M23" s="135">
        <f>SUM(M4:M22)</f>
        <v>0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/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20" sqref="B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76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22.10.23</v>
      </c>
      <c r="D2" s="110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116</v>
      </c>
      <c r="C4" s="6">
        <v>60</v>
      </c>
      <c r="D4" s="22" t="s">
        <v>96</v>
      </c>
      <c r="E4" s="126"/>
      <c r="F4" s="131"/>
      <c r="G4" s="126">
        <v>1</v>
      </c>
      <c r="H4" s="131"/>
      <c r="I4" s="126">
        <v>3</v>
      </c>
      <c r="J4" s="131"/>
      <c r="K4" s="126">
        <v>3</v>
      </c>
      <c r="L4" s="131"/>
      <c r="M4" s="126">
        <v>6.5</v>
      </c>
      <c r="N4" s="131"/>
      <c r="O4" s="126"/>
      <c r="P4" s="131"/>
      <c r="Q4" s="126"/>
      <c r="R4" s="131"/>
      <c r="S4" s="12">
        <f>E4+G4+I4+K4+M4+O4+Q4</f>
        <v>13.5</v>
      </c>
      <c r="T4" s="12">
        <f t="shared" ref="T4:T20" si="0">SUM(S4-U4-V4)</f>
        <v>13.5</v>
      </c>
      <c r="U4" s="14"/>
      <c r="V4" s="14"/>
    </row>
    <row r="5" spans="1:22" x14ac:dyDescent="0.25">
      <c r="A5" s="6">
        <v>7054</v>
      </c>
      <c r="B5" s="6" t="s">
        <v>116</v>
      </c>
      <c r="C5" s="6">
        <v>36</v>
      </c>
      <c r="D5" s="22" t="s">
        <v>112</v>
      </c>
      <c r="E5" s="126"/>
      <c r="F5" s="131"/>
      <c r="G5" s="126"/>
      <c r="H5" s="131"/>
      <c r="I5" s="126"/>
      <c r="J5" s="131"/>
      <c r="K5" s="126"/>
      <c r="L5" s="131"/>
      <c r="M5" s="126"/>
      <c r="N5" s="131"/>
      <c r="O5" s="126"/>
      <c r="P5" s="131"/>
      <c r="Q5" s="126"/>
      <c r="R5" s="131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7054</v>
      </c>
      <c r="B6" s="6" t="s">
        <v>116</v>
      </c>
      <c r="C6" s="6">
        <v>74</v>
      </c>
      <c r="D6" s="22" t="s">
        <v>84</v>
      </c>
      <c r="E6" s="126">
        <v>8</v>
      </c>
      <c r="F6" s="131"/>
      <c r="G6" s="126">
        <v>6</v>
      </c>
      <c r="H6" s="131"/>
      <c r="I6" s="126">
        <v>5</v>
      </c>
      <c r="J6" s="131"/>
      <c r="K6" s="126">
        <v>5</v>
      </c>
      <c r="L6" s="131"/>
      <c r="M6" s="126"/>
      <c r="N6" s="131"/>
      <c r="O6" s="126"/>
      <c r="P6" s="131"/>
      <c r="Q6" s="126"/>
      <c r="R6" s="131"/>
      <c r="S6" s="12">
        <f t="shared" si="1"/>
        <v>24</v>
      </c>
      <c r="T6" s="12">
        <f t="shared" si="0"/>
        <v>24</v>
      </c>
      <c r="U6" s="14"/>
      <c r="V6" s="14"/>
    </row>
    <row r="7" spans="1:22" x14ac:dyDescent="0.25">
      <c r="A7" s="6">
        <v>7054</v>
      </c>
      <c r="B7" s="6" t="s">
        <v>116</v>
      </c>
      <c r="C7" s="6">
        <v>12</v>
      </c>
      <c r="D7" s="22" t="s">
        <v>110</v>
      </c>
      <c r="E7" s="126"/>
      <c r="F7" s="131"/>
      <c r="G7" s="126"/>
      <c r="H7" s="131"/>
      <c r="I7" s="126"/>
      <c r="J7" s="131"/>
      <c r="K7" s="126"/>
      <c r="L7" s="131"/>
      <c r="M7" s="126">
        <v>1.5</v>
      </c>
      <c r="N7" s="131"/>
      <c r="O7" s="126"/>
      <c r="P7" s="131"/>
      <c r="Q7" s="126"/>
      <c r="R7" s="131"/>
      <c r="S7" s="12">
        <f t="shared" si="1"/>
        <v>1.5</v>
      </c>
      <c r="T7" s="12">
        <f t="shared" si="0"/>
        <v>1.5</v>
      </c>
      <c r="U7" s="14"/>
      <c r="V7" s="14"/>
    </row>
    <row r="8" spans="1:22" x14ac:dyDescent="0.25">
      <c r="A8" s="6"/>
      <c r="B8" s="6"/>
      <c r="C8" s="6"/>
      <c r="D8" s="22"/>
      <c r="E8" s="126"/>
      <c r="F8" s="131"/>
      <c r="G8" s="126"/>
      <c r="H8" s="131"/>
      <c r="I8" s="126"/>
      <c r="J8" s="131"/>
      <c r="K8" s="126"/>
      <c r="L8" s="131"/>
      <c r="M8" s="126"/>
      <c r="N8" s="131"/>
      <c r="O8" s="126"/>
      <c r="P8" s="131"/>
      <c r="Q8" s="126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31"/>
      <c r="G9" s="126"/>
      <c r="H9" s="131"/>
      <c r="I9" s="126"/>
      <c r="J9" s="131"/>
      <c r="K9" s="126"/>
      <c r="L9" s="131"/>
      <c r="M9" s="126"/>
      <c r="N9" s="131"/>
      <c r="O9" s="126"/>
      <c r="P9" s="131"/>
      <c r="Q9" s="126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31"/>
      <c r="G10" s="126"/>
      <c r="H10" s="131"/>
      <c r="I10" s="126"/>
      <c r="J10" s="131"/>
      <c r="K10" s="126"/>
      <c r="L10" s="131"/>
      <c r="M10" s="126"/>
      <c r="N10" s="131"/>
      <c r="O10" s="126"/>
      <c r="P10" s="131"/>
      <c r="Q10" s="126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31"/>
      <c r="G11" s="126"/>
      <c r="H11" s="131"/>
      <c r="I11" s="126"/>
      <c r="J11" s="131"/>
      <c r="K11" s="126"/>
      <c r="L11" s="131"/>
      <c r="M11" s="126"/>
      <c r="N11" s="131"/>
      <c r="O11" s="126"/>
      <c r="P11" s="131"/>
      <c r="Q11" s="126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31"/>
      <c r="G12" s="126"/>
      <c r="H12" s="131"/>
      <c r="I12" s="126"/>
      <c r="J12" s="131"/>
      <c r="K12" s="126"/>
      <c r="L12" s="131"/>
      <c r="M12" s="126"/>
      <c r="N12" s="131"/>
      <c r="O12" s="126"/>
      <c r="P12" s="131"/>
      <c r="Q12" s="126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31"/>
      <c r="G13" s="126"/>
      <c r="H13" s="131"/>
      <c r="I13" s="126"/>
      <c r="J13" s="131"/>
      <c r="K13" s="126"/>
      <c r="L13" s="131"/>
      <c r="M13" s="126"/>
      <c r="N13" s="131"/>
      <c r="O13" s="126"/>
      <c r="P13" s="131"/>
      <c r="Q13" s="126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31"/>
      <c r="G14" s="126"/>
      <c r="H14" s="131"/>
      <c r="I14" s="126"/>
      <c r="J14" s="131"/>
      <c r="K14" s="126"/>
      <c r="L14" s="131"/>
      <c r="M14" s="126"/>
      <c r="N14" s="131"/>
      <c r="O14" s="126"/>
      <c r="P14" s="131"/>
      <c r="Q14" s="126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6"/>
      <c r="F15" s="131"/>
      <c r="G15" s="126"/>
      <c r="H15" s="131"/>
      <c r="I15" s="126"/>
      <c r="J15" s="131"/>
      <c r="K15" s="126"/>
      <c r="L15" s="131"/>
      <c r="M15" s="126"/>
      <c r="N15" s="131"/>
      <c r="O15" s="126"/>
      <c r="P15" s="131"/>
      <c r="Q15" s="126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31"/>
      <c r="G16" s="126"/>
      <c r="H16" s="131"/>
      <c r="I16" s="126"/>
      <c r="J16" s="131"/>
      <c r="K16" s="126"/>
      <c r="L16" s="131"/>
      <c r="M16" s="126"/>
      <c r="N16" s="131"/>
      <c r="O16" s="126"/>
      <c r="P16" s="131"/>
      <c r="Q16" s="126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6"/>
      <c r="F17" s="131"/>
      <c r="G17" s="126"/>
      <c r="H17" s="131"/>
      <c r="I17" s="126"/>
      <c r="J17" s="131"/>
      <c r="K17" s="126"/>
      <c r="L17" s="131"/>
      <c r="M17" s="126"/>
      <c r="N17" s="131"/>
      <c r="O17" s="126"/>
      <c r="P17" s="131"/>
      <c r="Q17" s="126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117</v>
      </c>
      <c r="C18" s="6"/>
      <c r="D18" s="22" t="s">
        <v>60</v>
      </c>
      <c r="E18" s="126"/>
      <c r="F18" s="131"/>
      <c r="G18" s="126"/>
      <c r="H18" s="131"/>
      <c r="I18" s="126"/>
      <c r="J18" s="131"/>
      <c r="K18" s="126"/>
      <c r="L18" s="131"/>
      <c r="M18" s="126"/>
      <c r="N18" s="131"/>
      <c r="O18" s="126"/>
      <c r="P18" s="131"/>
      <c r="Q18" s="126"/>
      <c r="R18" s="131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117</v>
      </c>
      <c r="C19" s="6"/>
      <c r="D19" s="22" t="s">
        <v>63</v>
      </c>
      <c r="E19" s="126"/>
      <c r="F19" s="131"/>
      <c r="G19" s="126">
        <v>1</v>
      </c>
      <c r="H19" s="131"/>
      <c r="I19" s="126"/>
      <c r="J19" s="131"/>
      <c r="K19" s="126"/>
      <c r="L19" s="131"/>
      <c r="M19" s="126"/>
      <c r="N19" s="131"/>
      <c r="O19" s="126"/>
      <c r="P19" s="131"/>
      <c r="Q19" s="126"/>
      <c r="R19" s="131"/>
      <c r="S19" s="12">
        <f t="shared" si="1"/>
        <v>1</v>
      </c>
      <c r="T19" s="12">
        <f t="shared" si="0"/>
        <v>1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31"/>
      <c r="G20" s="126"/>
      <c r="H20" s="131"/>
      <c r="I20" s="126"/>
      <c r="J20" s="131"/>
      <c r="K20" s="126"/>
      <c r="L20" s="131"/>
      <c r="M20" s="126"/>
      <c r="N20" s="131"/>
      <c r="O20" s="126"/>
      <c r="P20" s="131"/>
      <c r="Q20" s="126"/>
      <c r="R20" s="13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6"/>
      <c r="F21" s="131"/>
      <c r="G21" s="126"/>
      <c r="H21" s="131"/>
      <c r="I21" s="126"/>
      <c r="J21" s="131"/>
      <c r="K21" s="126"/>
      <c r="L21" s="131"/>
      <c r="M21" s="126"/>
      <c r="N21" s="131"/>
      <c r="O21" s="126"/>
      <c r="P21" s="131"/>
      <c r="Q21" s="126"/>
      <c r="R21" s="131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6"/>
      <c r="F22" s="131"/>
      <c r="G22" s="126"/>
      <c r="H22" s="131"/>
      <c r="I22" s="126"/>
      <c r="J22" s="131"/>
      <c r="K22" s="126"/>
      <c r="L22" s="131"/>
      <c r="M22" s="126"/>
      <c r="N22" s="131"/>
      <c r="O22" s="126"/>
      <c r="P22" s="131"/>
      <c r="Q22" s="126"/>
      <c r="R22" s="131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8</v>
      </c>
      <c r="F23" s="136"/>
      <c r="G23" s="135">
        <f>SUM(G4:G22)</f>
        <v>8</v>
      </c>
      <c r="H23" s="136"/>
      <c r="I23" s="135">
        <f>SUM(I4:I22)</f>
        <v>8</v>
      </c>
      <c r="J23" s="136"/>
      <c r="K23" s="135">
        <f>SUM(K4:K22)</f>
        <v>8</v>
      </c>
      <c r="L23" s="136"/>
      <c r="M23" s="135">
        <f>SUM(M4:M22)</f>
        <v>8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>
        <v>1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77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22.10.23</v>
      </c>
      <c r="D2" s="110"/>
      <c r="E2" s="139" t="s">
        <v>11</v>
      </c>
      <c r="F2" s="139"/>
      <c r="G2" s="139" t="s">
        <v>12</v>
      </c>
      <c r="H2" s="139"/>
      <c r="I2" s="139" t="s">
        <v>13</v>
      </c>
      <c r="J2" s="13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114</v>
      </c>
      <c r="C4" s="6">
        <v>9</v>
      </c>
      <c r="D4" s="22" t="s">
        <v>86</v>
      </c>
      <c r="E4" s="137"/>
      <c r="F4" s="138"/>
      <c r="G4" s="137"/>
      <c r="H4" s="138"/>
      <c r="I4" s="137"/>
      <c r="J4" s="138"/>
      <c r="K4" s="126">
        <v>1.5</v>
      </c>
      <c r="L4" s="131"/>
      <c r="M4" s="126">
        <v>4</v>
      </c>
      <c r="N4" s="131"/>
      <c r="O4" s="126"/>
      <c r="P4" s="131"/>
      <c r="Q4" s="126"/>
      <c r="R4" s="131"/>
      <c r="S4" s="12">
        <f>E4+G4+I4+K4+M4+O4+Q4</f>
        <v>5.5</v>
      </c>
      <c r="T4" s="12">
        <f t="shared" ref="T4:T18" si="0">SUM(S4-U4-V4)</f>
        <v>5.5</v>
      </c>
      <c r="U4" s="14"/>
      <c r="V4" s="14"/>
    </row>
    <row r="5" spans="1:22" x14ac:dyDescent="0.25">
      <c r="A5" s="6">
        <v>7054</v>
      </c>
      <c r="B5" s="6" t="s">
        <v>116</v>
      </c>
      <c r="C5" s="6">
        <v>57</v>
      </c>
      <c r="D5" s="22" t="s">
        <v>73</v>
      </c>
      <c r="E5" s="137"/>
      <c r="F5" s="138"/>
      <c r="G5" s="137"/>
      <c r="H5" s="138"/>
      <c r="I5" s="137"/>
      <c r="J5" s="138"/>
      <c r="K5" s="126">
        <v>6.5</v>
      </c>
      <c r="L5" s="131"/>
      <c r="M5" s="126">
        <v>4</v>
      </c>
      <c r="N5" s="131"/>
      <c r="O5" s="126"/>
      <c r="P5" s="131"/>
      <c r="Q5" s="126"/>
      <c r="R5" s="131"/>
      <c r="S5" s="12">
        <f t="shared" ref="S5:S21" si="1">E5+G5+I5+K5+M5+O5+Q5</f>
        <v>10.5</v>
      </c>
      <c r="T5" s="12">
        <f t="shared" si="0"/>
        <v>10.5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37"/>
      <c r="H6" s="138"/>
      <c r="I6" s="137"/>
      <c r="J6" s="138"/>
      <c r="K6" s="126"/>
      <c r="L6" s="131"/>
      <c r="M6" s="126"/>
      <c r="N6" s="131"/>
      <c r="O6" s="126"/>
      <c r="P6" s="131"/>
      <c r="Q6" s="126"/>
      <c r="R6" s="131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26"/>
      <c r="L7" s="131"/>
      <c r="M7" s="126"/>
      <c r="N7" s="131"/>
      <c r="O7" s="126"/>
      <c r="P7" s="131"/>
      <c r="Q7" s="126"/>
      <c r="R7" s="131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26"/>
      <c r="L8" s="131"/>
      <c r="M8" s="126"/>
      <c r="N8" s="131"/>
      <c r="O8" s="126"/>
      <c r="P8" s="131"/>
      <c r="Q8" s="126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26"/>
      <c r="L9" s="131"/>
      <c r="M9" s="126"/>
      <c r="N9" s="131"/>
      <c r="O9" s="126"/>
      <c r="P9" s="131"/>
      <c r="Q9" s="126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26"/>
      <c r="L10" s="131"/>
      <c r="M10" s="126"/>
      <c r="N10" s="131"/>
      <c r="O10" s="126"/>
      <c r="P10" s="131"/>
      <c r="Q10" s="126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26"/>
      <c r="L11" s="131"/>
      <c r="M11" s="126"/>
      <c r="N11" s="131"/>
      <c r="O11" s="126"/>
      <c r="P11" s="131"/>
      <c r="Q11" s="126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31"/>
      <c r="G12" s="126"/>
      <c r="H12" s="131"/>
      <c r="I12" s="126"/>
      <c r="J12" s="131"/>
      <c r="K12" s="126"/>
      <c r="L12" s="131"/>
      <c r="M12" s="126"/>
      <c r="N12" s="131"/>
      <c r="O12" s="126"/>
      <c r="P12" s="131"/>
      <c r="Q12" s="126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31"/>
      <c r="G13" s="126"/>
      <c r="H13" s="131"/>
      <c r="I13" s="126"/>
      <c r="J13" s="131"/>
      <c r="K13" s="126"/>
      <c r="L13" s="131"/>
      <c r="M13" s="126"/>
      <c r="N13" s="131"/>
      <c r="O13" s="126"/>
      <c r="P13" s="131"/>
      <c r="Q13" s="126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>
        <v>3600</v>
      </c>
      <c r="B14" s="6" t="s">
        <v>117</v>
      </c>
      <c r="C14" s="6"/>
      <c r="D14" s="22" t="s">
        <v>87</v>
      </c>
      <c r="E14" s="126"/>
      <c r="F14" s="131"/>
      <c r="G14" s="126"/>
      <c r="H14" s="131"/>
      <c r="I14" s="126"/>
      <c r="J14" s="131"/>
      <c r="K14" s="126"/>
      <c r="L14" s="131"/>
      <c r="M14" s="126"/>
      <c r="N14" s="131"/>
      <c r="O14" s="126"/>
      <c r="P14" s="131"/>
      <c r="Q14" s="126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6" t="s">
        <v>117</v>
      </c>
      <c r="C15" s="6"/>
      <c r="D15" s="22" t="s">
        <v>82</v>
      </c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26"/>
      <c r="P15" s="131"/>
      <c r="Q15" s="126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117</v>
      </c>
      <c r="C16" s="6"/>
      <c r="D16" s="22" t="s">
        <v>60</v>
      </c>
      <c r="E16" s="126"/>
      <c r="F16" s="131"/>
      <c r="G16" s="126"/>
      <c r="H16" s="131"/>
      <c r="I16" s="126"/>
      <c r="J16" s="131"/>
      <c r="K16" s="126"/>
      <c r="L16" s="131"/>
      <c r="M16" s="126"/>
      <c r="N16" s="131"/>
      <c r="O16" s="126"/>
      <c r="P16" s="131"/>
      <c r="Q16" s="126"/>
      <c r="R16" s="131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117</v>
      </c>
      <c r="C17" s="6"/>
      <c r="D17" s="10" t="s">
        <v>54</v>
      </c>
      <c r="E17" s="126"/>
      <c r="F17" s="131"/>
      <c r="G17" s="126"/>
      <c r="H17" s="131"/>
      <c r="I17" s="126"/>
      <c r="J17" s="131"/>
      <c r="K17" s="126"/>
      <c r="L17" s="131"/>
      <c r="M17" s="126"/>
      <c r="N17" s="131"/>
      <c r="O17" s="126"/>
      <c r="P17" s="131"/>
      <c r="Q17" s="126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26"/>
      <c r="F18" s="131"/>
      <c r="G18" s="126"/>
      <c r="H18" s="131"/>
      <c r="I18" s="126"/>
      <c r="J18" s="131"/>
      <c r="K18" s="126"/>
      <c r="L18" s="131"/>
      <c r="M18" s="126"/>
      <c r="N18" s="131"/>
      <c r="O18" s="126"/>
      <c r="P18" s="131"/>
      <c r="Q18" s="126"/>
      <c r="R18" s="13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5" t="s">
        <v>33</v>
      </c>
      <c r="B19" s="55"/>
      <c r="C19" s="10"/>
      <c r="D19" s="10"/>
      <c r="E19" s="126"/>
      <c r="F19" s="131"/>
      <c r="G19" s="126"/>
      <c r="H19" s="131"/>
      <c r="I19" s="126"/>
      <c r="J19" s="131"/>
      <c r="K19" s="126"/>
      <c r="L19" s="131"/>
      <c r="M19" s="126"/>
      <c r="N19" s="131"/>
      <c r="O19" s="126"/>
      <c r="P19" s="131"/>
      <c r="Q19" s="126"/>
      <c r="R19" s="131"/>
      <c r="S19" s="12">
        <f t="shared" si="1"/>
        <v>0</v>
      </c>
      <c r="T19" s="12"/>
      <c r="U19" s="15"/>
      <c r="V19" s="14"/>
    </row>
    <row r="20" spans="1:22" x14ac:dyDescent="0.25">
      <c r="A20" s="55" t="s">
        <v>34</v>
      </c>
      <c r="B20" s="55"/>
      <c r="C20" s="10"/>
      <c r="D20" s="10"/>
      <c r="E20" s="126"/>
      <c r="F20" s="131"/>
      <c r="G20" s="126"/>
      <c r="H20" s="131"/>
      <c r="I20" s="126"/>
      <c r="J20" s="131"/>
      <c r="K20" s="126"/>
      <c r="L20" s="131"/>
      <c r="M20" s="126"/>
      <c r="N20" s="131"/>
      <c r="O20" s="126"/>
      <c r="P20" s="131"/>
      <c r="Q20" s="126"/>
      <c r="R20" s="131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5">
        <f>SUM(E4:E20)</f>
        <v>0</v>
      </c>
      <c r="F21" s="136"/>
      <c r="G21" s="135">
        <f>SUM(G4:G20)</f>
        <v>0</v>
      </c>
      <c r="H21" s="136"/>
      <c r="I21" s="135">
        <f>SUM(I4:I20)</f>
        <v>0</v>
      </c>
      <c r="J21" s="136"/>
      <c r="K21" s="135">
        <f>SUM(K4:K20)</f>
        <v>8</v>
      </c>
      <c r="L21" s="136"/>
      <c r="M21" s="135">
        <f>SUM(M4:M20)</f>
        <v>8</v>
      </c>
      <c r="N21" s="136"/>
      <c r="O21" s="135">
        <f>SUM(O4:O20)</f>
        <v>0</v>
      </c>
      <c r="P21" s="136"/>
      <c r="Q21" s="135">
        <f>SUM(Q4:Q20)</f>
        <v>0</v>
      </c>
      <c r="R21" s="136"/>
      <c r="S21" s="12">
        <f t="shared" si="1"/>
        <v>16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16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-8</v>
      </c>
      <c r="G23" s="14"/>
      <c r="H23" s="14">
        <f>SUM(G21)-H22</f>
        <v>-8</v>
      </c>
      <c r="I23" s="14"/>
      <c r="J23" s="14">
        <f>SUM(I21)-J22</f>
        <v>-8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-24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16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4"/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3">
        <f>SUM(C26:C30)</f>
        <v>16</v>
      </c>
      <c r="E31" s="4" t="s">
        <v>38</v>
      </c>
      <c r="F31" s="4"/>
      <c r="G31" s="19">
        <f>S21-C31</f>
        <v>0</v>
      </c>
    </row>
    <row r="32" spans="1:22" ht="16.5" thickTop="1" x14ac:dyDescent="0.25">
      <c r="A32" s="3" t="s">
        <v>25</v>
      </c>
      <c r="C32" s="20">
        <v>0</v>
      </c>
      <c r="D32" s="20"/>
    </row>
    <row r="33" spans="1:4" x14ac:dyDescent="0.25">
      <c r="A33" s="3" t="s">
        <v>32</v>
      </c>
      <c r="C33" s="20">
        <v>0</v>
      </c>
      <c r="D33" s="20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N33" sqref="N33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8</v>
      </c>
      <c r="B1" s="29"/>
      <c r="C1" s="29"/>
    </row>
    <row r="2" spans="1:22" s="35" customFormat="1" x14ac:dyDescent="0.25">
      <c r="A2" s="5" t="s">
        <v>58</v>
      </c>
      <c r="B2" s="110"/>
      <c r="C2" s="110" t="str">
        <f>Chimes!C2</f>
        <v>22.10.23</v>
      </c>
      <c r="D2" s="32"/>
      <c r="E2" s="129" t="s">
        <v>11</v>
      </c>
      <c r="F2" s="129"/>
      <c r="G2" s="143" t="s">
        <v>12</v>
      </c>
      <c r="H2" s="143"/>
      <c r="I2" s="143" t="s">
        <v>13</v>
      </c>
      <c r="J2" s="143"/>
      <c r="K2" s="143" t="s">
        <v>14</v>
      </c>
      <c r="L2" s="143"/>
      <c r="M2" s="143" t="s">
        <v>15</v>
      </c>
      <c r="N2" s="143"/>
      <c r="O2" s="143" t="s">
        <v>16</v>
      </c>
      <c r="P2" s="143"/>
      <c r="Q2" s="143" t="s">
        <v>17</v>
      </c>
      <c r="R2" s="143"/>
      <c r="S2" s="33" t="s">
        <v>20</v>
      </c>
      <c r="T2" s="33" t="s">
        <v>35</v>
      </c>
      <c r="U2" s="34" t="s">
        <v>22</v>
      </c>
      <c r="V2" s="34" t="s">
        <v>23</v>
      </c>
    </row>
    <row r="3" spans="1:22" x14ac:dyDescent="0.25">
      <c r="A3" s="36" t="s">
        <v>18</v>
      </c>
      <c r="B3" s="36" t="s">
        <v>19</v>
      </c>
      <c r="C3" s="36" t="s">
        <v>44</v>
      </c>
      <c r="D3" s="36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7112</v>
      </c>
      <c r="B4" s="6" t="s">
        <v>115</v>
      </c>
      <c r="C4" s="6">
        <v>21</v>
      </c>
      <c r="D4" s="22" t="s">
        <v>92</v>
      </c>
      <c r="E4" s="126">
        <v>1.25</v>
      </c>
      <c r="F4" s="131"/>
      <c r="G4" s="140">
        <v>1</v>
      </c>
      <c r="H4" s="141"/>
      <c r="I4" s="140">
        <v>1</v>
      </c>
      <c r="J4" s="141"/>
      <c r="K4" s="140"/>
      <c r="L4" s="141"/>
      <c r="M4" s="140"/>
      <c r="N4" s="141"/>
      <c r="O4" s="142"/>
      <c r="P4" s="142"/>
      <c r="Q4" s="140"/>
      <c r="R4" s="141"/>
      <c r="S4" s="38">
        <f>E4+G4+I4+K4+M4+O4+Q4</f>
        <v>3.25</v>
      </c>
      <c r="T4" s="38">
        <f>SUM(S4-U4-V4)</f>
        <v>3.25</v>
      </c>
      <c r="U4" s="40"/>
      <c r="V4" s="40"/>
    </row>
    <row r="5" spans="1:22" x14ac:dyDescent="0.25">
      <c r="A5" s="6">
        <v>7112</v>
      </c>
      <c r="B5" s="6" t="s">
        <v>115</v>
      </c>
      <c r="C5" s="6">
        <v>22</v>
      </c>
      <c r="D5" s="22" t="s">
        <v>92</v>
      </c>
      <c r="E5" s="126">
        <v>1.25</v>
      </c>
      <c r="F5" s="131"/>
      <c r="G5" s="126">
        <v>1</v>
      </c>
      <c r="H5" s="120"/>
      <c r="I5" s="119">
        <v>1</v>
      </c>
      <c r="J5" s="120"/>
      <c r="K5" s="119">
        <v>0.25</v>
      </c>
      <c r="L5" s="120"/>
      <c r="M5" s="119"/>
      <c r="N5" s="120"/>
      <c r="O5" s="142"/>
      <c r="P5" s="142"/>
      <c r="Q5" s="140"/>
      <c r="R5" s="141"/>
      <c r="S5" s="38">
        <f t="shared" ref="S5:S22" si="0">E5+G5+I5+K5+M5+O5+Q5</f>
        <v>3.5</v>
      </c>
      <c r="T5" s="38">
        <f t="shared" ref="T5:T20" si="1">SUM(S5-U5-V5)</f>
        <v>3.5</v>
      </c>
      <c r="U5" s="40"/>
      <c r="V5" s="40"/>
    </row>
    <row r="6" spans="1:22" x14ac:dyDescent="0.25">
      <c r="A6" s="6">
        <v>7112</v>
      </c>
      <c r="B6" s="6" t="s">
        <v>115</v>
      </c>
      <c r="C6" s="6">
        <v>23</v>
      </c>
      <c r="D6" s="22" t="s">
        <v>92</v>
      </c>
      <c r="E6" s="126">
        <v>1</v>
      </c>
      <c r="F6" s="131"/>
      <c r="G6" s="119">
        <v>1.25</v>
      </c>
      <c r="H6" s="120"/>
      <c r="I6" s="119">
        <v>1</v>
      </c>
      <c r="J6" s="120"/>
      <c r="K6" s="119">
        <v>1</v>
      </c>
      <c r="L6" s="120"/>
      <c r="M6" s="119"/>
      <c r="N6" s="120"/>
      <c r="O6" s="142"/>
      <c r="P6" s="142"/>
      <c r="Q6" s="140"/>
      <c r="R6" s="141"/>
      <c r="S6" s="38">
        <f t="shared" si="0"/>
        <v>4.25</v>
      </c>
      <c r="T6" s="38">
        <f t="shared" si="1"/>
        <v>4.25</v>
      </c>
      <c r="U6" s="40"/>
      <c r="V6" s="40"/>
    </row>
    <row r="7" spans="1:22" x14ac:dyDescent="0.25">
      <c r="A7" s="6">
        <v>7112</v>
      </c>
      <c r="B7" s="6" t="s">
        <v>115</v>
      </c>
      <c r="C7" s="6">
        <v>24</v>
      </c>
      <c r="D7" s="22" t="s">
        <v>92</v>
      </c>
      <c r="E7" s="126">
        <v>1</v>
      </c>
      <c r="F7" s="131"/>
      <c r="G7" s="140">
        <v>1.25</v>
      </c>
      <c r="H7" s="141"/>
      <c r="I7" s="140">
        <v>1</v>
      </c>
      <c r="J7" s="141"/>
      <c r="K7" s="140">
        <v>1</v>
      </c>
      <c r="L7" s="141"/>
      <c r="M7" s="140"/>
      <c r="N7" s="141"/>
      <c r="O7" s="142"/>
      <c r="P7" s="142"/>
      <c r="Q7" s="140"/>
      <c r="R7" s="141"/>
      <c r="S7" s="38">
        <f t="shared" si="0"/>
        <v>4.25</v>
      </c>
      <c r="T7" s="38">
        <f t="shared" si="1"/>
        <v>4.25</v>
      </c>
      <c r="U7" s="40"/>
      <c r="V7" s="40"/>
    </row>
    <row r="8" spans="1:22" x14ac:dyDescent="0.25">
      <c r="A8" s="6">
        <v>7112</v>
      </c>
      <c r="B8" s="6" t="s">
        <v>115</v>
      </c>
      <c r="C8" s="6">
        <v>25</v>
      </c>
      <c r="D8" s="22" t="s">
        <v>92</v>
      </c>
      <c r="E8" s="126">
        <v>1</v>
      </c>
      <c r="F8" s="131"/>
      <c r="G8" s="140">
        <v>1</v>
      </c>
      <c r="H8" s="141"/>
      <c r="I8" s="140">
        <v>1</v>
      </c>
      <c r="J8" s="141"/>
      <c r="K8" s="140">
        <v>1</v>
      </c>
      <c r="L8" s="141"/>
      <c r="M8" s="140"/>
      <c r="N8" s="141"/>
      <c r="O8" s="142"/>
      <c r="P8" s="142"/>
      <c r="Q8" s="140"/>
      <c r="R8" s="141"/>
      <c r="S8" s="38">
        <f t="shared" si="0"/>
        <v>4</v>
      </c>
      <c r="T8" s="38">
        <f t="shared" si="1"/>
        <v>4</v>
      </c>
      <c r="U8" s="40"/>
      <c r="V8" s="40"/>
    </row>
    <row r="9" spans="1:22" x14ac:dyDescent="0.25">
      <c r="A9" s="6">
        <v>7112</v>
      </c>
      <c r="B9" s="6" t="s">
        <v>115</v>
      </c>
      <c r="C9" s="6">
        <v>26</v>
      </c>
      <c r="D9" s="22" t="s">
        <v>92</v>
      </c>
      <c r="E9" s="126">
        <v>1</v>
      </c>
      <c r="F9" s="131"/>
      <c r="G9" s="140">
        <v>1</v>
      </c>
      <c r="H9" s="141"/>
      <c r="I9" s="140">
        <v>1.5</v>
      </c>
      <c r="J9" s="141"/>
      <c r="K9" s="140">
        <v>1</v>
      </c>
      <c r="L9" s="141"/>
      <c r="M9" s="140"/>
      <c r="N9" s="141"/>
      <c r="O9" s="142"/>
      <c r="P9" s="142"/>
      <c r="Q9" s="140"/>
      <c r="R9" s="141"/>
      <c r="S9" s="38">
        <f t="shared" si="0"/>
        <v>4.5</v>
      </c>
      <c r="T9" s="38">
        <f t="shared" si="1"/>
        <v>4.5</v>
      </c>
      <c r="U9" s="40"/>
      <c r="V9" s="40"/>
    </row>
    <row r="10" spans="1:22" x14ac:dyDescent="0.25">
      <c r="A10" s="6">
        <v>7112</v>
      </c>
      <c r="B10" s="6" t="s">
        <v>115</v>
      </c>
      <c r="C10" s="6">
        <v>27</v>
      </c>
      <c r="D10" s="22" t="s">
        <v>92</v>
      </c>
      <c r="E10" s="126">
        <v>1</v>
      </c>
      <c r="F10" s="131"/>
      <c r="G10" s="140">
        <v>1</v>
      </c>
      <c r="H10" s="141"/>
      <c r="I10" s="140">
        <v>1.5</v>
      </c>
      <c r="J10" s="141"/>
      <c r="K10" s="140">
        <v>1.5</v>
      </c>
      <c r="L10" s="141"/>
      <c r="M10" s="140"/>
      <c r="N10" s="141"/>
      <c r="O10" s="140"/>
      <c r="P10" s="141"/>
      <c r="Q10" s="140"/>
      <c r="R10" s="141"/>
      <c r="S10" s="38">
        <f t="shared" ref="S10" si="2">E10+G10+I10+K10+M10+O10+Q10</f>
        <v>5</v>
      </c>
      <c r="T10" s="38">
        <f t="shared" ref="T10" si="3">SUM(S10-U10-V10)</f>
        <v>5</v>
      </c>
      <c r="U10" s="40"/>
      <c r="V10" s="40"/>
    </row>
    <row r="11" spans="1:22" x14ac:dyDescent="0.25">
      <c r="A11" s="6">
        <v>6964</v>
      </c>
      <c r="B11" s="6" t="s">
        <v>114</v>
      </c>
      <c r="C11" s="6">
        <v>30</v>
      </c>
      <c r="D11" s="22" t="s">
        <v>92</v>
      </c>
      <c r="E11" s="126"/>
      <c r="F11" s="131"/>
      <c r="G11" s="140"/>
      <c r="H11" s="141"/>
      <c r="I11" s="140"/>
      <c r="J11" s="141"/>
      <c r="K11" s="140">
        <v>1</v>
      </c>
      <c r="L11" s="141"/>
      <c r="M11" s="140"/>
      <c r="N11" s="141"/>
      <c r="O11" s="140"/>
      <c r="P11" s="141"/>
      <c r="Q11" s="140"/>
      <c r="R11" s="141"/>
      <c r="S11" s="38">
        <f t="shared" ref="S11:S12" si="4">E11+G11+I11+K11+M11+O11+Q11</f>
        <v>1</v>
      </c>
      <c r="T11" s="38">
        <f t="shared" ref="T11:T12" si="5">SUM(S11-U11-V11)</f>
        <v>1</v>
      </c>
      <c r="U11" s="40"/>
      <c r="V11" s="40"/>
    </row>
    <row r="12" spans="1:22" x14ac:dyDescent="0.25">
      <c r="A12" s="6">
        <v>6964</v>
      </c>
      <c r="B12" s="6" t="s">
        <v>114</v>
      </c>
      <c r="C12" s="6">
        <v>31</v>
      </c>
      <c r="D12" s="22" t="s">
        <v>93</v>
      </c>
      <c r="E12" s="126"/>
      <c r="F12" s="131"/>
      <c r="G12" s="119"/>
      <c r="H12" s="120"/>
      <c r="I12" s="119"/>
      <c r="J12" s="120"/>
      <c r="K12" s="119">
        <v>0.5</v>
      </c>
      <c r="L12" s="120"/>
      <c r="M12" s="119">
        <v>0.25</v>
      </c>
      <c r="N12" s="120"/>
      <c r="O12" s="140"/>
      <c r="P12" s="141"/>
      <c r="Q12" s="140"/>
      <c r="R12" s="141"/>
      <c r="S12" s="38">
        <f t="shared" si="4"/>
        <v>0.75</v>
      </c>
      <c r="T12" s="38">
        <f t="shared" si="5"/>
        <v>0.75</v>
      </c>
      <c r="U12" s="40"/>
      <c r="V12" s="40"/>
    </row>
    <row r="13" spans="1:22" x14ac:dyDescent="0.25">
      <c r="A13" s="6">
        <v>6964</v>
      </c>
      <c r="B13" s="6" t="s">
        <v>114</v>
      </c>
      <c r="C13" s="6">
        <v>22</v>
      </c>
      <c r="D13" s="22" t="s">
        <v>98</v>
      </c>
      <c r="E13" s="126"/>
      <c r="F13" s="131"/>
      <c r="G13" s="119"/>
      <c r="H13" s="120"/>
      <c r="I13" s="119"/>
      <c r="J13" s="120"/>
      <c r="K13" s="119"/>
      <c r="L13" s="120"/>
      <c r="M13" s="119">
        <v>3.5</v>
      </c>
      <c r="N13" s="120"/>
      <c r="O13" s="140"/>
      <c r="P13" s="141"/>
      <c r="Q13" s="140"/>
      <c r="R13" s="141"/>
      <c r="S13" s="38">
        <f t="shared" ref="S13:S16" si="6">E13+G13+I13+K13+M13+O13+Q13</f>
        <v>3.5</v>
      </c>
      <c r="T13" s="38">
        <f t="shared" ref="T13:T16" si="7">SUM(S13-U13-V13)</f>
        <v>3.5</v>
      </c>
      <c r="U13" s="40"/>
      <c r="V13" s="40"/>
    </row>
    <row r="14" spans="1:22" x14ac:dyDescent="0.25">
      <c r="A14" s="6">
        <v>7112</v>
      </c>
      <c r="B14" s="6" t="s">
        <v>115</v>
      </c>
      <c r="C14" s="6">
        <v>30</v>
      </c>
      <c r="D14" s="22" t="s">
        <v>113</v>
      </c>
      <c r="E14" s="126"/>
      <c r="F14" s="131"/>
      <c r="G14" s="119"/>
      <c r="H14" s="120"/>
      <c r="I14" s="119"/>
      <c r="J14" s="120"/>
      <c r="K14" s="119"/>
      <c r="L14" s="120"/>
      <c r="M14" s="119">
        <v>1.5</v>
      </c>
      <c r="N14" s="120"/>
      <c r="O14" s="140"/>
      <c r="P14" s="141"/>
      <c r="Q14" s="140"/>
      <c r="R14" s="141"/>
      <c r="S14" s="38">
        <f t="shared" ref="S14:S15" si="8">E14+G14+I14+K14+M14+O14+Q14</f>
        <v>1.5</v>
      </c>
      <c r="T14" s="38">
        <f t="shared" ref="T14:T15" si="9">SUM(S14-U14-V14)</f>
        <v>1.5</v>
      </c>
      <c r="U14" s="40"/>
      <c r="V14" s="40"/>
    </row>
    <row r="15" spans="1:22" x14ac:dyDescent="0.25">
      <c r="A15" s="6">
        <v>7054</v>
      </c>
      <c r="B15" s="6" t="s">
        <v>116</v>
      </c>
      <c r="C15" s="6">
        <v>12</v>
      </c>
      <c r="D15" s="22" t="s">
        <v>110</v>
      </c>
      <c r="E15" s="126"/>
      <c r="F15" s="131"/>
      <c r="G15" s="126"/>
      <c r="H15" s="120"/>
      <c r="I15" s="126"/>
      <c r="J15" s="120"/>
      <c r="K15" s="126"/>
      <c r="L15" s="120"/>
      <c r="M15" s="126">
        <v>0.5</v>
      </c>
      <c r="N15" s="120"/>
      <c r="O15" s="140"/>
      <c r="P15" s="141"/>
      <c r="Q15" s="140"/>
      <c r="R15" s="141"/>
      <c r="S15" s="38">
        <f t="shared" si="8"/>
        <v>0.5</v>
      </c>
      <c r="T15" s="38">
        <f t="shared" si="9"/>
        <v>0.5</v>
      </c>
      <c r="U15" s="40"/>
      <c r="V15" s="40"/>
    </row>
    <row r="16" spans="1:22" x14ac:dyDescent="0.25">
      <c r="A16" s="6"/>
      <c r="B16" s="6"/>
      <c r="C16" s="6"/>
      <c r="D16" s="22"/>
      <c r="E16" s="126"/>
      <c r="F16" s="131"/>
      <c r="G16" s="119"/>
      <c r="H16" s="120"/>
      <c r="I16" s="119"/>
      <c r="J16" s="120"/>
      <c r="K16" s="119"/>
      <c r="L16" s="120"/>
      <c r="M16" s="119"/>
      <c r="N16" s="120"/>
      <c r="O16" s="140"/>
      <c r="P16" s="141"/>
      <c r="Q16" s="140"/>
      <c r="R16" s="141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26"/>
      <c r="F17" s="131"/>
      <c r="G17" s="119"/>
      <c r="H17" s="120"/>
      <c r="I17" s="119"/>
      <c r="J17" s="120"/>
      <c r="K17" s="119"/>
      <c r="L17" s="120"/>
      <c r="M17" s="119"/>
      <c r="N17" s="120"/>
      <c r="O17" s="140"/>
      <c r="P17" s="141"/>
      <c r="Q17" s="140"/>
      <c r="R17" s="141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6" t="s">
        <v>117</v>
      </c>
      <c r="C18" s="6"/>
      <c r="D18" s="22" t="s">
        <v>79</v>
      </c>
      <c r="E18" s="126">
        <v>0.5</v>
      </c>
      <c r="F18" s="131"/>
      <c r="G18" s="126">
        <v>0.5</v>
      </c>
      <c r="H18" s="141"/>
      <c r="I18" s="140"/>
      <c r="J18" s="141"/>
      <c r="K18" s="140">
        <v>0.75</v>
      </c>
      <c r="L18" s="141"/>
      <c r="M18" s="140">
        <v>2.25</v>
      </c>
      <c r="N18" s="141"/>
      <c r="O18" s="142"/>
      <c r="P18" s="142"/>
      <c r="Q18" s="140"/>
      <c r="R18" s="141"/>
      <c r="S18" s="38">
        <f t="shared" si="0"/>
        <v>4</v>
      </c>
      <c r="T18" s="38">
        <f t="shared" si="1"/>
        <v>4</v>
      </c>
      <c r="U18" s="40"/>
      <c r="V18" s="40"/>
    </row>
    <row r="19" spans="1:22" x14ac:dyDescent="0.25">
      <c r="A19" s="6">
        <v>3600</v>
      </c>
      <c r="B19" s="6" t="s">
        <v>117</v>
      </c>
      <c r="C19" s="6"/>
      <c r="D19" s="22" t="s">
        <v>60</v>
      </c>
      <c r="E19" s="126"/>
      <c r="F19" s="131"/>
      <c r="G19" s="140"/>
      <c r="H19" s="141"/>
      <c r="I19" s="140"/>
      <c r="J19" s="141"/>
      <c r="K19" s="140"/>
      <c r="L19" s="141"/>
      <c r="M19" s="140"/>
      <c r="N19" s="141"/>
      <c r="O19" s="142"/>
      <c r="P19" s="142"/>
      <c r="Q19" s="140"/>
      <c r="R19" s="141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>
        <v>3600</v>
      </c>
      <c r="B20" s="6" t="s">
        <v>117</v>
      </c>
      <c r="C20" s="6"/>
      <c r="D20" s="22" t="s">
        <v>68</v>
      </c>
      <c r="E20" s="126"/>
      <c r="F20" s="131"/>
      <c r="G20" s="140"/>
      <c r="H20" s="141"/>
      <c r="I20" s="140"/>
      <c r="J20" s="141"/>
      <c r="K20" s="140"/>
      <c r="L20" s="141"/>
      <c r="M20" s="140"/>
      <c r="N20" s="141"/>
      <c r="O20" s="142"/>
      <c r="P20" s="142"/>
      <c r="Q20" s="140"/>
      <c r="R20" s="141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33</v>
      </c>
      <c r="B21" s="36"/>
      <c r="C21" s="36"/>
      <c r="D21" s="36"/>
      <c r="E21" s="126"/>
      <c r="F21" s="131"/>
      <c r="G21" s="140"/>
      <c r="H21" s="141"/>
      <c r="I21" s="140"/>
      <c r="J21" s="141"/>
      <c r="K21" s="140"/>
      <c r="L21" s="141"/>
      <c r="M21" s="140"/>
      <c r="N21" s="141"/>
      <c r="O21" s="142"/>
      <c r="P21" s="142"/>
      <c r="Q21" s="140"/>
      <c r="R21" s="141"/>
      <c r="S21" s="38">
        <f t="shared" si="0"/>
        <v>0</v>
      </c>
      <c r="T21" s="38"/>
      <c r="U21" s="41"/>
      <c r="V21" s="40"/>
    </row>
    <row r="22" spans="1:22" x14ac:dyDescent="0.25">
      <c r="A22" s="36" t="s">
        <v>34</v>
      </c>
      <c r="B22" s="36"/>
      <c r="C22" s="36"/>
      <c r="D22" s="36"/>
      <c r="E22" s="122"/>
      <c r="F22" s="122"/>
      <c r="G22" s="142"/>
      <c r="H22" s="142"/>
      <c r="I22" s="142"/>
      <c r="J22" s="142"/>
      <c r="K22" s="142"/>
      <c r="L22" s="142"/>
      <c r="M22" s="140"/>
      <c r="N22" s="141"/>
      <c r="O22" s="142"/>
      <c r="P22" s="142"/>
      <c r="Q22" s="140"/>
      <c r="R22" s="141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4">
        <f>SUM(E4:E22)</f>
        <v>8</v>
      </c>
      <c r="F23" s="145"/>
      <c r="G23" s="144">
        <f>SUM(G4:G22)</f>
        <v>8</v>
      </c>
      <c r="H23" s="145"/>
      <c r="I23" s="144">
        <f>SUM(I4:I22)</f>
        <v>8</v>
      </c>
      <c r="J23" s="145"/>
      <c r="K23" s="144">
        <f>SUM(K4:K22)</f>
        <v>8</v>
      </c>
      <c r="L23" s="145"/>
      <c r="M23" s="144">
        <f>SUM(M4:M22)</f>
        <v>8</v>
      </c>
      <c r="N23" s="145"/>
      <c r="O23" s="144">
        <f>SUM(O4:O22)</f>
        <v>0</v>
      </c>
      <c r="P23" s="145"/>
      <c r="Q23" s="144">
        <f>SUM(Q4:Q22)</f>
        <v>0</v>
      </c>
      <c r="R23" s="145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37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21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22</v>
      </c>
      <c r="C29" s="43">
        <f>U25</f>
        <v>0</v>
      </c>
      <c r="D29" s="43"/>
      <c r="I29" s="44">
        <v>4</v>
      </c>
    </row>
    <row r="30" spans="1:22" x14ac:dyDescent="0.25">
      <c r="A30" s="30" t="s">
        <v>23</v>
      </c>
      <c r="C30" s="43">
        <f>V25</f>
        <v>0</v>
      </c>
    </row>
    <row r="31" spans="1:22" x14ac:dyDescent="0.25">
      <c r="A31" s="30" t="s">
        <v>24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38</v>
      </c>
      <c r="F33" s="31"/>
      <c r="G33" s="46">
        <v>0</v>
      </c>
    </row>
    <row r="34" spans="1:7" ht="16.5" thickTop="1" x14ac:dyDescent="0.25">
      <c r="A34" s="30" t="s">
        <v>25</v>
      </c>
      <c r="C34" s="47">
        <v>0</v>
      </c>
      <c r="D34" s="47"/>
    </row>
    <row r="35" spans="1:7" x14ac:dyDescent="0.25">
      <c r="A35" s="30" t="s">
        <v>32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I32" sqref="I3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22.10.23</v>
      </c>
      <c r="D2" s="6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15.3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116</v>
      </c>
      <c r="C4" s="6">
        <v>59</v>
      </c>
      <c r="D4" s="22" t="s">
        <v>95</v>
      </c>
      <c r="E4" s="126">
        <v>6.5</v>
      </c>
      <c r="F4" s="131"/>
      <c r="G4" s="126">
        <v>2.5</v>
      </c>
      <c r="H4" s="131"/>
      <c r="I4" s="126"/>
      <c r="J4" s="131"/>
      <c r="K4" s="126"/>
      <c r="L4" s="131"/>
      <c r="M4" s="126"/>
      <c r="N4" s="131"/>
      <c r="O4" s="126"/>
      <c r="P4" s="131"/>
      <c r="Q4" s="126"/>
      <c r="R4" s="131"/>
      <c r="S4" s="12">
        <f t="shared" ref="S4:S10" si="0">E4+G4+I4+K4+M4+O4+Q4</f>
        <v>9</v>
      </c>
      <c r="T4" s="12">
        <f t="shared" ref="T4:T22" si="1">SUM(S4-U4-V4)</f>
        <v>9</v>
      </c>
      <c r="U4" s="14"/>
      <c r="V4" s="14"/>
    </row>
    <row r="5" spans="1:22" x14ac:dyDescent="0.25">
      <c r="A5" s="6">
        <v>7054</v>
      </c>
      <c r="B5" s="6" t="s">
        <v>116</v>
      </c>
      <c r="C5" s="6">
        <v>13</v>
      </c>
      <c r="D5" s="22" t="s">
        <v>89</v>
      </c>
      <c r="E5" s="126">
        <v>1.5</v>
      </c>
      <c r="F5" s="131"/>
      <c r="G5" s="126">
        <v>1</v>
      </c>
      <c r="H5" s="131"/>
      <c r="I5" s="126"/>
      <c r="J5" s="131"/>
      <c r="K5" s="126"/>
      <c r="L5" s="131"/>
      <c r="M5" s="126"/>
      <c r="N5" s="131"/>
      <c r="O5" s="126"/>
      <c r="P5" s="131"/>
      <c r="Q5" s="126"/>
      <c r="R5" s="131"/>
      <c r="S5" s="12">
        <f t="shared" si="0"/>
        <v>2.5</v>
      </c>
      <c r="T5" s="12">
        <f t="shared" si="1"/>
        <v>2.5</v>
      </c>
      <c r="U5" s="14"/>
      <c r="V5" s="14"/>
    </row>
    <row r="6" spans="1:22" x14ac:dyDescent="0.25">
      <c r="A6" s="6">
        <v>7054</v>
      </c>
      <c r="B6" s="6" t="s">
        <v>116</v>
      </c>
      <c r="C6" s="6">
        <v>72</v>
      </c>
      <c r="D6" s="22" t="s">
        <v>91</v>
      </c>
      <c r="E6" s="126"/>
      <c r="F6" s="131"/>
      <c r="G6" s="126">
        <v>4.5</v>
      </c>
      <c r="H6" s="131"/>
      <c r="I6" s="126"/>
      <c r="J6" s="131"/>
      <c r="K6" s="126">
        <v>8</v>
      </c>
      <c r="L6" s="131"/>
      <c r="M6" s="126"/>
      <c r="N6" s="131"/>
      <c r="O6" s="126"/>
      <c r="P6" s="131"/>
      <c r="Q6" s="126"/>
      <c r="R6" s="131"/>
      <c r="S6" s="12">
        <f t="shared" si="0"/>
        <v>12.5</v>
      </c>
      <c r="T6" s="12">
        <f t="shared" si="1"/>
        <v>12.5</v>
      </c>
      <c r="U6" s="14"/>
      <c r="V6" s="14"/>
    </row>
    <row r="7" spans="1:22" x14ac:dyDescent="0.25">
      <c r="A7" s="6"/>
      <c r="B7" s="6"/>
      <c r="C7" s="6"/>
      <c r="D7" s="22"/>
      <c r="E7" s="126"/>
      <c r="F7" s="131"/>
      <c r="G7" s="126"/>
      <c r="H7" s="131"/>
      <c r="I7" s="126"/>
      <c r="J7" s="131"/>
      <c r="K7" s="126"/>
      <c r="L7" s="131"/>
      <c r="M7" s="126"/>
      <c r="N7" s="131"/>
      <c r="O7" s="126"/>
      <c r="P7" s="131"/>
      <c r="Q7" s="126"/>
      <c r="R7" s="131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31"/>
      <c r="G8" s="126"/>
      <c r="H8" s="131"/>
      <c r="I8" s="126"/>
      <c r="J8" s="131"/>
      <c r="K8" s="126"/>
      <c r="L8" s="131"/>
      <c r="M8" s="126"/>
      <c r="N8" s="131"/>
      <c r="O8" s="126"/>
      <c r="P8" s="131"/>
      <c r="Q8" s="126"/>
      <c r="R8" s="13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31"/>
      <c r="G9" s="126"/>
      <c r="H9" s="131"/>
      <c r="I9" s="126"/>
      <c r="J9" s="131"/>
      <c r="K9" s="126"/>
      <c r="L9" s="131"/>
      <c r="M9" s="126"/>
      <c r="N9" s="131"/>
      <c r="O9" s="126"/>
      <c r="P9" s="131"/>
      <c r="Q9" s="126"/>
      <c r="R9" s="13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31"/>
      <c r="G10" s="126"/>
      <c r="H10" s="131"/>
      <c r="I10" s="126"/>
      <c r="J10" s="131"/>
      <c r="K10" s="126"/>
      <c r="L10" s="131"/>
      <c r="M10" s="126"/>
      <c r="N10" s="131"/>
      <c r="O10" s="126"/>
      <c r="P10" s="131"/>
      <c r="Q10" s="126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6"/>
      <c r="F11" s="131"/>
      <c r="G11" s="126"/>
      <c r="H11" s="131"/>
      <c r="I11" s="126"/>
      <c r="J11" s="131"/>
      <c r="K11" s="126"/>
      <c r="L11" s="131"/>
      <c r="M11" s="126"/>
      <c r="N11" s="131"/>
      <c r="O11" s="126"/>
      <c r="P11" s="131"/>
      <c r="Q11" s="126"/>
      <c r="R11" s="131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31"/>
      <c r="G12" s="126"/>
      <c r="H12" s="131"/>
      <c r="I12" s="126"/>
      <c r="J12" s="131"/>
      <c r="K12" s="126"/>
      <c r="L12" s="131"/>
      <c r="M12" s="126"/>
      <c r="N12" s="131"/>
      <c r="O12" s="126"/>
      <c r="P12" s="131"/>
      <c r="Q12" s="126"/>
      <c r="R12" s="131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31"/>
      <c r="G13" s="126"/>
      <c r="H13" s="131"/>
      <c r="I13" s="126"/>
      <c r="J13" s="131"/>
      <c r="K13" s="126"/>
      <c r="L13" s="131"/>
      <c r="M13" s="126"/>
      <c r="N13" s="131"/>
      <c r="O13" s="126"/>
      <c r="P13" s="131"/>
      <c r="Q13" s="126"/>
      <c r="R13" s="131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31"/>
      <c r="G14" s="126"/>
      <c r="H14" s="131"/>
      <c r="I14" s="126"/>
      <c r="J14" s="131"/>
      <c r="K14" s="126"/>
      <c r="L14" s="131"/>
      <c r="M14" s="126"/>
      <c r="N14" s="131"/>
      <c r="O14" s="126"/>
      <c r="P14" s="131"/>
      <c r="Q14" s="126"/>
      <c r="R14" s="131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31"/>
      <c r="G15" s="126"/>
      <c r="H15" s="131"/>
      <c r="I15" s="126"/>
      <c r="J15" s="131"/>
      <c r="K15" s="126"/>
      <c r="L15" s="131"/>
      <c r="M15" s="126"/>
      <c r="N15" s="131"/>
      <c r="O15" s="126"/>
      <c r="P15" s="131"/>
      <c r="Q15" s="126"/>
      <c r="R15" s="131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 t="s">
        <v>104</v>
      </c>
      <c r="E16" s="119"/>
      <c r="F16" s="120"/>
      <c r="G16" s="119"/>
      <c r="H16" s="120"/>
      <c r="I16" s="119">
        <v>8</v>
      </c>
      <c r="J16" s="120"/>
      <c r="K16" s="119"/>
      <c r="L16" s="120"/>
      <c r="M16" s="119">
        <v>8</v>
      </c>
      <c r="N16" s="120"/>
      <c r="O16" s="126"/>
      <c r="P16" s="131"/>
      <c r="Q16" s="126"/>
      <c r="R16" s="131"/>
      <c r="S16" s="12">
        <f>E16+G16+I16+K16+M16+O16+Q16</f>
        <v>16</v>
      </c>
      <c r="T16" s="12">
        <f t="shared" si="1"/>
        <v>16</v>
      </c>
      <c r="U16" s="14"/>
      <c r="V16" s="14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26"/>
      <c r="P17" s="131"/>
      <c r="Q17" s="126"/>
      <c r="R17" s="131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6"/>
      <c r="F18" s="131"/>
      <c r="G18" s="126"/>
      <c r="H18" s="131"/>
      <c r="I18" s="126"/>
      <c r="J18" s="131"/>
      <c r="K18" s="126"/>
      <c r="L18" s="131"/>
      <c r="M18" s="126"/>
      <c r="N18" s="131"/>
      <c r="O18" s="126"/>
      <c r="P18" s="131"/>
      <c r="Q18" s="126"/>
      <c r="R18" s="131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6"/>
      <c r="F19" s="131"/>
      <c r="G19" s="126"/>
      <c r="H19" s="131"/>
      <c r="I19" s="126"/>
      <c r="J19" s="131"/>
      <c r="K19" s="126"/>
      <c r="L19" s="131"/>
      <c r="M19" s="126"/>
      <c r="N19" s="131"/>
      <c r="O19" s="126"/>
      <c r="P19" s="131"/>
      <c r="Q19" s="126"/>
      <c r="R19" s="131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117</v>
      </c>
      <c r="C20" s="6"/>
      <c r="D20" s="22" t="s">
        <v>80</v>
      </c>
      <c r="E20" s="126"/>
      <c r="F20" s="131"/>
      <c r="G20" s="126"/>
      <c r="H20" s="131"/>
      <c r="I20" s="126"/>
      <c r="J20" s="131"/>
      <c r="K20" s="126"/>
      <c r="L20" s="131"/>
      <c r="M20" s="126"/>
      <c r="N20" s="131"/>
      <c r="O20" s="126"/>
      <c r="P20" s="131"/>
      <c r="Q20" s="126"/>
      <c r="R20" s="131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117</v>
      </c>
      <c r="C21" s="6"/>
      <c r="D21" s="22" t="s">
        <v>62</v>
      </c>
      <c r="E21" s="126"/>
      <c r="F21" s="131"/>
      <c r="G21" s="126"/>
      <c r="H21" s="131"/>
      <c r="I21" s="126"/>
      <c r="J21" s="131"/>
      <c r="K21" s="126"/>
      <c r="L21" s="131"/>
      <c r="M21" s="126"/>
      <c r="N21" s="131"/>
      <c r="O21" s="126"/>
      <c r="P21" s="131"/>
      <c r="Q21" s="126"/>
      <c r="R21" s="131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6"/>
      <c r="F22" s="131"/>
      <c r="G22" s="146"/>
      <c r="H22" s="131"/>
      <c r="I22" s="146"/>
      <c r="J22" s="131"/>
      <c r="K22" s="146"/>
      <c r="L22" s="131"/>
      <c r="M22" s="146"/>
      <c r="N22" s="131"/>
      <c r="O22" s="126"/>
      <c r="P22" s="131"/>
      <c r="Q22" s="126"/>
      <c r="R22" s="131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26"/>
      <c r="F23" s="131"/>
      <c r="G23" s="126"/>
      <c r="H23" s="131"/>
      <c r="I23" s="126"/>
      <c r="J23" s="131"/>
      <c r="K23" s="126"/>
      <c r="L23" s="131"/>
      <c r="M23" s="126"/>
      <c r="N23" s="131"/>
      <c r="O23" s="126"/>
      <c r="P23" s="131"/>
      <c r="Q23" s="126"/>
      <c r="R23" s="131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26"/>
      <c r="F24" s="131"/>
      <c r="G24" s="126"/>
      <c r="H24" s="131"/>
      <c r="I24" s="126"/>
      <c r="J24" s="131"/>
      <c r="K24" s="126"/>
      <c r="L24" s="131"/>
      <c r="M24" s="126"/>
      <c r="N24" s="131"/>
      <c r="O24" s="126"/>
      <c r="P24" s="131"/>
      <c r="Q24" s="126"/>
      <c r="R24" s="131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5">
        <f>SUM(E4:E24)</f>
        <v>8</v>
      </c>
      <c r="F25" s="136"/>
      <c r="G25" s="135">
        <f>SUM(G4:G24)</f>
        <v>8</v>
      </c>
      <c r="H25" s="136"/>
      <c r="I25" s="135">
        <f>SUM(I4:I24)</f>
        <v>8</v>
      </c>
      <c r="J25" s="136"/>
      <c r="K25" s="135">
        <f>SUM(K4:K24)</f>
        <v>8</v>
      </c>
      <c r="L25" s="136"/>
      <c r="M25" s="135">
        <f>SUM(M4:M24)</f>
        <v>8</v>
      </c>
      <c r="N25" s="136"/>
      <c r="O25" s="135">
        <f>SUM(O4:O24)</f>
        <v>0</v>
      </c>
      <c r="P25" s="136"/>
      <c r="Q25" s="135">
        <f>SUM(Q4:Q24)</f>
        <v>0</v>
      </c>
      <c r="R25" s="136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4">
        <v>16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38</v>
      </c>
      <c r="F35" s="4"/>
      <c r="G35" s="19">
        <f>S25-C35</f>
        <v>0</v>
      </c>
    </row>
    <row r="36" spans="1:9" ht="16.5" thickTop="1" x14ac:dyDescent="0.25">
      <c r="A36" s="3" t="s">
        <v>25</v>
      </c>
      <c r="C36" s="20">
        <v>0</v>
      </c>
      <c r="D36" s="20"/>
    </row>
    <row r="37" spans="1:9" x14ac:dyDescent="0.25">
      <c r="A37" s="3" t="s">
        <v>32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1" sqref="B2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58</v>
      </c>
      <c r="B2" s="110"/>
      <c r="C2" s="110" t="str">
        <f>Chimes!C2</f>
        <v>22.10.23</v>
      </c>
      <c r="D2" s="6"/>
      <c r="E2" s="129" t="s">
        <v>11</v>
      </c>
      <c r="F2" s="129"/>
      <c r="G2" s="129" t="s">
        <v>12</v>
      </c>
      <c r="H2" s="129"/>
      <c r="I2" s="129" t="s">
        <v>13</v>
      </c>
      <c r="J2" s="129"/>
      <c r="K2" s="129" t="s">
        <v>14</v>
      </c>
      <c r="L2" s="129"/>
      <c r="M2" s="129" t="s">
        <v>15</v>
      </c>
      <c r="N2" s="12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116</v>
      </c>
      <c r="C4" s="6">
        <v>67</v>
      </c>
      <c r="D4" s="22" t="s">
        <v>73</v>
      </c>
      <c r="E4" s="126">
        <v>3</v>
      </c>
      <c r="F4" s="131"/>
      <c r="G4" s="126">
        <v>8</v>
      </c>
      <c r="H4" s="131"/>
      <c r="I4" s="126">
        <v>8</v>
      </c>
      <c r="J4" s="131"/>
      <c r="K4" s="126">
        <v>5.5</v>
      </c>
      <c r="L4" s="131"/>
      <c r="M4" s="126">
        <v>2</v>
      </c>
      <c r="N4" s="131"/>
      <c r="O4" s="126"/>
      <c r="P4" s="131"/>
      <c r="Q4" s="126"/>
      <c r="R4" s="131"/>
      <c r="S4" s="12">
        <f>E4+G4+I4+K4+M4+O4+Q4</f>
        <v>26.5</v>
      </c>
      <c r="T4" s="12">
        <f>SUM(S4-U4-V4)</f>
        <v>26.5</v>
      </c>
      <c r="U4" s="14"/>
      <c r="V4" s="14"/>
    </row>
    <row r="5" spans="1:22" ht="15.75" customHeight="1" x14ac:dyDescent="0.25">
      <c r="A5" s="6">
        <v>6964</v>
      </c>
      <c r="B5" s="6" t="s">
        <v>114</v>
      </c>
      <c r="C5" s="6">
        <v>9</v>
      </c>
      <c r="D5" s="22" t="s">
        <v>86</v>
      </c>
      <c r="E5" s="126">
        <v>5</v>
      </c>
      <c r="F5" s="131"/>
      <c r="G5" s="126"/>
      <c r="H5" s="131"/>
      <c r="I5" s="126"/>
      <c r="J5" s="131"/>
      <c r="K5" s="126">
        <v>0.5</v>
      </c>
      <c r="L5" s="131"/>
      <c r="M5" s="126"/>
      <c r="N5" s="131"/>
      <c r="O5" s="126"/>
      <c r="P5" s="131"/>
      <c r="Q5" s="126"/>
      <c r="R5" s="131"/>
      <c r="S5" s="12">
        <f>E5+G5+I5+K5+M5+O5+Q5</f>
        <v>5.5</v>
      </c>
      <c r="T5" s="12">
        <f>SUM(S5-U5-V5)</f>
        <v>5.5</v>
      </c>
      <c r="U5" s="14"/>
      <c r="V5" s="14"/>
    </row>
    <row r="6" spans="1:22" x14ac:dyDescent="0.25">
      <c r="A6" s="6">
        <v>7054</v>
      </c>
      <c r="B6" s="6" t="s">
        <v>116</v>
      </c>
      <c r="C6" s="6">
        <v>57</v>
      </c>
      <c r="D6" s="22" t="s">
        <v>73</v>
      </c>
      <c r="E6" s="126"/>
      <c r="F6" s="131"/>
      <c r="G6" s="126"/>
      <c r="H6" s="131"/>
      <c r="I6" s="126"/>
      <c r="J6" s="131"/>
      <c r="K6" s="126">
        <v>2</v>
      </c>
      <c r="L6" s="131"/>
      <c r="M6" s="126">
        <v>6</v>
      </c>
      <c r="N6" s="131"/>
      <c r="O6" s="126"/>
      <c r="P6" s="131"/>
      <c r="Q6" s="126"/>
      <c r="R6" s="131"/>
      <c r="S6" s="12">
        <f t="shared" ref="S6:S24" si="0">E6+G6+I6+K6+M6+O6+Q6</f>
        <v>8</v>
      </c>
      <c r="T6" s="12">
        <f t="shared" ref="T6:T21" si="1">SUM(S6-U6-V6)</f>
        <v>8</v>
      </c>
      <c r="U6" s="14"/>
      <c r="V6" s="14"/>
    </row>
    <row r="7" spans="1:22" x14ac:dyDescent="0.25">
      <c r="A7" s="6"/>
      <c r="B7" s="6"/>
      <c r="C7" s="6"/>
      <c r="D7" s="22"/>
      <c r="E7" s="126"/>
      <c r="F7" s="131"/>
      <c r="G7" s="126"/>
      <c r="H7" s="131"/>
      <c r="I7" s="126"/>
      <c r="J7" s="131"/>
      <c r="K7" s="126"/>
      <c r="L7" s="131"/>
      <c r="M7" s="126"/>
      <c r="N7" s="131"/>
      <c r="O7" s="126"/>
      <c r="P7" s="131"/>
      <c r="Q7" s="126"/>
      <c r="R7" s="131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31"/>
      <c r="G8" s="126"/>
      <c r="H8" s="131"/>
      <c r="I8" s="126"/>
      <c r="J8" s="131"/>
      <c r="K8" s="126"/>
      <c r="L8" s="131"/>
      <c r="M8" s="126"/>
      <c r="N8" s="131"/>
      <c r="O8" s="126"/>
      <c r="P8" s="131"/>
      <c r="Q8" s="126"/>
      <c r="R8" s="131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31"/>
      <c r="G9" s="126"/>
      <c r="H9" s="131"/>
      <c r="I9" s="126"/>
      <c r="J9" s="131"/>
      <c r="K9" s="126"/>
      <c r="L9" s="131"/>
      <c r="M9" s="126"/>
      <c r="N9" s="131"/>
      <c r="O9" s="126"/>
      <c r="P9" s="131"/>
      <c r="Q9" s="126"/>
      <c r="R9" s="131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31"/>
      <c r="G10" s="126"/>
      <c r="H10" s="131"/>
      <c r="I10" s="126"/>
      <c r="J10" s="131"/>
      <c r="K10" s="126"/>
      <c r="L10" s="131"/>
      <c r="M10" s="126"/>
      <c r="N10" s="131"/>
      <c r="O10" s="126"/>
      <c r="P10" s="131"/>
      <c r="Q10" s="126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31"/>
      <c r="G11" s="126"/>
      <c r="H11" s="131"/>
      <c r="I11" s="126"/>
      <c r="J11" s="131"/>
      <c r="K11" s="126"/>
      <c r="L11" s="131"/>
      <c r="M11" s="126"/>
      <c r="N11" s="131"/>
      <c r="O11" s="126"/>
      <c r="P11" s="131"/>
      <c r="Q11" s="126"/>
      <c r="R11" s="13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31"/>
      <c r="G12" s="126"/>
      <c r="H12" s="131"/>
      <c r="I12" s="126"/>
      <c r="J12" s="131"/>
      <c r="K12" s="126"/>
      <c r="L12" s="131"/>
      <c r="M12" s="126"/>
      <c r="N12" s="131"/>
      <c r="O12" s="126"/>
      <c r="P12" s="131"/>
      <c r="Q12" s="126"/>
      <c r="R12" s="131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31"/>
      <c r="G13" s="126"/>
      <c r="H13" s="131"/>
      <c r="I13" s="126"/>
      <c r="J13" s="131"/>
      <c r="K13" s="126"/>
      <c r="L13" s="131"/>
      <c r="M13" s="126"/>
      <c r="N13" s="131"/>
      <c r="O13" s="126"/>
      <c r="P13" s="131"/>
      <c r="Q13" s="126"/>
      <c r="R13" s="13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31"/>
      <c r="G14" s="126"/>
      <c r="H14" s="131"/>
      <c r="I14" s="126"/>
      <c r="J14" s="131"/>
      <c r="K14" s="126"/>
      <c r="L14" s="131"/>
      <c r="M14" s="126"/>
      <c r="N14" s="131"/>
      <c r="O14" s="126"/>
      <c r="P14" s="131"/>
      <c r="Q14" s="126"/>
      <c r="R14" s="131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31"/>
      <c r="G15" s="126"/>
      <c r="H15" s="131"/>
      <c r="I15" s="126"/>
      <c r="J15" s="131"/>
      <c r="K15" s="126"/>
      <c r="L15" s="131"/>
      <c r="M15" s="126"/>
      <c r="N15" s="131"/>
      <c r="O15" s="126"/>
      <c r="P15" s="131"/>
      <c r="Q15" s="126"/>
      <c r="R15" s="131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31"/>
      <c r="G16" s="126"/>
      <c r="H16" s="131"/>
      <c r="I16" s="126"/>
      <c r="J16" s="131"/>
      <c r="K16" s="126"/>
      <c r="L16" s="131"/>
      <c r="M16" s="126"/>
      <c r="N16" s="131"/>
      <c r="O16" s="126"/>
      <c r="P16" s="131"/>
      <c r="Q16" s="126"/>
      <c r="R16" s="131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31"/>
      <c r="G17" s="126"/>
      <c r="H17" s="131"/>
      <c r="I17" s="126"/>
      <c r="J17" s="131"/>
      <c r="K17" s="126"/>
      <c r="L17" s="131"/>
      <c r="M17" s="126"/>
      <c r="N17" s="131"/>
      <c r="O17" s="126"/>
      <c r="P17" s="131"/>
      <c r="Q17" s="126"/>
      <c r="R17" s="131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26"/>
      <c r="J18" s="131"/>
      <c r="K18" s="119"/>
      <c r="L18" s="120"/>
      <c r="M18" s="126"/>
      <c r="N18" s="131"/>
      <c r="O18" s="126"/>
      <c r="P18" s="131"/>
      <c r="Q18" s="126"/>
      <c r="R18" s="131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117</v>
      </c>
      <c r="C19" s="6"/>
      <c r="D19" s="22" t="s">
        <v>60</v>
      </c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6"/>
      <c r="P19" s="131"/>
      <c r="Q19" s="126"/>
      <c r="R19" s="131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117</v>
      </c>
      <c r="C20" s="6"/>
      <c r="D20" s="10" t="s">
        <v>54</v>
      </c>
      <c r="E20" s="126"/>
      <c r="F20" s="131"/>
      <c r="G20" s="126"/>
      <c r="H20" s="131"/>
      <c r="I20" s="126"/>
      <c r="J20" s="131"/>
      <c r="K20" s="126"/>
      <c r="L20" s="131"/>
      <c r="M20" s="126"/>
      <c r="N20" s="131"/>
      <c r="O20" s="126"/>
      <c r="P20" s="131"/>
      <c r="Q20" s="126"/>
      <c r="R20" s="131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26"/>
      <c r="F21" s="131"/>
      <c r="G21" s="126"/>
      <c r="H21" s="131"/>
      <c r="I21" s="126"/>
      <c r="J21" s="131"/>
      <c r="K21" s="126"/>
      <c r="L21" s="131"/>
      <c r="M21" s="126"/>
      <c r="N21" s="131"/>
      <c r="O21" s="126"/>
      <c r="P21" s="131"/>
      <c r="Q21" s="126"/>
      <c r="R21" s="131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26"/>
      <c r="F22" s="131"/>
      <c r="G22" s="126"/>
      <c r="H22" s="131"/>
      <c r="I22" s="126"/>
      <c r="J22" s="131"/>
      <c r="K22" s="126"/>
      <c r="L22" s="131"/>
      <c r="M22" s="126"/>
      <c r="N22" s="131"/>
      <c r="O22" s="126"/>
      <c r="P22" s="131"/>
      <c r="Q22" s="126"/>
      <c r="R22" s="131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26"/>
      <c r="F23" s="131"/>
      <c r="G23" s="126"/>
      <c r="H23" s="131"/>
      <c r="I23" s="126"/>
      <c r="J23" s="131"/>
      <c r="K23" s="126"/>
      <c r="L23" s="131"/>
      <c r="M23" s="126"/>
      <c r="N23" s="131"/>
      <c r="O23" s="126"/>
      <c r="P23" s="131"/>
      <c r="Q23" s="126"/>
      <c r="R23" s="131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5">
        <f>SUM(E4:E23)</f>
        <v>8</v>
      </c>
      <c r="F24" s="136"/>
      <c r="G24" s="135">
        <f>SUM(G4:G23)</f>
        <v>8</v>
      </c>
      <c r="H24" s="136"/>
      <c r="I24" s="135">
        <f>SUM(I4:I23)</f>
        <v>8</v>
      </c>
      <c r="J24" s="136"/>
      <c r="K24" s="135">
        <f>SUM(K4:K23)</f>
        <v>8</v>
      </c>
      <c r="L24" s="136"/>
      <c r="M24" s="135">
        <f>SUM(M4:M23)</f>
        <v>8</v>
      </c>
      <c r="N24" s="136"/>
      <c r="O24" s="135">
        <f>SUM(O4:O23)</f>
        <v>0</v>
      </c>
      <c r="P24" s="136"/>
      <c r="Q24" s="135">
        <f>SUM(Q4:Q23)</f>
        <v>0</v>
      </c>
      <c r="R24" s="136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4"/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38</v>
      </c>
      <c r="F34" s="4"/>
      <c r="G34" s="19">
        <f>S24-C34</f>
        <v>0</v>
      </c>
      <c r="S34" s="3"/>
    </row>
    <row r="35" spans="1:19" ht="16.5" thickTop="1" x14ac:dyDescent="0.25">
      <c r="A35" s="3" t="s">
        <v>25</v>
      </c>
      <c r="C35" s="20">
        <v>0</v>
      </c>
      <c r="D35" s="20"/>
      <c r="S35" s="3"/>
    </row>
    <row r="36" spans="1:19" x14ac:dyDescent="0.25">
      <c r="A36" s="3" t="s">
        <v>32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D11" sqref="D11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22.10.23</v>
      </c>
      <c r="D2" s="6"/>
      <c r="E2" s="139" t="s">
        <v>11</v>
      </c>
      <c r="F2" s="139"/>
      <c r="G2" s="139" t="s">
        <v>12</v>
      </c>
      <c r="H2" s="139"/>
      <c r="I2" s="139" t="s">
        <v>13</v>
      </c>
      <c r="J2" s="139"/>
      <c r="K2" s="139" t="s">
        <v>14</v>
      </c>
      <c r="L2" s="139"/>
      <c r="M2" s="139" t="s">
        <v>15</v>
      </c>
      <c r="N2" s="139"/>
      <c r="O2" s="129" t="s">
        <v>16</v>
      </c>
      <c r="P2" s="129"/>
      <c r="Q2" s="129" t="s">
        <v>17</v>
      </c>
      <c r="R2" s="129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37"/>
      <c r="F4" s="138"/>
      <c r="G4" s="137"/>
      <c r="H4" s="138"/>
      <c r="I4" s="137"/>
      <c r="J4" s="138"/>
      <c r="K4" s="137"/>
      <c r="L4" s="138"/>
      <c r="M4" s="137"/>
      <c r="N4" s="138"/>
      <c r="O4" s="122"/>
      <c r="P4" s="122"/>
      <c r="Q4" s="122"/>
      <c r="R4" s="122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37"/>
      <c r="F5" s="138"/>
      <c r="G5" s="137"/>
      <c r="H5" s="138"/>
      <c r="I5" s="137"/>
      <c r="J5" s="138"/>
      <c r="K5" s="137"/>
      <c r="L5" s="138"/>
      <c r="M5" s="137"/>
      <c r="N5" s="138"/>
      <c r="O5" s="122"/>
      <c r="P5" s="122"/>
      <c r="Q5" s="122"/>
      <c r="R5" s="122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7"/>
      <c r="F6" s="138"/>
      <c r="G6" s="137"/>
      <c r="H6" s="138"/>
      <c r="I6" s="137"/>
      <c r="J6" s="138"/>
      <c r="K6" s="137"/>
      <c r="L6" s="138"/>
      <c r="M6" s="137"/>
      <c r="N6" s="138"/>
      <c r="O6" s="122"/>
      <c r="P6" s="122"/>
      <c r="Q6" s="122"/>
      <c r="R6" s="122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22"/>
      <c r="P7" s="122"/>
      <c r="Q7" s="122"/>
      <c r="R7" s="12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22"/>
      <c r="P8" s="122"/>
      <c r="Q8" s="122"/>
      <c r="R8" s="12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26"/>
      <c r="P9" s="131"/>
      <c r="Q9" s="126"/>
      <c r="R9" s="13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26"/>
      <c r="P10" s="131"/>
      <c r="Q10" s="126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6" t="s">
        <v>69</v>
      </c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26"/>
      <c r="P11" s="131"/>
      <c r="Q11" s="126"/>
      <c r="R11" s="13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7"/>
      <c r="F12" s="138"/>
      <c r="G12" s="137"/>
      <c r="H12" s="138"/>
      <c r="I12" s="137"/>
      <c r="J12" s="138"/>
      <c r="K12" s="137"/>
      <c r="L12" s="138"/>
      <c r="M12" s="137"/>
      <c r="N12" s="138"/>
      <c r="O12" s="126"/>
      <c r="P12" s="131"/>
      <c r="Q12" s="126"/>
      <c r="R12" s="131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7"/>
      <c r="F13" s="138"/>
      <c r="G13" s="137"/>
      <c r="H13" s="138"/>
      <c r="I13" s="137"/>
      <c r="J13" s="138"/>
      <c r="K13" s="137"/>
      <c r="L13" s="138"/>
      <c r="M13" s="137"/>
      <c r="N13" s="138"/>
      <c r="O13" s="126"/>
      <c r="P13" s="131"/>
      <c r="Q13" s="126"/>
      <c r="R13" s="131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31"/>
      <c r="G14" s="126"/>
      <c r="H14" s="131"/>
      <c r="I14" s="126"/>
      <c r="J14" s="131"/>
      <c r="K14" s="126"/>
      <c r="L14" s="131"/>
      <c r="M14" s="126"/>
      <c r="N14" s="131"/>
      <c r="O14" s="126"/>
      <c r="P14" s="131"/>
      <c r="Q14" s="126"/>
      <c r="R14" s="131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31"/>
      <c r="G15" s="126"/>
      <c r="H15" s="131"/>
      <c r="I15" s="126"/>
      <c r="J15" s="131"/>
      <c r="K15" s="126"/>
      <c r="L15" s="131"/>
      <c r="M15" s="126"/>
      <c r="N15" s="131"/>
      <c r="O15" s="126"/>
      <c r="P15" s="131"/>
      <c r="Q15" s="126"/>
      <c r="R15" s="131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6"/>
      <c r="F16" s="131"/>
      <c r="G16" s="126"/>
      <c r="H16" s="131"/>
      <c r="I16" s="126"/>
      <c r="J16" s="131"/>
      <c r="K16" s="126"/>
      <c r="L16" s="131"/>
      <c r="M16" s="126"/>
      <c r="N16" s="131"/>
      <c r="O16" s="126"/>
      <c r="P16" s="131"/>
      <c r="Q16" s="126"/>
      <c r="R16" s="131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31"/>
      <c r="G17" s="126"/>
      <c r="H17" s="131"/>
      <c r="I17" s="126"/>
      <c r="J17" s="131"/>
      <c r="K17" s="126"/>
      <c r="L17" s="131"/>
      <c r="M17" s="126"/>
      <c r="N17" s="131"/>
      <c r="O17" s="126"/>
      <c r="P17" s="131"/>
      <c r="Q17" s="126"/>
      <c r="R17" s="131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26"/>
      <c r="P18" s="131"/>
      <c r="Q18" s="126"/>
      <c r="R18" s="131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6"/>
      <c r="P19" s="131"/>
      <c r="Q19" s="126"/>
      <c r="R19" s="131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31"/>
      <c r="G20" s="126"/>
      <c r="H20" s="131"/>
      <c r="I20" s="126"/>
      <c r="J20" s="131"/>
      <c r="K20" s="126"/>
      <c r="L20" s="131"/>
      <c r="M20" s="126"/>
      <c r="N20" s="131"/>
      <c r="O20" s="126"/>
      <c r="P20" s="131"/>
      <c r="Q20" s="126"/>
      <c r="R20" s="131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6"/>
      <c r="F21" s="131"/>
      <c r="G21" s="126"/>
      <c r="H21" s="131"/>
      <c r="I21" s="126"/>
      <c r="J21" s="131"/>
      <c r="K21" s="126"/>
      <c r="L21" s="131"/>
      <c r="M21" s="126"/>
      <c r="N21" s="131"/>
      <c r="O21" s="126"/>
      <c r="P21" s="131"/>
      <c r="Q21" s="126"/>
      <c r="R21" s="131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26"/>
      <c r="F22" s="131"/>
      <c r="G22" s="126"/>
      <c r="H22" s="131"/>
      <c r="I22" s="126"/>
      <c r="J22" s="131"/>
      <c r="K22" s="126"/>
      <c r="L22" s="131"/>
      <c r="M22" s="126"/>
      <c r="N22" s="131"/>
      <c r="O22" s="126"/>
      <c r="P22" s="131"/>
      <c r="Q22" s="126"/>
      <c r="R22" s="131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0</v>
      </c>
      <c r="F23" s="136"/>
      <c r="G23" s="135">
        <f>SUM(G4:G22)</f>
        <v>0</v>
      </c>
      <c r="H23" s="136"/>
      <c r="I23" s="135">
        <f>SUM(I4:I22)</f>
        <v>0</v>
      </c>
      <c r="J23" s="136"/>
      <c r="K23" s="135">
        <f>SUM(K4:K22)</f>
        <v>0</v>
      </c>
      <c r="L23" s="136"/>
      <c r="M23" s="135">
        <f>SUM(M4:M22)</f>
        <v>0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18" t="s">
        <v>24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0</v>
      </c>
      <c r="E33" s="4" t="s">
        <v>36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opLeftCell="A10" zoomScale="87" zoomScaleNormal="87" workbookViewId="0">
      <selection activeCell="E26" sqref="E26:N33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52</v>
      </c>
      <c r="B1" s="70"/>
      <c r="C1" s="70"/>
    </row>
    <row r="2" spans="1:22" s="75" customFormat="1" x14ac:dyDescent="0.25">
      <c r="A2" s="5" t="s">
        <v>58</v>
      </c>
      <c r="B2" s="110"/>
      <c r="C2" s="110" t="str">
        <f>Chimes!C2</f>
        <v>22.10.23</v>
      </c>
      <c r="D2" s="110"/>
      <c r="E2" s="151" t="s">
        <v>11</v>
      </c>
      <c r="F2" s="151"/>
      <c r="G2" s="151" t="s">
        <v>12</v>
      </c>
      <c r="H2" s="151"/>
      <c r="I2" s="151" t="s">
        <v>13</v>
      </c>
      <c r="J2" s="151"/>
      <c r="K2" s="151" t="s">
        <v>14</v>
      </c>
      <c r="L2" s="151"/>
      <c r="M2" s="129" t="s">
        <v>15</v>
      </c>
      <c r="N2" s="151"/>
      <c r="O2" s="151" t="s">
        <v>16</v>
      </c>
      <c r="P2" s="151"/>
      <c r="Q2" s="151" t="s">
        <v>17</v>
      </c>
      <c r="R2" s="151"/>
      <c r="S2" s="73" t="s">
        <v>20</v>
      </c>
      <c r="T2" s="73" t="s">
        <v>35</v>
      </c>
      <c r="U2" s="74" t="s">
        <v>22</v>
      </c>
      <c r="V2" s="74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12.3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7054</v>
      </c>
      <c r="B4" s="6" t="s">
        <v>116</v>
      </c>
      <c r="C4" s="6">
        <v>59</v>
      </c>
      <c r="D4" s="22" t="s">
        <v>101</v>
      </c>
      <c r="E4" s="126">
        <v>5</v>
      </c>
      <c r="F4" s="131"/>
      <c r="G4" s="126">
        <v>3.5</v>
      </c>
      <c r="H4" s="131"/>
      <c r="I4" s="126">
        <v>0.75</v>
      </c>
      <c r="J4" s="131"/>
      <c r="K4" s="126"/>
      <c r="L4" s="131"/>
      <c r="M4" s="126"/>
      <c r="N4" s="131"/>
      <c r="O4" s="147"/>
      <c r="P4" s="148"/>
      <c r="Q4" s="147"/>
      <c r="R4" s="148"/>
      <c r="S4" s="79">
        <f t="shared" ref="S4:S33" si="0">E4+G4+I4+K4+M4+O4+Q4</f>
        <v>9.25</v>
      </c>
      <c r="T4" s="79">
        <f t="shared" ref="T4:T33" si="1">SUM(S4-U4-V4)</f>
        <v>9.25</v>
      </c>
      <c r="U4" s="83"/>
      <c r="V4" s="83"/>
    </row>
    <row r="5" spans="1:22" x14ac:dyDescent="0.25">
      <c r="A5" s="6">
        <v>7054</v>
      </c>
      <c r="B5" s="6" t="s">
        <v>116</v>
      </c>
      <c r="C5" s="6">
        <v>35</v>
      </c>
      <c r="D5" s="22" t="s">
        <v>101</v>
      </c>
      <c r="E5" s="126"/>
      <c r="F5" s="131"/>
      <c r="G5" s="126"/>
      <c r="H5" s="131"/>
      <c r="I5" s="126">
        <v>1.5</v>
      </c>
      <c r="J5" s="131"/>
      <c r="K5" s="126"/>
      <c r="L5" s="131"/>
      <c r="M5" s="126"/>
      <c r="N5" s="131"/>
      <c r="O5" s="147"/>
      <c r="P5" s="148"/>
      <c r="Q5" s="147"/>
      <c r="R5" s="148"/>
      <c r="S5" s="79">
        <f t="shared" si="0"/>
        <v>1.5</v>
      </c>
      <c r="T5" s="79">
        <f t="shared" si="1"/>
        <v>1.5</v>
      </c>
      <c r="U5" s="83"/>
      <c r="V5" s="83"/>
    </row>
    <row r="6" spans="1:22" x14ac:dyDescent="0.25">
      <c r="A6" s="6">
        <v>7054</v>
      </c>
      <c r="B6" s="6" t="s">
        <v>116</v>
      </c>
      <c r="C6" s="6">
        <v>45</v>
      </c>
      <c r="D6" s="22" t="s">
        <v>102</v>
      </c>
      <c r="E6" s="126"/>
      <c r="F6" s="131"/>
      <c r="G6" s="126">
        <v>2.5</v>
      </c>
      <c r="H6" s="131"/>
      <c r="I6" s="126">
        <v>1</v>
      </c>
      <c r="J6" s="131"/>
      <c r="K6" s="126"/>
      <c r="L6" s="131"/>
      <c r="M6" s="126"/>
      <c r="N6" s="131"/>
      <c r="O6" s="147"/>
      <c r="P6" s="148"/>
      <c r="Q6" s="147"/>
      <c r="R6" s="148"/>
      <c r="S6" s="79">
        <f t="shared" ref="S6:S8" si="2">E6+G6+I6+K6+M6+O6+Q6</f>
        <v>3.5</v>
      </c>
      <c r="T6" s="79">
        <f t="shared" ref="T6:T8" si="3">SUM(S6-U6-V6)</f>
        <v>3.5</v>
      </c>
      <c r="U6" s="83"/>
      <c r="V6" s="83"/>
    </row>
    <row r="7" spans="1:22" x14ac:dyDescent="0.25">
      <c r="A7" s="6">
        <v>7054</v>
      </c>
      <c r="B7" s="6" t="s">
        <v>116</v>
      </c>
      <c r="C7" s="6">
        <v>10</v>
      </c>
      <c r="D7" s="22" t="s">
        <v>94</v>
      </c>
      <c r="E7" s="126"/>
      <c r="F7" s="131"/>
      <c r="G7" s="126">
        <v>0.25</v>
      </c>
      <c r="H7" s="131"/>
      <c r="I7" s="126"/>
      <c r="J7" s="131"/>
      <c r="K7" s="126"/>
      <c r="L7" s="131"/>
      <c r="M7" s="126"/>
      <c r="N7" s="131"/>
      <c r="O7" s="147"/>
      <c r="P7" s="148"/>
      <c r="Q7" s="147"/>
      <c r="R7" s="148"/>
      <c r="S7" s="79">
        <f t="shared" si="2"/>
        <v>0.25</v>
      </c>
      <c r="T7" s="79">
        <f t="shared" si="3"/>
        <v>0.25</v>
      </c>
      <c r="U7" s="83"/>
      <c r="V7" s="83"/>
    </row>
    <row r="8" spans="1:22" x14ac:dyDescent="0.25">
      <c r="A8" s="6">
        <v>7054</v>
      </c>
      <c r="B8" s="6" t="s">
        <v>116</v>
      </c>
      <c r="C8" s="6">
        <v>5</v>
      </c>
      <c r="D8" s="22" t="s">
        <v>94</v>
      </c>
      <c r="E8" s="126"/>
      <c r="F8" s="131"/>
      <c r="G8" s="126">
        <v>0.25</v>
      </c>
      <c r="H8" s="131"/>
      <c r="I8" s="126"/>
      <c r="J8" s="131"/>
      <c r="K8" s="126"/>
      <c r="L8" s="131"/>
      <c r="M8" s="126"/>
      <c r="N8" s="131"/>
      <c r="O8" s="147"/>
      <c r="P8" s="148"/>
      <c r="Q8" s="147"/>
      <c r="R8" s="148"/>
      <c r="S8" s="79">
        <f t="shared" si="2"/>
        <v>0.25</v>
      </c>
      <c r="T8" s="79">
        <f t="shared" si="3"/>
        <v>0.25</v>
      </c>
      <c r="U8" s="83"/>
      <c r="V8" s="83"/>
    </row>
    <row r="9" spans="1:22" ht="15" customHeight="1" x14ac:dyDescent="0.25">
      <c r="A9" s="6">
        <v>7054</v>
      </c>
      <c r="B9" s="6" t="s">
        <v>116</v>
      </c>
      <c r="C9" s="6">
        <v>18</v>
      </c>
      <c r="D9" s="22" t="s">
        <v>94</v>
      </c>
      <c r="E9" s="126"/>
      <c r="F9" s="131"/>
      <c r="G9" s="126">
        <v>0.25</v>
      </c>
      <c r="H9" s="131"/>
      <c r="I9" s="126"/>
      <c r="J9" s="131"/>
      <c r="K9" s="126"/>
      <c r="L9" s="131"/>
      <c r="M9" s="126"/>
      <c r="N9" s="131"/>
      <c r="O9" s="147"/>
      <c r="P9" s="148"/>
      <c r="Q9" s="147"/>
      <c r="R9" s="148"/>
      <c r="S9" s="79">
        <f t="shared" si="0"/>
        <v>0.25</v>
      </c>
      <c r="T9" s="79">
        <f t="shared" si="1"/>
        <v>0.25</v>
      </c>
      <c r="U9" s="83"/>
      <c r="V9" s="83"/>
    </row>
    <row r="10" spans="1:22" ht="15" customHeight="1" x14ac:dyDescent="0.25">
      <c r="A10" s="6">
        <v>7054</v>
      </c>
      <c r="B10" s="6" t="s">
        <v>116</v>
      </c>
      <c r="C10" s="6">
        <v>29</v>
      </c>
      <c r="D10" s="22" t="s">
        <v>103</v>
      </c>
      <c r="E10" s="126"/>
      <c r="F10" s="131"/>
      <c r="G10" s="126"/>
      <c r="H10" s="131"/>
      <c r="I10" s="126">
        <v>0.5</v>
      </c>
      <c r="J10" s="131"/>
      <c r="K10" s="126"/>
      <c r="L10" s="131"/>
      <c r="M10" s="126"/>
      <c r="N10" s="131"/>
      <c r="O10" s="147"/>
      <c r="P10" s="148"/>
      <c r="Q10" s="147"/>
      <c r="R10" s="148"/>
      <c r="S10" s="79">
        <f t="shared" ref="S10" si="4">E10+G10+I10+K10+M10+O10+Q10</f>
        <v>0.5</v>
      </c>
      <c r="T10" s="79">
        <f t="shared" ref="T10" si="5">SUM(S10-U10-V10)</f>
        <v>0.5</v>
      </c>
      <c r="U10" s="83"/>
      <c r="V10" s="83"/>
    </row>
    <row r="11" spans="1:22" x14ac:dyDescent="0.25">
      <c r="A11" s="6">
        <v>6964</v>
      </c>
      <c r="B11" s="6" t="s">
        <v>114</v>
      </c>
      <c r="C11" s="6">
        <v>9</v>
      </c>
      <c r="D11" s="22" t="s">
        <v>86</v>
      </c>
      <c r="E11" s="126">
        <v>0.5</v>
      </c>
      <c r="F11" s="131"/>
      <c r="G11" s="126"/>
      <c r="H11" s="131"/>
      <c r="I11" s="126">
        <v>0.5</v>
      </c>
      <c r="J11" s="131"/>
      <c r="K11" s="126"/>
      <c r="L11" s="131"/>
      <c r="M11" s="126">
        <v>0.25</v>
      </c>
      <c r="N11" s="131"/>
      <c r="O11" s="147"/>
      <c r="P11" s="148"/>
      <c r="Q11" s="147"/>
      <c r="R11" s="148"/>
      <c r="S11" s="79">
        <f t="shared" si="0"/>
        <v>1.25</v>
      </c>
      <c r="T11" s="79">
        <f t="shared" si="1"/>
        <v>1.25</v>
      </c>
      <c r="U11" s="83"/>
      <c r="V11" s="83"/>
    </row>
    <row r="12" spans="1:22" x14ac:dyDescent="0.25">
      <c r="A12" s="6">
        <v>7054</v>
      </c>
      <c r="B12" s="6" t="s">
        <v>116</v>
      </c>
      <c r="C12" s="6">
        <v>65</v>
      </c>
      <c r="D12" s="22" t="s">
        <v>107</v>
      </c>
      <c r="E12" s="126"/>
      <c r="F12" s="131"/>
      <c r="G12" s="126"/>
      <c r="H12" s="131"/>
      <c r="I12" s="126"/>
      <c r="J12" s="131"/>
      <c r="K12" s="126">
        <v>1</v>
      </c>
      <c r="L12" s="131"/>
      <c r="M12" s="126">
        <v>6.5</v>
      </c>
      <c r="N12" s="131"/>
      <c r="O12" s="147"/>
      <c r="P12" s="148"/>
      <c r="Q12" s="147"/>
      <c r="R12" s="148"/>
      <c r="S12" s="79">
        <f t="shared" ref="S12" si="6">E12+G12+I12+K12+M12+O12+Q12</f>
        <v>7.5</v>
      </c>
      <c r="T12" s="79">
        <f t="shared" ref="T12" si="7">SUM(S12-U12-V12)</f>
        <v>7.5</v>
      </c>
      <c r="U12" s="83"/>
      <c r="V12" s="83"/>
    </row>
    <row r="13" spans="1:22" x14ac:dyDescent="0.25">
      <c r="A13" s="6">
        <v>7054</v>
      </c>
      <c r="B13" s="6" t="s">
        <v>116</v>
      </c>
      <c r="C13" s="6">
        <v>73</v>
      </c>
      <c r="D13" s="22" t="s">
        <v>84</v>
      </c>
      <c r="E13" s="126"/>
      <c r="F13" s="131"/>
      <c r="G13" s="126"/>
      <c r="H13" s="131"/>
      <c r="I13" s="126"/>
      <c r="J13" s="131"/>
      <c r="K13" s="126"/>
      <c r="L13" s="131"/>
      <c r="M13" s="126">
        <v>0.5</v>
      </c>
      <c r="N13" s="131"/>
      <c r="O13" s="147"/>
      <c r="P13" s="148"/>
      <c r="Q13" s="147"/>
      <c r="R13" s="148"/>
      <c r="S13" s="79">
        <f t="shared" ref="S13" si="8">E13+G13+I13+K13+M13+O13+Q13</f>
        <v>0.5</v>
      </c>
      <c r="T13" s="79">
        <f t="shared" ref="T13" si="9">SUM(S13-U13-V13)</f>
        <v>0.5</v>
      </c>
      <c r="U13" s="83"/>
      <c r="V13" s="83"/>
    </row>
    <row r="14" spans="1:22" x14ac:dyDescent="0.25">
      <c r="A14" s="6"/>
      <c r="B14" s="6"/>
      <c r="C14" s="6"/>
      <c r="D14" s="22"/>
      <c r="E14" s="126"/>
      <c r="F14" s="131"/>
      <c r="G14" s="126"/>
      <c r="H14" s="131"/>
      <c r="I14" s="126"/>
      <c r="J14" s="131"/>
      <c r="K14" s="126"/>
      <c r="L14" s="131"/>
      <c r="M14" s="126"/>
      <c r="N14" s="131"/>
      <c r="O14" s="147"/>
      <c r="P14" s="148"/>
      <c r="Q14" s="147"/>
      <c r="R14" s="148"/>
      <c r="S14" s="79">
        <f t="shared" si="0"/>
        <v>0</v>
      </c>
      <c r="T14" s="79">
        <f t="shared" si="1"/>
        <v>0</v>
      </c>
      <c r="U14" s="83"/>
      <c r="V14" s="83"/>
    </row>
    <row r="15" spans="1:22" x14ac:dyDescent="0.25">
      <c r="A15" s="6"/>
      <c r="B15" s="6"/>
      <c r="C15" s="6"/>
      <c r="D15" s="22"/>
      <c r="E15" s="126"/>
      <c r="F15" s="131"/>
      <c r="G15" s="126"/>
      <c r="H15" s="131"/>
      <c r="I15" s="126"/>
      <c r="J15" s="131"/>
      <c r="K15" s="126"/>
      <c r="L15" s="131"/>
      <c r="M15" s="126"/>
      <c r="N15" s="131"/>
      <c r="O15" s="147"/>
      <c r="P15" s="148"/>
      <c r="Q15" s="147"/>
      <c r="R15" s="148"/>
      <c r="S15" s="79">
        <f t="shared" ref="S15" si="10">E15+G15+I15+K15+M15+O15+Q15</f>
        <v>0</v>
      </c>
      <c r="T15" s="79">
        <f t="shared" ref="T15" si="11">SUM(S15-U15-V15)</f>
        <v>0</v>
      </c>
      <c r="U15" s="83"/>
      <c r="V15" s="83"/>
    </row>
    <row r="16" spans="1:22" x14ac:dyDescent="0.25">
      <c r="A16" s="6"/>
      <c r="B16" s="6"/>
      <c r="C16" s="6"/>
      <c r="D16" s="22"/>
      <c r="E16" s="126"/>
      <c r="F16" s="131"/>
      <c r="G16" s="126"/>
      <c r="H16" s="131"/>
      <c r="I16" s="126"/>
      <c r="J16" s="131"/>
      <c r="K16" s="126"/>
      <c r="L16" s="131"/>
      <c r="M16" s="126"/>
      <c r="N16" s="131"/>
      <c r="O16" s="147"/>
      <c r="P16" s="148"/>
      <c r="Q16" s="147"/>
      <c r="R16" s="148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>
        <v>3602</v>
      </c>
      <c r="B17" s="6" t="s">
        <v>119</v>
      </c>
      <c r="C17" s="6"/>
      <c r="D17" s="22" t="s">
        <v>106</v>
      </c>
      <c r="E17" s="126"/>
      <c r="F17" s="131"/>
      <c r="G17" s="126"/>
      <c r="H17" s="131"/>
      <c r="I17" s="126"/>
      <c r="J17" s="131"/>
      <c r="K17" s="126">
        <v>1</v>
      </c>
      <c r="L17" s="131"/>
      <c r="M17" s="126"/>
      <c r="N17" s="131"/>
      <c r="O17" s="147"/>
      <c r="P17" s="148"/>
      <c r="Q17" s="147"/>
      <c r="R17" s="148"/>
      <c r="S17" s="79">
        <f>E17+G17+I17+K17+M17+O17+Q17</f>
        <v>1</v>
      </c>
      <c r="T17" s="79">
        <f>SUM(S17-U17-V17)</f>
        <v>1</v>
      </c>
      <c r="U17" s="83"/>
      <c r="V17" s="83"/>
    </row>
    <row r="18" spans="1:22" x14ac:dyDescent="0.25">
      <c r="A18" s="81">
        <v>3602</v>
      </c>
      <c r="B18" s="6" t="s">
        <v>119</v>
      </c>
      <c r="C18" s="6"/>
      <c r="D18" s="22" t="s">
        <v>105</v>
      </c>
      <c r="E18" s="126"/>
      <c r="F18" s="131"/>
      <c r="G18" s="126"/>
      <c r="H18" s="131"/>
      <c r="I18" s="126"/>
      <c r="J18" s="131"/>
      <c r="K18" s="126">
        <v>4.75</v>
      </c>
      <c r="L18" s="131"/>
      <c r="M18" s="126"/>
      <c r="N18" s="131"/>
      <c r="O18" s="147"/>
      <c r="P18" s="148"/>
      <c r="Q18" s="147"/>
      <c r="R18" s="148"/>
      <c r="S18" s="79">
        <f t="shared" ref="S18:S19" si="12">E18+G18+I18+K18+M18+O18+Q18</f>
        <v>4.75</v>
      </c>
      <c r="T18" s="79">
        <f t="shared" ref="T18:T19" si="13">SUM(S18-U18-V18)</f>
        <v>4.75</v>
      </c>
      <c r="U18" s="83"/>
      <c r="V18" s="83"/>
    </row>
    <row r="19" spans="1:22" x14ac:dyDescent="0.25">
      <c r="A19" s="6">
        <v>3602</v>
      </c>
      <c r="B19" s="6" t="s">
        <v>119</v>
      </c>
      <c r="C19" s="6"/>
      <c r="D19" s="22" t="s">
        <v>88</v>
      </c>
      <c r="E19" s="126"/>
      <c r="F19" s="131"/>
      <c r="G19" s="126"/>
      <c r="H19" s="131"/>
      <c r="I19" s="126"/>
      <c r="J19" s="131"/>
      <c r="K19" s="126"/>
      <c r="L19" s="131"/>
      <c r="M19" s="126"/>
      <c r="N19" s="131"/>
      <c r="O19" s="147"/>
      <c r="P19" s="148"/>
      <c r="Q19" s="147"/>
      <c r="R19" s="148"/>
      <c r="S19" s="79">
        <f t="shared" si="12"/>
        <v>0</v>
      </c>
      <c r="T19" s="79">
        <f t="shared" si="13"/>
        <v>0</v>
      </c>
      <c r="U19" s="83"/>
      <c r="V19" s="83"/>
    </row>
    <row r="20" spans="1:22" x14ac:dyDescent="0.25">
      <c r="A20" s="81">
        <v>3602</v>
      </c>
      <c r="B20" s="6" t="s">
        <v>119</v>
      </c>
      <c r="C20" s="6"/>
      <c r="D20" s="22" t="s">
        <v>75</v>
      </c>
      <c r="E20" s="126"/>
      <c r="F20" s="131"/>
      <c r="G20" s="126">
        <v>1</v>
      </c>
      <c r="H20" s="131"/>
      <c r="I20" s="126"/>
      <c r="J20" s="131"/>
      <c r="K20" s="126"/>
      <c r="L20" s="131"/>
      <c r="M20" s="126"/>
      <c r="N20" s="131"/>
      <c r="O20" s="147"/>
      <c r="P20" s="148"/>
      <c r="Q20" s="147"/>
      <c r="R20" s="148"/>
      <c r="S20" s="79">
        <f t="shared" si="0"/>
        <v>1</v>
      </c>
      <c r="T20" s="79">
        <f t="shared" si="1"/>
        <v>1</v>
      </c>
      <c r="U20" s="83"/>
      <c r="V20" s="83"/>
    </row>
    <row r="21" spans="1:22" x14ac:dyDescent="0.25">
      <c r="A21" s="81">
        <v>3602</v>
      </c>
      <c r="B21" s="6" t="s">
        <v>119</v>
      </c>
      <c r="C21" s="6"/>
      <c r="D21" s="22" t="s">
        <v>72</v>
      </c>
      <c r="E21" s="126"/>
      <c r="F21" s="131"/>
      <c r="G21" s="126"/>
      <c r="H21" s="131"/>
      <c r="I21" s="126">
        <v>1</v>
      </c>
      <c r="J21" s="131"/>
      <c r="K21" s="126"/>
      <c r="L21" s="131"/>
      <c r="M21" s="126"/>
      <c r="N21" s="131"/>
      <c r="O21" s="147"/>
      <c r="P21" s="148"/>
      <c r="Q21" s="147"/>
      <c r="R21" s="148"/>
      <c r="S21" s="79">
        <f>E21+G21+I21+K21+M21+O21+Q21</f>
        <v>1</v>
      </c>
      <c r="T21" s="79">
        <f t="shared" si="1"/>
        <v>1</v>
      </c>
      <c r="U21" s="83"/>
      <c r="V21" s="83"/>
    </row>
    <row r="22" spans="1:22" x14ac:dyDescent="0.25">
      <c r="A22" s="81">
        <v>3602</v>
      </c>
      <c r="B22" s="25" t="s">
        <v>119</v>
      </c>
      <c r="C22" s="81"/>
      <c r="D22" s="22" t="s">
        <v>70</v>
      </c>
      <c r="E22" s="126"/>
      <c r="F22" s="131"/>
      <c r="G22" s="126"/>
      <c r="H22" s="131"/>
      <c r="I22" s="126"/>
      <c r="J22" s="131"/>
      <c r="K22" s="126"/>
      <c r="L22" s="131"/>
      <c r="M22" s="126"/>
      <c r="N22" s="131"/>
      <c r="O22" s="147"/>
      <c r="P22" s="148"/>
      <c r="Q22" s="147"/>
      <c r="R22" s="148"/>
      <c r="S22" s="79">
        <f>E22+G22+I22+K22+M22+O22+Q22</f>
        <v>0</v>
      </c>
      <c r="T22" s="79">
        <f t="shared" ref="T22:T24" si="14">SUM(S22-U22-V22)</f>
        <v>0</v>
      </c>
      <c r="U22" s="83"/>
      <c r="V22" s="83"/>
    </row>
    <row r="23" spans="1:22" x14ac:dyDescent="0.25">
      <c r="A23" s="81">
        <v>3602</v>
      </c>
      <c r="B23" s="6" t="s">
        <v>119</v>
      </c>
      <c r="C23" s="6"/>
      <c r="D23" s="22" t="s">
        <v>55</v>
      </c>
      <c r="E23" s="126"/>
      <c r="F23" s="131"/>
      <c r="G23" s="126"/>
      <c r="H23" s="131"/>
      <c r="I23" s="126">
        <v>0.75</v>
      </c>
      <c r="J23" s="131"/>
      <c r="K23" s="126"/>
      <c r="L23" s="131"/>
      <c r="M23" s="126"/>
      <c r="N23" s="131"/>
      <c r="O23" s="147"/>
      <c r="P23" s="148"/>
      <c r="Q23" s="147"/>
      <c r="R23" s="148"/>
      <c r="S23" s="79">
        <f t="shared" ref="S23" si="15">E23+G23+I23+K23+M23+O23+Q23</f>
        <v>0.75</v>
      </c>
      <c r="T23" s="79">
        <f t="shared" si="14"/>
        <v>0.75</v>
      </c>
      <c r="U23" s="83"/>
      <c r="V23" s="83"/>
    </row>
    <row r="24" spans="1:22" x14ac:dyDescent="0.25">
      <c r="A24" s="81">
        <v>3602</v>
      </c>
      <c r="B24" s="6" t="s">
        <v>119</v>
      </c>
      <c r="C24" s="81"/>
      <c r="D24" s="22" t="s">
        <v>57</v>
      </c>
      <c r="E24" s="126">
        <v>1.5</v>
      </c>
      <c r="F24" s="131"/>
      <c r="G24" s="126">
        <v>0.5</v>
      </c>
      <c r="H24" s="131"/>
      <c r="I24" s="126">
        <v>0.5</v>
      </c>
      <c r="J24" s="131"/>
      <c r="K24" s="126">
        <v>0.5</v>
      </c>
      <c r="L24" s="131"/>
      <c r="M24" s="126">
        <v>0.5</v>
      </c>
      <c r="N24" s="131"/>
      <c r="O24" s="147"/>
      <c r="P24" s="148"/>
      <c r="Q24" s="147"/>
      <c r="R24" s="148"/>
      <c r="S24" s="79">
        <f>E24+G24+I24+K24+M24+O24+Q24</f>
        <v>3.5</v>
      </c>
      <c r="T24" s="79">
        <f t="shared" si="14"/>
        <v>1</v>
      </c>
      <c r="U24" s="83">
        <v>2.5</v>
      </c>
      <c r="V24" s="83"/>
    </row>
    <row r="25" spans="1:22" x14ac:dyDescent="0.25">
      <c r="A25" s="81"/>
      <c r="B25" s="81"/>
      <c r="C25" s="81"/>
      <c r="D25" s="22"/>
      <c r="E25" s="126"/>
      <c r="F25" s="131"/>
      <c r="G25" s="126"/>
      <c r="H25" s="131"/>
      <c r="I25" s="126"/>
      <c r="J25" s="131"/>
      <c r="K25" s="126"/>
      <c r="L25" s="131"/>
      <c r="M25" s="126"/>
      <c r="N25" s="131"/>
      <c r="O25" s="147"/>
      <c r="P25" s="148"/>
      <c r="Q25" s="147"/>
      <c r="R25" s="148"/>
      <c r="S25" s="79">
        <f t="shared" ref="S25:S28" si="16">E25+G25+I25+K25+M25+O25+Q25</f>
        <v>0</v>
      </c>
      <c r="T25" s="79">
        <f t="shared" si="1"/>
        <v>0</v>
      </c>
      <c r="U25" s="83"/>
      <c r="V25" s="83"/>
    </row>
    <row r="26" spans="1:22" x14ac:dyDescent="0.25">
      <c r="A26" s="6">
        <v>3600</v>
      </c>
      <c r="B26" s="25" t="s">
        <v>117</v>
      </c>
      <c r="C26" s="6"/>
      <c r="D26" s="22" t="s">
        <v>81</v>
      </c>
      <c r="E26" s="126"/>
      <c r="F26" s="131"/>
      <c r="G26" s="126"/>
      <c r="H26" s="131"/>
      <c r="I26" s="126">
        <v>0.75</v>
      </c>
      <c r="J26" s="131"/>
      <c r="K26" s="126"/>
      <c r="L26" s="131"/>
      <c r="M26" s="126"/>
      <c r="N26" s="131"/>
      <c r="O26" s="147"/>
      <c r="P26" s="148"/>
      <c r="Q26" s="147"/>
      <c r="R26" s="148"/>
      <c r="S26" s="79">
        <f t="shared" si="16"/>
        <v>0.75</v>
      </c>
      <c r="T26" s="79">
        <f t="shared" si="1"/>
        <v>0.75</v>
      </c>
      <c r="U26" s="83"/>
      <c r="V26" s="83"/>
    </row>
    <row r="27" spans="1:22" x14ac:dyDescent="0.25">
      <c r="A27" s="6">
        <v>3600</v>
      </c>
      <c r="B27" s="6" t="s">
        <v>117</v>
      </c>
      <c r="C27" s="6"/>
      <c r="D27" s="22" t="s">
        <v>71</v>
      </c>
      <c r="E27" s="126">
        <v>0.5</v>
      </c>
      <c r="F27" s="131"/>
      <c r="G27" s="126"/>
      <c r="H27" s="131"/>
      <c r="I27" s="126">
        <v>0.5</v>
      </c>
      <c r="J27" s="131"/>
      <c r="K27" s="126">
        <v>0.5</v>
      </c>
      <c r="L27" s="131"/>
      <c r="M27" s="126"/>
      <c r="N27" s="131"/>
      <c r="O27" s="147"/>
      <c r="P27" s="148"/>
      <c r="Q27" s="147"/>
      <c r="R27" s="148"/>
      <c r="S27" s="79">
        <f t="shared" si="16"/>
        <v>1.5</v>
      </c>
      <c r="T27" s="79">
        <f t="shared" si="1"/>
        <v>1.5</v>
      </c>
      <c r="U27" s="83"/>
      <c r="V27" s="83"/>
    </row>
    <row r="28" spans="1:22" x14ac:dyDescent="0.25">
      <c r="A28" s="6">
        <v>3600</v>
      </c>
      <c r="B28" s="6" t="s">
        <v>117</v>
      </c>
      <c r="C28" s="6"/>
      <c r="D28" s="22" t="s">
        <v>74</v>
      </c>
      <c r="E28" s="126">
        <v>0.25</v>
      </c>
      <c r="F28" s="131"/>
      <c r="G28" s="126"/>
      <c r="H28" s="131"/>
      <c r="I28" s="126"/>
      <c r="J28" s="131"/>
      <c r="K28" s="126"/>
      <c r="L28" s="131"/>
      <c r="M28" s="126"/>
      <c r="N28" s="131"/>
      <c r="O28" s="147"/>
      <c r="P28" s="148"/>
      <c r="Q28" s="147"/>
      <c r="R28" s="148"/>
      <c r="S28" s="79">
        <f t="shared" si="16"/>
        <v>0.25</v>
      </c>
      <c r="T28" s="79">
        <f t="shared" si="1"/>
        <v>0.25</v>
      </c>
      <c r="U28" s="83"/>
      <c r="V28" s="83"/>
    </row>
    <row r="29" spans="1:22" x14ac:dyDescent="0.25">
      <c r="A29" s="6">
        <v>3600</v>
      </c>
      <c r="B29" s="6" t="s">
        <v>117</v>
      </c>
      <c r="C29" s="6"/>
      <c r="D29" s="22" t="s">
        <v>67</v>
      </c>
      <c r="E29" s="126"/>
      <c r="F29" s="131"/>
      <c r="G29" s="126"/>
      <c r="H29" s="131"/>
      <c r="I29" s="126"/>
      <c r="J29" s="131"/>
      <c r="K29" s="126"/>
      <c r="L29" s="131"/>
      <c r="M29" s="126"/>
      <c r="N29" s="131"/>
      <c r="O29" s="147"/>
      <c r="P29" s="148"/>
      <c r="Q29" s="147"/>
      <c r="R29" s="148"/>
      <c r="S29" s="79">
        <f>E29+G29+I29+K29+M29+O29+Q29</f>
        <v>0</v>
      </c>
      <c r="T29" s="79">
        <f t="shared" si="1"/>
        <v>0</v>
      </c>
      <c r="U29" s="83"/>
      <c r="V29" s="83"/>
    </row>
    <row r="30" spans="1:22" x14ac:dyDescent="0.25">
      <c r="A30" s="6">
        <v>3600</v>
      </c>
      <c r="B30" s="6" t="s">
        <v>117</v>
      </c>
      <c r="C30" s="6"/>
      <c r="D30" s="22" t="s">
        <v>60</v>
      </c>
      <c r="E30" s="126">
        <v>0.5</v>
      </c>
      <c r="F30" s="131"/>
      <c r="G30" s="126"/>
      <c r="H30" s="131"/>
      <c r="I30" s="126">
        <v>0.5</v>
      </c>
      <c r="J30" s="131"/>
      <c r="K30" s="126">
        <v>0.5</v>
      </c>
      <c r="L30" s="131"/>
      <c r="M30" s="126">
        <v>0.5</v>
      </c>
      <c r="N30" s="131"/>
      <c r="O30" s="147"/>
      <c r="P30" s="148"/>
      <c r="Q30" s="147"/>
      <c r="R30" s="148"/>
      <c r="S30" s="79">
        <f>E30+G30+I30+K30+M30+O30+Q30</f>
        <v>2</v>
      </c>
      <c r="T30" s="79">
        <f t="shared" si="1"/>
        <v>2</v>
      </c>
      <c r="U30" s="83"/>
      <c r="V30" s="83"/>
    </row>
    <row r="31" spans="1:22" ht="15.75" customHeight="1" x14ac:dyDescent="0.25">
      <c r="A31" s="6">
        <v>3600</v>
      </c>
      <c r="B31" s="6" t="s">
        <v>117</v>
      </c>
      <c r="C31" s="6"/>
      <c r="D31" s="22" t="s">
        <v>63</v>
      </c>
      <c r="E31" s="126"/>
      <c r="F31" s="131"/>
      <c r="G31" s="126"/>
      <c r="H31" s="131"/>
      <c r="I31" s="126"/>
      <c r="J31" s="131"/>
      <c r="K31" s="126"/>
      <c r="L31" s="131"/>
      <c r="M31" s="126"/>
      <c r="N31" s="131"/>
      <c r="O31" s="147"/>
      <c r="P31" s="148"/>
      <c r="Q31" s="147"/>
      <c r="R31" s="148"/>
      <c r="S31" s="79">
        <f t="shared" si="0"/>
        <v>0</v>
      </c>
      <c r="T31" s="79">
        <f t="shared" si="1"/>
        <v>0</v>
      </c>
      <c r="U31" s="83"/>
      <c r="V31" s="83"/>
    </row>
    <row r="32" spans="1:22" x14ac:dyDescent="0.25">
      <c r="A32" s="81">
        <v>3600</v>
      </c>
      <c r="B32" s="6" t="s">
        <v>117</v>
      </c>
      <c r="C32" s="81"/>
      <c r="D32" s="82" t="s">
        <v>56</v>
      </c>
      <c r="E32" s="126">
        <v>0.25</v>
      </c>
      <c r="F32" s="131"/>
      <c r="G32" s="126">
        <v>0.25</v>
      </c>
      <c r="H32" s="131"/>
      <c r="I32" s="126">
        <v>0.25</v>
      </c>
      <c r="J32" s="131"/>
      <c r="K32" s="126">
        <v>0.25</v>
      </c>
      <c r="L32" s="131"/>
      <c r="M32" s="126">
        <v>0.25</v>
      </c>
      <c r="N32" s="131"/>
      <c r="O32" s="147"/>
      <c r="P32" s="148"/>
      <c r="Q32" s="147"/>
      <c r="R32" s="148"/>
      <c r="S32" s="79">
        <f t="shared" si="0"/>
        <v>1.25</v>
      </c>
      <c r="T32" s="79">
        <f t="shared" si="1"/>
        <v>1.25</v>
      </c>
      <c r="U32" s="83"/>
      <c r="V32" s="83"/>
    </row>
    <row r="33" spans="1:22" x14ac:dyDescent="0.25">
      <c r="A33" s="6"/>
      <c r="B33" s="6"/>
      <c r="C33" s="6"/>
      <c r="D33" s="10"/>
      <c r="E33" s="126"/>
      <c r="F33" s="131"/>
      <c r="G33" s="126"/>
      <c r="H33" s="131"/>
      <c r="I33" s="126"/>
      <c r="J33" s="131"/>
      <c r="K33" s="126"/>
      <c r="L33" s="131"/>
      <c r="M33" s="126"/>
      <c r="N33" s="131"/>
      <c r="O33" s="147"/>
      <c r="P33" s="148"/>
      <c r="Q33" s="147"/>
      <c r="R33" s="148"/>
      <c r="S33" s="79">
        <f t="shared" si="0"/>
        <v>0</v>
      </c>
      <c r="T33" s="79">
        <f t="shared" si="1"/>
        <v>0</v>
      </c>
      <c r="U33" s="83"/>
      <c r="V33" s="83"/>
    </row>
    <row r="34" spans="1:22" x14ac:dyDescent="0.25">
      <c r="A34" s="76" t="s">
        <v>33</v>
      </c>
      <c r="B34" s="76"/>
      <c r="C34" s="76"/>
      <c r="D34" s="76"/>
      <c r="E34" s="126"/>
      <c r="F34" s="131"/>
      <c r="G34" s="126"/>
      <c r="H34" s="131"/>
      <c r="I34" s="126"/>
      <c r="J34" s="131"/>
      <c r="K34" s="126"/>
      <c r="L34" s="131"/>
      <c r="M34" s="126"/>
      <c r="N34" s="131"/>
      <c r="O34" s="147"/>
      <c r="P34" s="148"/>
      <c r="Q34" s="147"/>
      <c r="R34" s="148"/>
      <c r="S34" s="79">
        <f>E34+G34+I34+K34+M34+O34+Q34</f>
        <v>0</v>
      </c>
      <c r="T34" s="79"/>
      <c r="U34" s="84"/>
      <c r="V34" s="83"/>
    </row>
    <row r="35" spans="1:22" x14ac:dyDescent="0.25">
      <c r="A35" s="76" t="s">
        <v>34</v>
      </c>
      <c r="B35" s="76"/>
      <c r="C35" s="76"/>
      <c r="D35" s="76"/>
      <c r="E35" s="126"/>
      <c r="F35" s="131"/>
      <c r="G35" s="126"/>
      <c r="H35" s="131"/>
      <c r="I35" s="126"/>
      <c r="J35" s="131"/>
      <c r="K35" s="126"/>
      <c r="L35" s="131"/>
      <c r="M35" s="126"/>
      <c r="N35" s="131"/>
      <c r="O35" s="147"/>
      <c r="P35" s="148"/>
      <c r="Q35" s="147"/>
      <c r="R35" s="148"/>
      <c r="S35" s="79">
        <f>E35+G35+I35+K35+M35+O35+Q35</f>
        <v>0</v>
      </c>
      <c r="T35" s="79"/>
      <c r="U35" s="84"/>
      <c r="V35" s="83"/>
    </row>
    <row r="36" spans="1:22" x14ac:dyDescent="0.25">
      <c r="A36" s="84" t="s">
        <v>6</v>
      </c>
      <c r="B36" s="84"/>
      <c r="C36" s="84"/>
      <c r="D36" s="84"/>
      <c r="E36" s="149">
        <f>SUM(E4:E35)</f>
        <v>8.5</v>
      </c>
      <c r="F36" s="150"/>
      <c r="G36" s="149">
        <f>SUM(G4:G35)</f>
        <v>8.5</v>
      </c>
      <c r="H36" s="150"/>
      <c r="I36" s="149">
        <f>SUM(I4:I35)</f>
        <v>8.5</v>
      </c>
      <c r="J36" s="150"/>
      <c r="K36" s="149">
        <f>SUM(K4:K35)</f>
        <v>8.5</v>
      </c>
      <c r="L36" s="150"/>
      <c r="M36" s="149">
        <f t="shared" ref="M36" si="17">SUM(M4:M35)</f>
        <v>8.5</v>
      </c>
      <c r="N36" s="150"/>
      <c r="O36" s="149">
        <f>SUM(O4:O35)</f>
        <v>0</v>
      </c>
      <c r="P36" s="150"/>
      <c r="Q36" s="149">
        <f>SUM(Q4:Q35)</f>
        <v>0</v>
      </c>
      <c r="R36" s="150"/>
      <c r="S36" s="79">
        <f>SUM(S4:S35)</f>
        <v>42.5</v>
      </c>
      <c r="T36" s="79"/>
      <c r="U36" s="84"/>
      <c r="V36" s="83"/>
    </row>
    <row r="37" spans="1:22" x14ac:dyDescent="0.25">
      <c r="A37" s="84" t="s">
        <v>2</v>
      </c>
      <c r="B37" s="84"/>
      <c r="C37" s="84"/>
      <c r="D37" s="84"/>
      <c r="E37" s="79"/>
      <c r="F37" s="85">
        <v>8</v>
      </c>
      <c r="G37" s="79"/>
      <c r="H37" s="85">
        <v>8</v>
      </c>
      <c r="I37" s="79"/>
      <c r="J37" s="85">
        <v>8</v>
      </c>
      <c r="K37" s="79"/>
      <c r="L37" s="85">
        <v>8</v>
      </c>
      <c r="M37" s="79"/>
      <c r="N37" s="85">
        <v>8</v>
      </c>
      <c r="O37" s="79"/>
      <c r="P37" s="85"/>
      <c r="Q37" s="79"/>
      <c r="R37" s="85"/>
      <c r="S37" s="79">
        <f>SUM(E37:R37)</f>
        <v>40</v>
      </c>
      <c r="T37" s="79">
        <f>SUM(T4:T34)</f>
        <v>40</v>
      </c>
      <c r="U37" s="83"/>
      <c r="V37" s="83"/>
    </row>
    <row r="38" spans="1:22" x14ac:dyDescent="0.25">
      <c r="A38" s="84" t="s">
        <v>37</v>
      </c>
      <c r="B38" s="84"/>
      <c r="C38" s="84"/>
      <c r="D38" s="84"/>
      <c r="E38" s="83"/>
      <c r="F38" s="83">
        <f>SUM(E36)-F37</f>
        <v>0.5</v>
      </c>
      <c r="G38" s="83"/>
      <c r="H38" s="83">
        <f>SUM(G36)-H37</f>
        <v>0.5</v>
      </c>
      <c r="I38" s="83"/>
      <c r="J38" s="83">
        <f>SUM(I36)-J37</f>
        <v>0.5</v>
      </c>
      <c r="K38" s="83"/>
      <c r="L38" s="83">
        <f>SUM(K36)-L37</f>
        <v>0.5</v>
      </c>
      <c r="M38" s="83"/>
      <c r="N38" s="83">
        <f>SUM(M36)-N37</f>
        <v>0.5</v>
      </c>
      <c r="O38" s="83"/>
      <c r="P38" s="83">
        <f>SUM(O36)</f>
        <v>0</v>
      </c>
      <c r="Q38" s="83"/>
      <c r="R38" s="83">
        <f>SUM(Q36)</f>
        <v>0</v>
      </c>
      <c r="S38" s="83"/>
      <c r="T38" s="83"/>
      <c r="U38" s="83">
        <f>SUM(U4:U37)</f>
        <v>2.5</v>
      </c>
      <c r="V38" s="83">
        <f>SUM(V4:V37)</f>
        <v>0</v>
      </c>
    </row>
    <row r="40" spans="1:22" x14ac:dyDescent="0.25">
      <c r="A40" s="69" t="s">
        <v>21</v>
      </c>
      <c r="B40" s="70"/>
    </row>
    <row r="41" spans="1:22" x14ac:dyDescent="0.25">
      <c r="A41" s="71" t="s">
        <v>2</v>
      </c>
      <c r="C41" s="86">
        <f>SUM(T37)</f>
        <v>40</v>
      </c>
      <c r="I41" s="69">
        <v>3600</v>
      </c>
    </row>
    <row r="42" spans="1:22" x14ac:dyDescent="0.25">
      <c r="A42" s="71" t="s">
        <v>22</v>
      </c>
      <c r="C42" s="86">
        <f>U38</f>
        <v>2.5</v>
      </c>
      <c r="D42" s="86"/>
      <c r="I42" s="87">
        <v>5.75</v>
      </c>
    </row>
    <row r="43" spans="1:22" x14ac:dyDescent="0.25">
      <c r="A43" s="71" t="s">
        <v>23</v>
      </c>
      <c r="C43" s="86">
        <f>V38</f>
        <v>0</v>
      </c>
    </row>
    <row r="44" spans="1:22" x14ac:dyDescent="0.25">
      <c r="A44" s="71" t="s">
        <v>24</v>
      </c>
      <c r="C44" s="86">
        <f>S34</f>
        <v>0</v>
      </c>
      <c r="I44" s="86">
        <v>12</v>
      </c>
    </row>
    <row r="45" spans="1:22" x14ac:dyDescent="0.25">
      <c r="A45" s="71" t="s">
        <v>4</v>
      </c>
      <c r="C45" s="86">
        <f>S35</f>
        <v>0</v>
      </c>
    </row>
    <row r="46" spans="1:22" ht="16.5" thickBot="1" x14ac:dyDescent="0.3">
      <c r="A46" s="72" t="s">
        <v>6</v>
      </c>
      <c r="C46" s="88">
        <f>SUM(C41:C45)</f>
        <v>42.5</v>
      </c>
      <c r="E46" s="72" t="s">
        <v>38</v>
      </c>
      <c r="F46" s="72"/>
      <c r="G46" s="89">
        <f>S36-C46</f>
        <v>0</v>
      </c>
    </row>
    <row r="47" spans="1:22" ht="16.5" thickTop="1" x14ac:dyDescent="0.25">
      <c r="A47" s="71" t="s">
        <v>25</v>
      </c>
      <c r="C47" s="90">
        <v>0</v>
      </c>
      <c r="D47" s="90"/>
    </row>
    <row r="48" spans="1:22" x14ac:dyDescent="0.25">
      <c r="A48" s="71" t="s">
        <v>32</v>
      </c>
      <c r="C48" s="90">
        <v>0</v>
      </c>
      <c r="D48" s="90"/>
    </row>
    <row r="49" ht="13.5" customHeight="1" x14ac:dyDescent="0.25"/>
  </sheetData>
  <mergeCells count="23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I11:J11"/>
    <mergeCell ref="K11:L11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E25:F25"/>
    <mergeCell ref="G25:H25"/>
    <mergeCell ref="I25:J25"/>
    <mergeCell ref="K25:L25"/>
    <mergeCell ref="M11:N11"/>
    <mergeCell ref="E20:F20"/>
    <mergeCell ref="G20:H20"/>
    <mergeCell ref="I20:J20"/>
    <mergeCell ref="K20:L20"/>
    <mergeCell ref="M20:N20"/>
    <mergeCell ref="M25:N25"/>
    <mergeCell ref="E22:F2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19:F19"/>
    <mergeCell ref="G19:H19"/>
    <mergeCell ref="I19:J19"/>
    <mergeCell ref="E29:F29"/>
    <mergeCell ref="G29:H29"/>
    <mergeCell ref="I29:J29"/>
    <mergeCell ref="E28:F28"/>
    <mergeCell ref="G28:H28"/>
    <mergeCell ref="I28:J28"/>
    <mergeCell ref="K28:L28"/>
    <mergeCell ref="O9:P9"/>
    <mergeCell ref="O31:P31"/>
    <mergeCell ref="M14:N14"/>
    <mergeCell ref="E14:F14"/>
    <mergeCell ref="G14:H14"/>
    <mergeCell ref="E26:F26"/>
    <mergeCell ref="M28:N28"/>
    <mergeCell ref="M27:N27"/>
    <mergeCell ref="E27:F27"/>
    <mergeCell ref="G27:H27"/>
    <mergeCell ref="I27:J27"/>
    <mergeCell ref="K27:L27"/>
    <mergeCell ref="I14:J14"/>
    <mergeCell ref="K14:L14"/>
    <mergeCell ref="E30:F30"/>
    <mergeCell ref="G30:H30"/>
    <mergeCell ref="O14:P14"/>
    <mergeCell ref="Q5:R5"/>
    <mergeCell ref="O26:P26"/>
    <mergeCell ref="Q26:R26"/>
    <mergeCell ref="O25:P25"/>
    <mergeCell ref="O30:P30"/>
    <mergeCell ref="Q25:R25"/>
    <mergeCell ref="Q30:R30"/>
    <mergeCell ref="O5:P5"/>
    <mergeCell ref="Q11:R11"/>
    <mergeCell ref="O28:P28"/>
    <mergeCell ref="Q28:R28"/>
    <mergeCell ref="Q20:R20"/>
    <mergeCell ref="Q27:R27"/>
    <mergeCell ref="Q14:R14"/>
    <mergeCell ref="O29:P29"/>
    <mergeCell ref="Q29:R29"/>
    <mergeCell ref="O11:P11"/>
    <mergeCell ref="O20:P20"/>
    <mergeCell ref="O27:P27"/>
    <mergeCell ref="O24:P24"/>
    <mergeCell ref="Q24:R24"/>
    <mergeCell ref="O6:P6"/>
    <mergeCell ref="Q6:R6"/>
    <mergeCell ref="O22:P2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G6:H6"/>
    <mergeCell ref="I6:J6"/>
    <mergeCell ref="K6:L6"/>
    <mergeCell ref="M6:N6"/>
    <mergeCell ref="G7:H7"/>
    <mergeCell ref="I7:J7"/>
    <mergeCell ref="K7:L7"/>
    <mergeCell ref="M7:N7"/>
    <mergeCell ref="E6:F6"/>
    <mergeCell ref="E7:F7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Q22:R22"/>
    <mergeCell ref="E23:F23"/>
    <mergeCell ref="G23:H23"/>
    <mergeCell ref="I23:J23"/>
    <mergeCell ref="K23:L23"/>
    <mergeCell ref="M23:N23"/>
    <mergeCell ref="O23:P23"/>
    <mergeCell ref="Q23:R23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.</vt:lpstr>
      <vt:lpstr>Mcsharry</vt:lpstr>
      <vt:lpstr>Pugh-Keenan</vt:lpstr>
      <vt:lpstr>Taylor</vt:lpstr>
      <vt:lpstr>Ward</vt:lpstr>
      <vt:lpstr>N.Winterburn</vt:lpstr>
      <vt:lpstr>T.Winterburn</vt:lpstr>
      <vt:lpstr>Wright</vt:lpstr>
      <vt:lpstr>'.'!Print_Area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2024-06-27T09:11:00Z</dcterms:modified>
</cp:coreProperties>
</file>