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37EA7B55-51D8-4620-A374-0E1DD90275A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-" sheetId="59" r:id="rId3"/>
    <sheet name="Czege" sheetId="46" r:id="rId4"/>
    <sheet name="Doran" sheetId="14" r:id="rId5"/>
    <sheet name="Drinkwater" sheetId="56" r:id="rId6"/>
    <sheet name="Hammond" sheetId="44" r:id="rId7"/>
    <sheet name="." sheetId="58" r:id="rId8"/>
    <sheet name="Mcsharry" sheetId="57" r:id="rId9"/>
    <sheet name="Pender" sheetId="51" r:id="rId10"/>
    <sheet name="Pugh-Keenan" sheetId="55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</sheets>
  <definedNames>
    <definedName name="_xlnm.Print_Area" localSheetId="0">Analysis!$A$1:$K$28</definedName>
    <definedName name="_xlnm.Print_Area" localSheetId="1">Chimes!$A$1:$V$44</definedName>
    <definedName name="_xlnm.Print_Area" localSheetId="3">Czege!$A$1:$V$39</definedName>
    <definedName name="_xlnm.Print_Area" localSheetId="4">Doran!$A$1:$V$43</definedName>
    <definedName name="_xlnm.Print_Area" localSheetId="5">Drinkwater!$A$1:$V$43</definedName>
    <definedName name="_xlnm.Print_Area" localSheetId="6">Hammond!$A$1:$V$40</definedName>
    <definedName name="_xlnm.Print_Area" localSheetId="8">Mcsharry!$A$1:$V$41</definedName>
    <definedName name="_xlnm.Print_Area" localSheetId="13">N.Winterburn!$A$1:$V$42</definedName>
    <definedName name="_xlnm.Print_Area" localSheetId="9">Pender!$A$1:$V$45</definedName>
    <definedName name="_xlnm.Print_Area" localSheetId="10">'Pugh-Keenan'!$A$1:$V$39</definedName>
    <definedName name="_xlnm.Print_Area" localSheetId="14">T.Winterburn!$A$1:$V$41</definedName>
    <definedName name="_xlnm.Print_Area" localSheetId="11">Taylor!$A$1:$V$41</definedName>
    <definedName name="_xlnm.Print_Area" localSheetId="12">Ward!$A$1:$V$43</definedName>
    <definedName name="_xlnm.Print_Area" localSheetId="15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S15" i="51"/>
  <c r="T15" i="51" s="1"/>
  <c r="S17" i="51"/>
  <c r="T17" i="51" s="1"/>
  <c r="S14" i="51"/>
  <c r="T14" i="51" s="1"/>
  <c r="S8" i="51"/>
  <c r="T8" i="51" s="1"/>
  <c r="I7" i="1"/>
  <c r="H7" i="1"/>
  <c r="F7" i="1"/>
  <c r="E7" i="1"/>
  <c r="D7" i="1"/>
  <c r="C7" i="1"/>
  <c r="C2" i="59"/>
  <c r="V23" i="59" l="1"/>
  <c r="C28" i="59" s="1"/>
  <c r="U23" i="59"/>
  <c r="C27" i="59" s="1"/>
  <c r="R23" i="59"/>
  <c r="P23" i="59"/>
  <c r="S22" i="59"/>
  <c r="Q21" i="59"/>
  <c r="O21" i="59"/>
  <c r="M21" i="59"/>
  <c r="N23" i="59" s="1"/>
  <c r="K21" i="59"/>
  <c r="L23" i="59" s="1"/>
  <c r="I21" i="59"/>
  <c r="J23" i="59" s="1"/>
  <c r="G21" i="59"/>
  <c r="H23" i="59" s="1"/>
  <c r="E21" i="59"/>
  <c r="F23" i="59" s="1"/>
  <c r="S20" i="59"/>
  <c r="C30" i="59" s="1"/>
  <c r="S19" i="59"/>
  <c r="C29" i="59" s="1"/>
  <c r="S18" i="59"/>
  <c r="T18" i="59" s="1"/>
  <c r="S17" i="59"/>
  <c r="T17" i="59" s="1"/>
  <c r="S16" i="59"/>
  <c r="S15" i="59"/>
  <c r="T15" i="59" s="1"/>
  <c r="S14" i="59"/>
  <c r="T14" i="59" s="1"/>
  <c r="S13" i="59"/>
  <c r="T13" i="59" s="1"/>
  <c r="S12" i="59"/>
  <c r="T12" i="59" s="1"/>
  <c r="S11" i="59"/>
  <c r="T11" i="59" s="1"/>
  <c r="S10" i="59"/>
  <c r="T10" i="59" s="1"/>
  <c r="S9" i="59"/>
  <c r="T9" i="59" s="1"/>
  <c r="T8" i="59"/>
  <c r="S8" i="59"/>
  <c r="S7" i="59"/>
  <c r="T7" i="59" s="1"/>
  <c r="S6" i="59"/>
  <c r="T6" i="59" s="1"/>
  <c r="S5" i="59"/>
  <c r="T5" i="59" s="1"/>
  <c r="S4" i="59"/>
  <c r="T4" i="59" s="1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2" i="1"/>
  <c r="I12" i="1"/>
  <c r="H12" i="1"/>
  <c r="F12" i="1"/>
  <c r="E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I14" i="1"/>
  <c r="H14" i="1"/>
  <c r="F14" i="1"/>
  <c r="S6" i="44"/>
  <c r="T6" i="44" s="1"/>
  <c r="S8" i="44"/>
  <c r="T8" i="44" s="1"/>
  <c r="S15" i="5"/>
  <c r="T15" i="5" s="1"/>
  <c r="S16" i="5"/>
  <c r="T16" i="5" s="1"/>
  <c r="S13" i="5"/>
  <c r="T13" i="5" s="1"/>
  <c r="S12" i="5"/>
  <c r="T12" i="5" s="1"/>
  <c r="S10" i="5"/>
  <c r="T10" i="5" s="1"/>
  <c r="K13" i="1"/>
  <c r="I13" i="1"/>
  <c r="H13" i="1"/>
  <c r="D13" i="1"/>
  <c r="C13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3" i="1" s="1"/>
  <c r="S21" i="57"/>
  <c r="C31" i="57" s="1"/>
  <c r="E13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1" i="59" l="1"/>
  <c r="S23" i="59"/>
  <c r="T16" i="59"/>
  <c r="T22" i="59" s="1"/>
  <c r="C26" i="59" s="1"/>
  <c r="S25" i="58"/>
  <c r="T24" i="58"/>
  <c r="C28" i="58" s="1"/>
  <c r="S23" i="58"/>
  <c r="S23" i="57"/>
  <c r="F25" i="57"/>
  <c r="S25" i="57" s="1"/>
  <c r="T24" i="57"/>
  <c r="C28" i="57" s="1"/>
  <c r="C31" i="59" l="1"/>
  <c r="G31" i="59" s="1"/>
  <c r="B7" i="1"/>
  <c r="G7" i="1" s="1"/>
  <c r="C33" i="58"/>
  <c r="G33" i="58" s="1"/>
  <c r="B12" i="1"/>
  <c r="G12" i="1" s="1"/>
  <c r="C33" i="57"/>
  <c r="G33" i="57" s="1"/>
  <c r="B13" i="1"/>
  <c r="G13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6" i="1" l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10" i="1" l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10" i="1"/>
  <c r="S27" i="56"/>
  <c r="S25" i="56"/>
  <c r="S4" i="55"/>
  <c r="T4" i="55" s="1"/>
  <c r="I15" i="1"/>
  <c r="H15" i="1"/>
  <c r="V23" i="55"/>
  <c r="C28" i="55" s="1"/>
  <c r="D15" i="1" s="1"/>
  <c r="U23" i="55"/>
  <c r="C27" i="55" s="1"/>
  <c r="C15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5" i="1" s="1"/>
  <c r="S19" i="55"/>
  <c r="C29" i="55" s="1"/>
  <c r="E15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5" i="1"/>
  <c r="C35" i="56"/>
  <c r="B10" i="1"/>
  <c r="G10" i="1" s="1"/>
  <c r="S23" i="55"/>
  <c r="S21" i="55"/>
  <c r="G35" i="56" l="1"/>
  <c r="C31" i="55"/>
  <c r="B15" i="1"/>
  <c r="G15" i="1" s="1"/>
  <c r="G31" i="55" l="1"/>
  <c r="I25" i="24" l="1"/>
  <c r="J27" i="24" s="1"/>
  <c r="S19" i="51" l="1"/>
  <c r="T19" i="51" s="1"/>
  <c r="K25" i="24" l="1"/>
  <c r="L27" i="24" s="1"/>
  <c r="M25" i="24" l="1"/>
  <c r="N27" i="24" s="1"/>
  <c r="H18" i="1" l="1"/>
  <c r="I18" i="1"/>
  <c r="S16" i="47" l="1"/>
  <c r="T16" i="47" s="1"/>
  <c r="V29" i="51" l="1"/>
  <c r="C34" i="51" s="1"/>
  <c r="D14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4" i="1" l="1"/>
  <c r="C14" i="1"/>
  <c r="T20" i="51"/>
  <c r="T22" i="51"/>
  <c r="S29" i="51"/>
  <c r="S27" i="51"/>
  <c r="S19" i="5"/>
  <c r="T19" i="5" s="1"/>
  <c r="S18" i="5"/>
  <c r="T18" i="5" s="1"/>
  <c r="S17" i="5"/>
  <c r="T17" i="5" s="1"/>
  <c r="T28" i="51" l="1"/>
  <c r="C32" i="51" s="1"/>
  <c r="B14" i="1" s="1"/>
  <c r="G14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1" i="1" l="1"/>
  <c r="H11" i="1"/>
  <c r="I8" i="1"/>
  <c r="H8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8" i="1" s="1"/>
  <c r="U23" i="46"/>
  <c r="C27" i="46" s="1"/>
  <c r="C8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8" i="1" s="1"/>
  <c r="S19" i="46"/>
  <c r="C29" i="46" s="1"/>
  <c r="E8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1" i="1" s="1"/>
  <c r="K11" i="1"/>
  <c r="I27" i="46"/>
  <c r="K6" i="1"/>
  <c r="T21" i="47"/>
  <c r="T27" i="47" s="1"/>
  <c r="C31" i="47" s="1"/>
  <c r="B6" i="1" s="1"/>
  <c r="G6" i="1" s="1"/>
  <c r="T17" i="46"/>
  <c r="T22" i="46" s="1"/>
  <c r="C26" i="46" s="1"/>
  <c r="K8" i="1"/>
  <c r="T17" i="24"/>
  <c r="S28" i="47"/>
  <c r="S26" i="47"/>
  <c r="S23" i="46"/>
  <c r="S21" i="46"/>
  <c r="S24" i="44"/>
  <c r="S22" i="44"/>
  <c r="C31" i="46" l="1"/>
  <c r="G31" i="46" s="1"/>
  <c r="B8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6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9" i="1" s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K18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I20" i="1"/>
  <c r="I19" i="1"/>
  <c r="I17" i="1"/>
  <c r="I9" i="1"/>
  <c r="H20" i="1"/>
  <c r="H19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20" i="1" s="1"/>
  <c r="C43" i="5"/>
  <c r="D20" i="1" s="1"/>
  <c r="H38" i="5"/>
  <c r="L38" i="5"/>
  <c r="O36" i="5"/>
  <c r="P38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44" i="5"/>
  <c r="E20" i="1" s="1"/>
  <c r="C45" i="5"/>
  <c r="Q36" i="5"/>
  <c r="R38" i="5" s="1"/>
  <c r="C33" i="14" l="1"/>
  <c r="E9" i="1" s="1"/>
  <c r="E21" i="1" s="1"/>
  <c r="I21" i="1"/>
  <c r="H21" i="1"/>
  <c r="C21" i="1"/>
  <c r="T18" i="18"/>
  <c r="T20" i="30"/>
  <c r="D17" i="1"/>
  <c r="D21" i="1" s="1"/>
  <c r="T13" i="30"/>
  <c r="T19" i="18"/>
  <c r="T26" i="24"/>
  <c r="C30" i="24" s="1"/>
  <c r="B17" i="1" s="1"/>
  <c r="T26" i="14"/>
  <c r="S25" i="24"/>
  <c r="F20" i="1"/>
  <c r="F19" i="1"/>
  <c r="S26" i="30"/>
  <c r="S24" i="30"/>
  <c r="S27" i="24"/>
  <c r="S25" i="14"/>
  <c r="F9" i="1"/>
  <c r="L27" i="14"/>
  <c r="S27" i="14" s="1"/>
  <c r="C30" i="14" l="1"/>
  <c r="B9" i="1" s="1"/>
  <c r="G9" i="1" s="1"/>
  <c r="F21" i="1"/>
  <c r="T25" i="30"/>
  <c r="C29" i="30" s="1"/>
  <c r="B18" i="1" s="1"/>
  <c r="G18" i="1" s="1"/>
  <c r="C35" i="24"/>
  <c r="G35" i="24" s="1"/>
  <c r="G11" i="1"/>
  <c r="G8" i="1"/>
  <c r="G17" i="1"/>
  <c r="C35" i="14" l="1"/>
  <c r="G35" i="14" s="1"/>
  <c r="C34" i="30"/>
  <c r="G34" i="30" s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6" i="1" s="1"/>
  <c r="G16" i="1" s="1"/>
  <c r="S23" i="16"/>
  <c r="C33" i="16" l="1"/>
  <c r="M36" i="5"/>
  <c r="N38" i="5" s="1"/>
  <c r="S30" i="5"/>
  <c r="T30" i="5" l="1"/>
  <c r="T37" i="5" s="1"/>
  <c r="C41" i="5" s="1"/>
  <c r="B20" i="1" s="1"/>
  <c r="K20" i="1"/>
  <c r="S36" i="5"/>
  <c r="G20" i="1" l="1"/>
  <c r="G21" i="1" s="1"/>
  <c r="K21" i="1"/>
  <c r="C25" i="1" s="1"/>
  <c r="C46" i="5"/>
  <c r="G46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<sst xmlns="http://schemas.openxmlformats.org/spreadsheetml/2006/main" count="713" uniqueCount="118">
  <si>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</si>
  <si>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</si>
  <si>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</si>
  <si>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</si>
  <si>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</si>
  <si>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</si>
  <si>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</si>
  <si>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</si>
  <si>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</si>
  <si>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</si>
  <si>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</si>
  <si>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</si>
  <si>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</si>
  <si>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</si>
  <si>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</si>
  <si>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</si>
  <si>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</si>
  <si>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</si>
  <si>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</si>
  <si>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</si>
  <si>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</si>
  <si>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</si>
  <si>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</si>
  <si>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</si>
  <si>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</si>
  <si>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</si>
  <si>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</si>
  <si>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</si>
  <si>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</si>
  <si>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</si>
  <si>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</si>
  <si>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</si>
  <si>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</si>
  <si>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</si>
  <si>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</si>
  <si>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</si>
  <si>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</si>
  <si>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</si>
  <si>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</si>
  <si>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</si>
  <si>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</si>
  <si>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</si>
  <si>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</si>
  <si>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</si>
  <si>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</si>
  <si>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</si>
  <si>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</si>
  <si>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</si>
  <si>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</si>
  <si>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</si>
  <si>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</si>
  <si>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</si>
  <si>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</si>
  <si>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</si>
  <si>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</si>
  <si>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</si>
  <si>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</si>
  <si>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</si>
  <si>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</si>
  <si>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</si>
  <si>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</si>
  <si>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</si>
  <si>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</si>
  <si>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</si>
  <si>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</si>
  <si>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</si>
  <si>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</si>
  <si>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</si>
  <si>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</si>
  <si>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</si>
  <si>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</si>
  <si>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</si>
  <si>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</si>
  <si>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</si>
  <si>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</si>
  <si>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</si>
  <si>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</si>
  <si>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</si>
  <si>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</si>
  <si>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fire marshal duties</t>
  </si>
  <si>
    <t xml:space="preserve">screen </t>
  </si>
  <si>
    <t xml:space="preserve">R Pender </t>
  </si>
  <si>
    <t>R.Pender</t>
  </si>
  <si>
    <t>J McSharry</t>
  </si>
  <si>
    <t>labouring</t>
  </si>
  <si>
    <t>mask fit test</t>
  </si>
  <si>
    <t>extraction / shredder</t>
  </si>
  <si>
    <t>B.Crawley</t>
  </si>
  <si>
    <t>break shed for firewood / skip</t>
  </si>
  <si>
    <t>vanity unit</t>
  </si>
  <si>
    <t>doors</t>
  </si>
  <si>
    <t>book up 7054</t>
  </si>
  <si>
    <t>clean / light fire / talbotts</t>
  </si>
  <si>
    <t>ms</t>
  </si>
  <si>
    <t>js</t>
  </si>
  <si>
    <t>ps</t>
  </si>
  <si>
    <t>panels</t>
  </si>
  <si>
    <t>shredder / shavings</t>
  </si>
  <si>
    <t>frame</t>
  </si>
  <si>
    <t>24.12.2023</t>
  </si>
  <si>
    <t>saw dust collection</t>
  </si>
  <si>
    <t>skirting</t>
  </si>
  <si>
    <t>family bereavement</t>
  </si>
  <si>
    <t>mirror</t>
  </si>
  <si>
    <t>7112 pd</t>
  </si>
  <si>
    <t>sample</t>
  </si>
  <si>
    <t>samples</t>
  </si>
  <si>
    <t>architraves</t>
  </si>
  <si>
    <t>wrapping</t>
  </si>
  <si>
    <t>MBHS01</t>
  </si>
  <si>
    <t>MOOR03</t>
  </si>
  <si>
    <t>GALL01</t>
  </si>
  <si>
    <t>OFFI01</t>
  </si>
  <si>
    <t>CAMP01</t>
  </si>
  <si>
    <t>FINS04</t>
  </si>
  <si>
    <t>EMBK01</t>
  </si>
  <si>
    <t>MOOR03(PD)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</si>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</sst>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25" fillId="0" borderId="1" xfId="0" applyFont="1" applyBorder="1"/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7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4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="89" zoomScaleNormal="89" workbookViewId="0">
      <selection activeCell="B6" sqref="B6:C20"/>
    </sheetView>
  </sheetViews>
  <sheetFormatPr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0.42578125" style="89" customWidth="1"/>
    <col min="12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99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24</v>
      </c>
      <c r="C6" s="97">
        <f>SUM(Chimes!C32)</f>
        <v>0</v>
      </c>
      <c r="D6" s="97">
        <f>SUM(Chimes!C33)</f>
        <v>0</v>
      </c>
      <c r="E6" s="97">
        <f>SUM(Chimes!C34)</f>
        <v>16</v>
      </c>
      <c r="F6" s="97">
        <f>SUM(Chimes!C35)</f>
        <v>0</v>
      </c>
      <c r="G6" s="98">
        <f>B6+C6+D6+E6+F6</f>
        <v>40</v>
      </c>
      <c r="H6" s="99">
        <f>SUM(Chimes!C37)</f>
        <v>0</v>
      </c>
      <c r="I6" s="99">
        <f>SUM(Chimes!C38)</f>
        <v>0</v>
      </c>
      <c r="K6" s="100">
        <f>SUM(Chimes!I32)</f>
        <v>2.75</v>
      </c>
      <c r="L6" s="89" t="s">
        <v>93</v>
      </c>
    </row>
    <row r="7" spans="1:14" ht="17.25" customHeight="1" x14ac:dyDescent="0.25">
      <c r="A7" s="96"/>
      <c r="B7" s="97">
        <f>SUM('-'!C26)</f>
        <v>0</v>
      </c>
      <c r="C7" s="97">
        <f>SUM('-'!C27)</f>
        <v>0</v>
      </c>
      <c r="D7" s="97">
        <f>SUM('-'!C28)</f>
        <v>0</v>
      </c>
      <c r="E7" s="97">
        <f>SUM('-'!C29)</f>
        <v>0</v>
      </c>
      <c r="F7" s="97">
        <f>SUM('-'!C30)</f>
        <v>0</v>
      </c>
      <c r="G7" s="98">
        <f>B7+C7+D7+E7+F7</f>
        <v>0</v>
      </c>
      <c r="H7" s="99">
        <f>SUM('-'!C32)</f>
        <v>0</v>
      </c>
      <c r="I7" s="99">
        <f>SUM('-'!C33)</f>
        <v>0</v>
      </c>
      <c r="K7" s="100"/>
    </row>
    <row r="8" spans="1:14" x14ac:dyDescent="0.25">
      <c r="A8" s="96" t="s">
        <v>41</v>
      </c>
      <c r="B8" s="97">
        <f>SUM(Czege!C26)</f>
        <v>0</v>
      </c>
      <c r="C8" s="97">
        <f>SUM(Czege!C27)</f>
        <v>0</v>
      </c>
      <c r="D8" s="97">
        <f>SUM(Czege!C28)</f>
        <v>0</v>
      </c>
      <c r="E8" s="97">
        <f>SUM(Czege!C29)</f>
        <v>40</v>
      </c>
      <c r="F8" s="97">
        <f>SUM(Czege!C30)</f>
        <v>0</v>
      </c>
      <c r="G8" s="98">
        <f>B8+C8+D8+E8+F8</f>
        <v>40</v>
      </c>
      <c r="H8" s="101">
        <f>SUM(Czege!C32)</f>
        <v>0</v>
      </c>
      <c r="I8" s="101">
        <f>SUM(Czege!C33)</f>
        <v>0</v>
      </c>
      <c r="K8" s="100">
        <f>SUM(Czege!I27)</f>
        <v>0</v>
      </c>
      <c r="M8" s="89" t="s">
        <v>94</v>
      </c>
    </row>
    <row r="9" spans="1:14" ht="17.25" customHeight="1" x14ac:dyDescent="0.25">
      <c r="A9" s="96" t="s">
        <v>7</v>
      </c>
      <c r="B9" s="97">
        <f>SUM(Doran!C30)</f>
        <v>32</v>
      </c>
      <c r="C9" s="97">
        <f>SUM(Doran!C31)</f>
        <v>0</v>
      </c>
      <c r="D9" s="97">
        <f>SUM(Doran!C32)</f>
        <v>0</v>
      </c>
      <c r="E9" s="97">
        <f>SUM(Doran!C33)</f>
        <v>8</v>
      </c>
      <c r="F9" s="97">
        <f>SUM(Doran!C34)</f>
        <v>0</v>
      </c>
      <c r="G9" s="98">
        <f t="shared" ref="G9:G19" si="0">B9+C9+D9+E9+F9</f>
        <v>40</v>
      </c>
      <c r="H9" s="101">
        <f>SUM(Doran!C36)</f>
        <v>0</v>
      </c>
      <c r="I9" s="101">
        <f>SUM(Doran!C37)</f>
        <v>0</v>
      </c>
      <c r="K9" s="100">
        <f>SUM(Doran!I31)</f>
        <v>6</v>
      </c>
      <c r="L9" s="89" t="s">
        <v>93</v>
      </c>
    </row>
    <row r="10" spans="1:14" x14ac:dyDescent="0.25">
      <c r="A10" s="96" t="s">
        <v>74</v>
      </c>
      <c r="B10" s="97">
        <f>SUM(Drinkwater!C30)</f>
        <v>24</v>
      </c>
      <c r="C10" s="97">
        <f>SUM(Drinkwater!C31)</f>
        <v>0</v>
      </c>
      <c r="D10" s="97">
        <f>SUM(Drinkwater!C32)</f>
        <v>0</v>
      </c>
      <c r="E10" s="97">
        <f>SUM(Drinkwater!C33)</f>
        <v>0</v>
      </c>
      <c r="F10" s="97">
        <f>SUM(Drinkwater!C34)</f>
        <v>0</v>
      </c>
      <c r="G10" s="98">
        <f t="shared" ref="G10:G16" si="1">B10+C10+D10+E10+F10</f>
        <v>24</v>
      </c>
      <c r="H10" s="101">
        <f>SUM(Drinkwater!C36)</f>
        <v>0</v>
      </c>
      <c r="I10" s="101">
        <f>SUM(Drinkwater!C37)</f>
        <v>0</v>
      </c>
      <c r="K10" s="100">
        <f>SUM(Drinkwater!I31)</f>
        <v>6</v>
      </c>
      <c r="M10" s="89" t="s">
        <v>94</v>
      </c>
    </row>
    <row r="11" spans="1:14" x14ac:dyDescent="0.25">
      <c r="A11" s="96" t="s">
        <v>48</v>
      </c>
      <c r="B11" s="97">
        <f>SUM(Hammond!C27)</f>
        <v>32</v>
      </c>
      <c r="C11" s="97">
        <f>SUM(Hammond!C28)</f>
        <v>0</v>
      </c>
      <c r="D11" s="97">
        <f>SUM(Hammond!C29)</f>
        <v>0</v>
      </c>
      <c r="E11" s="97">
        <f>SUM(Hammond!C30)</f>
        <v>8</v>
      </c>
      <c r="F11" s="97">
        <f>SUM(Hammond!C31)</f>
        <v>0</v>
      </c>
      <c r="G11" s="98">
        <f t="shared" si="1"/>
        <v>40</v>
      </c>
      <c r="H11" s="101">
        <f>SUM(Hammond!C33)</f>
        <v>0</v>
      </c>
      <c r="I11" s="101">
        <f>SUM(Hammond!C34)</f>
        <v>0</v>
      </c>
      <c r="K11" s="100">
        <f>SUM(Hammond!I28)</f>
        <v>9</v>
      </c>
      <c r="M11" s="89" t="s">
        <v>94</v>
      </c>
    </row>
    <row r="12" spans="1:14" x14ac:dyDescent="0.25">
      <c r="A12" s="109"/>
      <c r="B12" s="97">
        <f>SUM('.'!C28)</f>
        <v>0</v>
      </c>
      <c r="C12" s="97">
        <f>SUM('.'!C29)</f>
        <v>0</v>
      </c>
      <c r="D12" s="97">
        <f>SUM('.'!C30)</f>
        <v>0</v>
      </c>
      <c r="E12" s="97">
        <f>SUM('.'!C31)</f>
        <v>0</v>
      </c>
      <c r="F12" s="97">
        <f>SUM('.'!C32)</f>
        <v>0</v>
      </c>
      <c r="G12" s="98">
        <f t="shared" si="1"/>
        <v>0</v>
      </c>
      <c r="H12" s="101">
        <f>SUM('.'!C34)</f>
        <v>0</v>
      </c>
      <c r="I12" s="101">
        <f>SUM('.'!C35)</f>
        <v>0</v>
      </c>
      <c r="K12" s="100">
        <f>SUM('.'!I29)</f>
        <v>0</v>
      </c>
    </row>
    <row r="13" spans="1:14" x14ac:dyDescent="0.25">
      <c r="A13" s="109" t="s">
        <v>83</v>
      </c>
      <c r="B13" s="97">
        <f>SUM(Mcsharry!C28)</f>
        <v>40</v>
      </c>
      <c r="C13" s="97">
        <f>SUM(Mcsharry!C29)</f>
        <v>0</v>
      </c>
      <c r="D13" s="97">
        <f>SUM(Mcsharry!C30)</f>
        <v>0</v>
      </c>
      <c r="E13" s="97">
        <f>SUM(Mcsharry!C31)</f>
        <v>0</v>
      </c>
      <c r="F13" s="97">
        <f>SUM(Mcsharry!C32)</f>
        <v>0</v>
      </c>
      <c r="G13" s="98">
        <f>B13+C13+D13+E13+F13</f>
        <v>40</v>
      </c>
      <c r="H13" s="101">
        <f>SUM(Mcsharry!C34)</f>
        <v>0</v>
      </c>
      <c r="I13" s="101">
        <f>SUM(Mcsharry!C35)</f>
        <v>0</v>
      </c>
      <c r="K13" s="100">
        <f>SUM(Mcsharry!I29)</f>
        <v>6</v>
      </c>
      <c r="M13" s="89" t="s">
        <v>94</v>
      </c>
    </row>
    <row r="14" spans="1:14" x14ac:dyDescent="0.25">
      <c r="A14" s="89" t="s">
        <v>82</v>
      </c>
      <c r="B14" s="97">
        <f>SUM(Pender!C32)</f>
        <v>40</v>
      </c>
      <c r="C14" s="97">
        <f>SUM(Pender!C35)</f>
        <v>0</v>
      </c>
      <c r="D14" s="97">
        <f>SUM(Pender!C34)</f>
        <v>0</v>
      </c>
      <c r="E14" s="97">
        <f>SUM(Pender!C35)</f>
        <v>0</v>
      </c>
      <c r="F14" s="97">
        <f>SUM(Pender!C38)</f>
        <v>0</v>
      </c>
      <c r="G14" s="98">
        <f>B14+C14+D14+E14+F14</f>
        <v>40</v>
      </c>
      <c r="H14" s="101">
        <f>SUM(Pender!C40)</f>
        <v>0</v>
      </c>
      <c r="I14" s="101">
        <f>SUM(Pender!C41)</f>
        <v>0</v>
      </c>
      <c r="K14" s="100">
        <v>33.5</v>
      </c>
      <c r="L14" s="89" t="s">
        <v>93</v>
      </c>
    </row>
    <row r="15" spans="1:14" x14ac:dyDescent="0.25">
      <c r="A15" s="96" t="s">
        <v>73</v>
      </c>
      <c r="B15" s="97">
        <f>SUM('Pugh-Keenan'!C26)</f>
        <v>40</v>
      </c>
      <c r="C15" s="97">
        <f>SUM('Pugh-Keenan'!C27)</f>
        <v>0</v>
      </c>
      <c r="D15" s="97">
        <f>SUM('Pugh-Keenan'!C28)</f>
        <v>0</v>
      </c>
      <c r="E15" s="97">
        <f>SUM('Pugh-Keenan'!C29)</f>
        <v>0</v>
      </c>
      <c r="F15" s="97">
        <f>SUM('Pugh-Keenan'!C30)</f>
        <v>0</v>
      </c>
      <c r="G15" s="98">
        <f t="shared" si="1"/>
        <v>40</v>
      </c>
      <c r="H15" s="101">
        <f>SUM('Pugh-Keenan'!C32)</f>
        <v>0</v>
      </c>
      <c r="I15" s="101">
        <f>SUM('Pugh-Keenan'!C33)</f>
        <v>0</v>
      </c>
      <c r="K15" s="100">
        <f>SUM('Pugh-Keenan'!I27)</f>
        <v>7</v>
      </c>
      <c r="N15" s="89" t="s">
        <v>95</v>
      </c>
    </row>
    <row r="16" spans="1:14" ht="17.25" customHeight="1" x14ac:dyDescent="0.25">
      <c r="A16" s="96" t="s">
        <v>8</v>
      </c>
      <c r="B16" s="97">
        <f>SUM(Taylor!C28)</f>
        <v>32</v>
      </c>
      <c r="C16" s="97">
        <f>SUM(Taylor!C29)</f>
        <v>0</v>
      </c>
      <c r="D16" s="97">
        <f>SUM(Taylor!C30)</f>
        <v>0</v>
      </c>
      <c r="E16" s="97">
        <f>SUM(Taylor!C31)</f>
        <v>8</v>
      </c>
      <c r="F16" s="97">
        <f>SUM(Taylor!C32)</f>
        <v>0</v>
      </c>
      <c r="G16" s="98">
        <f t="shared" si="1"/>
        <v>40</v>
      </c>
      <c r="H16" s="101">
        <f>SUM(Taylor!C34)</f>
        <v>0</v>
      </c>
      <c r="I16" s="101">
        <f>SUM(Taylor!C35)</f>
        <v>0</v>
      </c>
      <c r="K16" s="100">
        <f>SUM(Taylor!I29)</f>
        <v>6</v>
      </c>
      <c r="M16" s="89" t="s">
        <v>94</v>
      </c>
    </row>
    <row r="17" spans="1:14" x14ac:dyDescent="0.25">
      <c r="A17" s="96" t="s">
        <v>43</v>
      </c>
      <c r="B17" s="97">
        <f>SUM(Ward!C30)</f>
        <v>40</v>
      </c>
      <c r="C17" s="97">
        <f>SUM(Ward!C31)</f>
        <v>0</v>
      </c>
      <c r="D17" s="97">
        <f>SUM(Ward!C32)</f>
        <v>0</v>
      </c>
      <c r="E17" s="97">
        <f>SUM(Ward!C33)</f>
        <v>0</v>
      </c>
      <c r="F17" s="97">
        <f>SUM(Ward!C34)</f>
        <v>0</v>
      </c>
      <c r="G17" s="98">
        <f t="shared" si="0"/>
        <v>40</v>
      </c>
      <c r="H17" s="101">
        <f>SUM(Ward!C36)</f>
        <v>0</v>
      </c>
      <c r="I17" s="101">
        <f>SUM(Ward!C37)</f>
        <v>0</v>
      </c>
      <c r="K17" s="100">
        <f>SUM(Ward!I31)</f>
        <v>6</v>
      </c>
      <c r="M17" s="89" t="s">
        <v>94</v>
      </c>
    </row>
    <row r="18" spans="1:14" x14ac:dyDescent="0.25">
      <c r="A18" s="96" t="s">
        <v>45</v>
      </c>
      <c r="B18" s="97">
        <f>SUM(N.Winterburn!C29)</f>
        <v>32</v>
      </c>
      <c r="C18" s="97">
        <f>SUM(N.Winterburn!C30)</f>
        <v>0</v>
      </c>
      <c r="D18" s="97">
        <f>SUM(N.Winterburn!C31)</f>
        <v>0</v>
      </c>
      <c r="E18" s="97">
        <f>SUM(N.Winterburn!C32)</f>
        <v>8</v>
      </c>
      <c r="F18" s="97">
        <f>SUM(N.Winterburn!C33)</f>
        <v>0</v>
      </c>
      <c r="G18" s="98">
        <f t="shared" si="0"/>
        <v>40</v>
      </c>
      <c r="H18" s="101">
        <f>SUM(N.Winterburn!C35)</f>
        <v>0</v>
      </c>
      <c r="I18" s="101">
        <f>SUM(N.Winterburn!C36)</f>
        <v>0</v>
      </c>
      <c r="K18" s="100">
        <f>SUM(N.Winterburn!I30)</f>
        <v>1</v>
      </c>
      <c r="N18" s="89" t="s">
        <v>95</v>
      </c>
    </row>
    <row r="19" spans="1:14" x14ac:dyDescent="0.25">
      <c r="A19" s="96" t="s">
        <v>9</v>
      </c>
      <c r="B19" s="97">
        <f>SUM(T.Winterburn!C28)</f>
        <v>0</v>
      </c>
      <c r="C19" s="97">
        <f>SUM(T.Winterburn!C29)</f>
        <v>0</v>
      </c>
      <c r="D19" s="97">
        <f>SUM(T.Winterburn!C30)</f>
        <v>0</v>
      </c>
      <c r="E19" s="97">
        <f>SUM(T.Winterburn!C31)</f>
        <v>0</v>
      </c>
      <c r="F19" s="97">
        <f>SUM(T.Winterburn!C32)</f>
        <v>0</v>
      </c>
      <c r="G19" s="98">
        <f t="shared" si="0"/>
        <v>0</v>
      </c>
      <c r="H19" s="101">
        <f>SUM(T.Winterburn!C34)</f>
        <v>0</v>
      </c>
      <c r="I19" s="101">
        <f>SUM(T.Winterburn!C35)</f>
        <v>0</v>
      </c>
      <c r="K19" s="100">
        <f>SUM(T.Winterburn!I29)</f>
        <v>0</v>
      </c>
    </row>
    <row r="20" spans="1:14" x14ac:dyDescent="0.25">
      <c r="A20" s="96" t="s">
        <v>10</v>
      </c>
      <c r="B20" s="97">
        <f>SUM(Wright!C41)</f>
        <v>40</v>
      </c>
      <c r="C20" s="97">
        <f>SUM(Wright!C42)</f>
        <v>2</v>
      </c>
      <c r="D20" s="97">
        <f>SUM(Wright!C43)</f>
        <v>0</v>
      </c>
      <c r="E20" s="97">
        <f>SUM(Wright!C44)</f>
        <v>0</v>
      </c>
      <c r="F20" s="97">
        <f>SUM(Wright!C45)</f>
        <v>0</v>
      </c>
      <c r="G20" s="98">
        <f>B20+C20+D20+E20+F20</f>
        <v>42</v>
      </c>
      <c r="H20" s="101">
        <f>SUM(Wright!C47)</f>
        <v>0</v>
      </c>
      <c r="I20" s="101">
        <f>SUM(Wright!C48)</f>
        <v>0</v>
      </c>
      <c r="K20" s="100">
        <f>SUM(Wright!I42)</f>
        <v>19.75</v>
      </c>
      <c r="L20" s="89">
        <v>6.75</v>
      </c>
      <c r="M20" s="89" t="s">
        <v>94</v>
      </c>
    </row>
    <row r="21" spans="1:14" ht="17.25" customHeight="1" x14ac:dyDescent="0.25">
      <c r="A21" s="102" t="s">
        <v>20</v>
      </c>
      <c r="B21" s="103">
        <f t="shared" ref="B21:I21" si="2">SUM(B6:B20)</f>
        <v>376</v>
      </c>
      <c r="C21" s="103">
        <f t="shared" si="2"/>
        <v>2</v>
      </c>
      <c r="D21" s="103">
        <f t="shared" si="2"/>
        <v>0</v>
      </c>
      <c r="E21" s="103">
        <f t="shared" si="2"/>
        <v>88</v>
      </c>
      <c r="F21" s="103">
        <f t="shared" si="2"/>
        <v>0</v>
      </c>
      <c r="G21" s="103">
        <f t="shared" si="2"/>
        <v>466</v>
      </c>
      <c r="H21" s="104">
        <f t="shared" si="2"/>
        <v>0</v>
      </c>
      <c r="I21" s="104">
        <f t="shared" si="2"/>
        <v>0</v>
      </c>
      <c r="J21" s="91"/>
      <c r="K21" s="103">
        <f>SUM(K6:K20)</f>
        <v>103</v>
      </c>
    </row>
    <row r="22" spans="1:14" s="91" customFormat="1" x14ac:dyDescent="0.25">
      <c r="A22" s="89"/>
      <c r="B22" s="89"/>
      <c r="C22" s="89"/>
      <c r="D22" s="89"/>
      <c r="E22" s="89"/>
      <c r="F22" s="89"/>
      <c r="J22" s="89"/>
      <c r="K22" s="89"/>
    </row>
    <row r="24" spans="1:14" x14ac:dyDescent="0.25">
      <c r="A24" s="89" t="s">
        <v>26</v>
      </c>
      <c r="C24" s="105">
        <f>B21+C21+D21</f>
        <v>378</v>
      </c>
    </row>
    <row r="25" spans="1:14" x14ac:dyDescent="0.25">
      <c r="A25" s="89" t="s">
        <v>27</v>
      </c>
      <c r="C25" s="105">
        <f>K21</f>
        <v>103</v>
      </c>
    </row>
    <row r="26" spans="1:14" x14ac:dyDescent="0.25">
      <c r="A26" s="89" t="s">
        <v>31</v>
      </c>
      <c r="C26" s="106">
        <f>C25/C24</f>
        <v>0.2724867724867725</v>
      </c>
    </row>
    <row r="27" spans="1:14" x14ac:dyDescent="0.25">
      <c r="C27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1" sqref="E21:N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24.12.2023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36</v>
      </c>
      <c r="D4" s="20" t="s">
        <v>101</v>
      </c>
      <c r="E4" s="136">
        <v>2.5</v>
      </c>
      <c r="F4" s="138"/>
      <c r="G4" s="136"/>
      <c r="H4" s="138"/>
      <c r="I4" s="136"/>
      <c r="J4" s="138"/>
      <c r="K4" s="136"/>
      <c r="L4" s="138"/>
      <c r="M4" s="136"/>
      <c r="N4" s="138"/>
      <c r="O4" s="136"/>
      <c r="P4" s="138"/>
      <c r="Q4" s="136"/>
      <c r="R4" s="138"/>
      <c r="S4" s="12">
        <f>E4+G4+I4+K4+M4+O4+Q4</f>
        <v>2.5</v>
      </c>
      <c r="T4" s="12">
        <f t="shared" ref="T4:T24" si="0">SUM(S4-U4-V4)</f>
        <v>2.5</v>
      </c>
      <c r="U4" s="14"/>
      <c r="V4" s="14"/>
    </row>
    <row r="5" spans="1:22" x14ac:dyDescent="0.25">
      <c r="A5" s="6">
        <v>7054</v>
      </c>
      <c r="B5" s="6" t="s">
        <v>113</v>
      </c>
      <c r="C5" s="6">
        <v>91</v>
      </c>
      <c r="D5" s="20" t="s">
        <v>107</v>
      </c>
      <c r="E5" s="136"/>
      <c r="F5" s="138"/>
      <c r="G5" s="136">
        <v>4</v>
      </c>
      <c r="H5" s="138"/>
      <c r="I5" s="136"/>
      <c r="J5" s="138"/>
      <c r="K5" s="136"/>
      <c r="L5" s="138"/>
      <c r="M5" s="136"/>
      <c r="N5" s="138"/>
      <c r="O5" s="136"/>
      <c r="P5" s="138"/>
      <c r="Q5" s="136"/>
      <c r="R5" s="138"/>
      <c r="S5" s="12">
        <f t="shared" ref="S5:S27" si="1">E5+G5+I5+K5+M5+O5+Q5</f>
        <v>4</v>
      </c>
      <c r="T5" s="12">
        <f t="shared" si="0"/>
        <v>4</v>
      </c>
      <c r="U5" s="14"/>
      <c r="V5" s="14"/>
    </row>
    <row r="6" spans="1:22" ht="14.25" customHeight="1" x14ac:dyDescent="0.25">
      <c r="A6" s="6"/>
      <c r="B6" s="6"/>
      <c r="C6" s="6"/>
      <c r="D6" s="20"/>
      <c r="E6" s="136"/>
      <c r="F6" s="138"/>
      <c r="G6" s="136"/>
      <c r="H6" s="138"/>
      <c r="I6" s="136"/>
      <c r="J6" s="138"/>
      <c r="K6" s="136"/>
      <c r="L6" s="138"/>
      <c r="M6" s="136"/>
      <c r="N6" s="138"/>
      <c r="O6" s="136"/>
      <c r="P6" s="138"/>
      <c r="Q6" s="136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6"/>
      <c r="F7" s="138"/>
      <c r="G7" s="136"/>
      <c r="H7" s="138"/>
      <c r="I7" s="136"/>
      <c r="J7" s="138"/>
      <c r="K7" s="136"/>
      <c r="L7" s="138"/>
      <c r="M7" s="136"/>
      <c r="N7" s="138"/>
      <c r="O7" s="136"/>
      <c r="P7" s="138"/>
      <c r="Q7" s="136"/>
      <c r="R7" s="138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8"/>
      <c r="G8" s="136"/>
      <c r="H8" s="138"/>
      <c r="I8" s="136"/>
      <c r="J8" s="138"/>
      <c r="K8" s="136"/>
      <c r="L8" s="138"/>
      <c r="M8" s="136"/>
      <c r="N8" s="138"/>
      <c r="O8" s="136"/>
      <c r="P8" s="138"/>
      <c r="Q8" s="136"/>
      <c r="R8" s="138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8"/>
      <c r="G9" s="136"/>
      <c r="H9" s="138"/>
      <c r="I9" s="136"/>
      <c r="J9" s="138"/>
      <c r="K9" s="136"/>
      <c r="L9" s="138"/>
      <c r="M9" s="136"/>
      <c r="N9" s="138"/>
      <c r="O9" s="136"/>
      <c r="P9" s="138"/>
      <c r="Q9" s="136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8"/>
      <c r="G10" s="136"/>
      <c r="H10" s="138"/>
      <c r="I10" s="136"/>
      <c r="J10" s="138"/>
      <c r="K10" s="136"/>
      <c r="L10" s="138"/>
      <c r="M10" s="136"/>
      <c r="N10" s="138"/>
      <c r="O10" s="136"/>
      <c r="P10" s="138"/>
      <c r="Q10" s="136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8"/>
      <c r="G11" s="136"/>
      <c r="H11" s="138"/>
      <c r="I11" s="136"/>
      <c r="J11" s="138"/>
      <c r="K11" s="136"/>
      <c r="L11" s="138"/>
      <c r="M11" s="136"/>
      <c r="N11" s="138"/>
      <c r="O11" s="136"/>
      <c r="P11" s="138"/>
      <c r="Q11" s="136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8"/>
      <c r="G12" s="136"/>
      <c r="H12" s="138"/>
      <c r="I12" s="136"/>
      <c r="J12" s="138"/>
      <c r="K12" s="136"/>
      <c r="L12" s="138"/>
      <c r="M12" s="136"/>
      <c r="N12" s="138"/>
      <c r="O12" s="136"/>
      <c r="P12" s="138"/>
      <c r="Q12" s="136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8"/>
      <c r="G13" s="136"/>
      <c r="H13" s="138"/>
      <c r="I13" s="136"/>
      <c r="J13" s="138"/>
      <c r="K13" s="136"/>
      <c r="L13" s="138"/>
      <c r="M13" s="136"/>
      <c r="N13" s="138"/>
      <c r="O13" s="136"/>
      <c r="P13" s="138"/>
      <c r="Q13" s="136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8"/>
      <c r="G14" s="136"/>
      <c r="H14" s="138"/>
      <c r="I14" s="136"/>
      <c r="J14" s="138"/>
      <c r="K14" s="136"/>
      <c r="L14" s="138"/>
      <c r="M14" s="136"/>
      <c r="N14" s="138"/>
      <c r="O14" s="136"/>
      <c r="P14" s="138"/>
      <c r="Q14" s="136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6"/>
      <c r="F15" s="138"/>
      <c r="G15" s="136"/>
      <c r="H15" s="138"/>
      <c r="I15" s="136"/>
      <c r="J15" s="138"/>
      <c r="K15" s="136"/>
      <c r="L15" s="138"/>
      <c r="M15" s="136"/>
      <c r="N15" s="138"/>
      <c r="O15" s="136"/>
      <c r="P15" s="138"/>
      <c r="Q15" s="136"/>
      <c r="R15" s="138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6"/>
      <c r="F16" s="138"/>
      <c r="G16" s="136"/>
      <c r="H16" s="138"/>
      <c r="I16" s="136"/>
      <c r="J16" s="138"/>
      <c r="K16" s="136"/>
      <c r="L16" s="138"/>
      <c r="M16" s="136"/>
      <c r="N16" s="138"/>
      <c r="O16" s="136"/>
      <c r="P16" s="138"/>
      <c r="Q16" s="136"/>
      <c r="R16" s="138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8"/>
      <c r="G17" s="136"/>
      <c r="H17" s="138"/>
      <c r="I17" s="136"/>
      <c r="J17" s="138"/>
      <c r="K17" s="136"/>
      <c r="L17" s="138"/>
      <c r="M17" s="136"/>
      <c r="N17" s="138"/>
      <c r="O17" s="136"/>
      <c r="P17" s="138"/>
      <c r="Q17" s="136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6"/>
      <c r="F18" s="138"/>
      <c r="G18" s="136"/>
      <c r="H18" s="138"/>
      <c r="I18" s="136"/>
      <c r="J18" s="138"/>
      <c r="K18" s="136"/>
      <c r="L18" s="138"/>
      <c r="M18" s="136"/>
      <c r="N18" s="138"/>
      <c r="O18" s="136"/>
      <c r="P18" s="138"/>
      <c r="Q18" s="136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36"/>
      <c r="F19" s="138"/>
      <c r="G19" s="136"/>
      <c r="H19" s="138"/>
      <c r="I19" s="136"/>
      <c r="J19" s="138"/>
      <c r="K19" s="136"/>
      <c r="L19" s="138"/>
      <c r="M19" s="136"/>
      <c r="N19" s="138"/>
      <c r="O19" s="136"/>
      <c r="P19" s="138"/>
      <c r="Q19" s="136"/>
      <c r="R19" s="138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112</v>
      </c>
      <c r="C20" s="6"/>
      <c r="D20" s="20" t="s">
        <v>59</v>
      </c>
      <c r="E20" s="136"/>
      <c r="F20" s="138"/>
      <c r="G20" s="136"/>
      <c r="H20" s="138"/>
      <c r="I20" s="136"/>
      <c r="J20" s="138"/>
      <c r="K20" s="136"/>
      <c r="L20" s="138"/>
      <c r="M20" s="136"/>
      <c r="N20" s="138"/>
      <c r="O20" s="136"/>
      <c r="P20" s="138"/>
      <c r="Q20" s="136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112</v>
      </c>
      <c r="C21" s="6"/>
      <c r="D21" s="20" t="s">
        <v>60</v>
      </c>
      <c r="E21" s="136"/>
      <c r="F21" s="138"/>
      <c r="G21" s="136"/>
      <c r="H21" s="138"/>
      <c r="I21" s="136"/>
      <c r="J21" s="138"/>
      <c r="K21" s="136"/>
      <c r="L21" s="138"/>
      <c r="M21" s="136"/>
      <c r="N21" s="138"/>
      <c r="O21" s="136"/>
      <c r="P21" s="138"/>
      <c r="Q21" s="136"/>
      <c r="R21" s="138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112</v>
      </c>
      <c r="C22" s="6"/>
      <c r="D22" s="20" t="s">
        <v>62</v>
      </c>
      <c r="E22" s="136">
        <v>3.5</v>
      </c>
      <c r="F22" s="138"/>
      <c r="G22" s="136">
        <v>3</v>
      </c>
      <c r="H22" s="138"/>
      <c r="I22" s="136">
        <v>6</v>
      </c>
      <c r="J22" s="138"/>
      <c r="K22" s="136">
        <v>7</v>
      </c>
      <c r="L22" s="138"/>
      <c r="M22" s="136">
        <v>6</v>
      </c>
      <c r="N22" s="138"/>
      <c r="O22" s="136"/>
      <c r="P22" s="138"/>
      <c r="Q22" s="136"/>
      <c r="R22" s="138"/>
      <c r="S22" s="12">
        <f>E22+G22+I22+K22+M22+O22+Q22</f>
        <v>25.5</v>
      </c>
      <c r="T22" s="12">
        <f>SUM(S22-U22-V22)</f>
        <v>25.5</v>
      </c>
      <c r="U22" s="14"/>
      <c r="V22" s="14"/>
    </row>
    <row r="23" spans="1:22" x14ac:dyDescent="0.25">
      <c r="A23" s="6">
        <v>3600</v>
      </c>
      <c r="B23" s="6" t="s">
        <v>112</v>
      </c>
      <c r="C23" s="6"/>
      <c r="D23" s="20" t="s">
        <v>66</v>
      </c>
      <c r="E23" s="136">
        <v>2</v>
      </c>
      <c r="F23" s="138"/>
      <c r="G23" s="136">
        <v>1</v>
      </c>
      <c r="H23" s="138"/>
      <c r="I23" s="136">
        <v>2</v>
      </c>
      <c r="J23" s="138"/>
      <c r="K23" s="136">
        <v>1</v>
      </c>
      <c r="L23" s="138"/>
      <c r="M23" s="136">
        <v>2</v>
      </c>
      <c r="N23" s="138"/>
      <c r="O23" s="136"/>
      <c r="P23" s="138"/>
      <c r="Q23" s="136"/>
      <c r="R23" s="138"/>
      <c r="S23" s="12">
        <f t="shared" si="1"/>
        <v>8</v>
      </c>
      <c r="T23" s="12">
        <f t="shared" si="0"/>
        <v>8</v>
      </c>
      <c r="U23" s="14"/>
      <c r="V23" s="14"/>
    </row>
    <row r="24" spans="1:22" x14ac:dyDescent="0.25">
      <c r="A24" s="6"/>
      <c r="B24" s="6"/>
      <c r="C24" s="6"/>
      <c r="D24" s="10"/>
      <c r="E24" s="136"/>
      <c r="F24" s="138"/>
      <c r="G24" s="136"/>
      <c r="H24" s="138"/>
      <c r="I24" s="136"/>
      <c r="J24" s="138"/>
      <c r="K24" s="136"/>
      <c r="L24" s="138"/>
      <c r="M24" s="136"/>
      <c r="N24" s="138"/>
      <c r="O24" s="136"/>
      <c r="P24" s="138"/>
      <c r="Q24" s="136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36"/>
      <c r="F25" s="138"/>
      <c r="G25" s="136"/>
      <c r="H25" s="138"/>
      <c r="I25" s="136"/>
      <c r="J25" s="138"/>
      <c r="K25" s="136"/>
      <c r="L25" s="138"/>
      <c r="M25" s="136"/>
      <c r="N25" s="138"/>
      <c r="O25" s="136"/>
      <c r="P25" s="138"/>
      <c r="Q25" s="136"/>
      <c r="R25" s="138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36"/>
      <c r="F26" s="138"/>
      <c r="G26" s="136"/>
      <c r="H26" s="138"/>
      <c r="I26" s="136"/>
      <c r="J26" s="138"/>
      <c r="K26" s="136"/>
      <c r="L26" s="138"/>
      <c r="M26" s="136"/>
      <c r="N26" s="138"/>
      <c r="O26" s="136"/>
      <c r="P26" s="138"/>
      <c r="Q26" s="136"/>
      <c r="R26" s="13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f>SUM(E4:E26)</f>
        <v>8</v>
      </c>
      <c r="F27" s="141"/>
      <c r="G27" s="140">
        <f>SUM(G4:G26)</f>
        <v>8</v>
      </c>
      <c r="H27" s="141"/>
      <c r="I27" s="140">
        <f>SUM(I4:I26)</f>
        <v>8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33.5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6" sqref="B6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24.12.2023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113</v>
      </c>
      <c r="C4" s="6">
        <v>90</v>
      </c>
      <c r="D4" s="20" t="s">
        <v>103</v>
      </c>
      <c r="E4" s="136">
        <v>2</v>
      </c>
      <c r="F4" s="138"/>
      <c r="G4" s="136"/>
      <c r="H4" s="138"/>
      <c r="I4" s="136"/>
      <c r="J4" s="138"/>
      <c r="K4" s="136"/>
      <c r="L4" s="138"/>
      <c r="M4" s="136"/>
      <c r="N4" s="138"/>
      <c r="O4" s="136"/>
      <c r="P4" s="138"/>
      <c r="Q4" s="136"/>
      <c r="R4" s="138"/>
      <c r="S4" s="12">
        <f>E4+G4+I4+K4+M4+O4+Q4</f>
        <v>2</v>
      </c>
      <c r="T4" s="12">
        <f t="shared" ref="T4:T18" si="0">SUM(S4-U4-V4)</f>
        <v>2</v>
      </c>
      <c r="U4" s="14"/>
      <c r="V4" s="14"/>
    </row>
    <row r="5" spans="1:22" x14ac:dyDescent="0.25">
      <c r="A5" s="6">
        <v>7146</v>
      </c>
      <c r="B5" s="6" t="s">
        <v>115</v>
      </c>
      <c r="C5" s="6">
        <v>3</v>
      </c>
      <c r="D5" s="20" t="s">
        <v>89</v>
      </c>
      <c r="E5" s="136">
        <v>3</v>
      </c>
      <c r="F5" s="138"/>
      <c r="G5" s="136">
        <v>3</v>
      </c>
      <c r="H5" s="138"/>
      <c r="I5" s="136"/>
      <c r="J5" s="138"/>
      <c r="K5" s="136"/>
      <c r="L5" s="138"/>
      <c r="M5" s="136"/>
      <c r="N5" s="138"/>
      <c r="O5" s="136"/>
      <c r="P5" s="138"/>
      <c r="Q5" s="136"/>
      <c r="R5" s="138"/>
      <c r="S5" s="12">
        <f t="shared" ref="S5:S21" si="1">E5+G5+I5+K5+M5+O5+Q5</f>
        <v>6</v>
      </c>
      <c r="T5" s="12">
        <f t="shared" si="0"/>
        <v>6</v>
      </c>
      <c r="U5" s="14"/>
      <c r="V5" s="14"/>
    </row>
    <row r="6" spans="1:22" x14ac:dyDescent="0.25">
      <c r="A6" s="6" t="s">
        <v>104</v>
      </c>
      <c r="B6" s="119" t="s">
        <v>116</v>
      </c>
      <c r="C6" s="6">
        <v>1</v>
      </c>
      <c r="D6" s="20" t="s">
        <v>90</v>
      </c>
      <c r="E6" s="136"/>
      <c r="F6" s="138"/>
      <c r="G6" s="136">
        <v>2</v>
      </c>
      <c r="H6" s="138"/>
      <c r="I6" s="136">
        <v>3</v>
      </c>
      <c r="J6" s="138"/>
      <c r="K6" s="136"/>
      <c r="L6" s="138"/>
      <c r="M6" s="136"/>
      <c r="N6" s="138"/>
      <c r="O6" s="136"/>
      <c r="P6" s="138"/>
      <c r="Q6" s="136"/>
      <c r="R6" s="138"/>
      <c r="S6" s="12">
        <f>E6+G6+I6+K6+M6+O6+Q6</f>
        <v>5</v>
      </c>
      <c r="T6" s="12">
        <f t="shared" si="0"/>
        <v>5</v>
      </c>
      <c r="U6" s="14"/>
      <c r="V6" s="14"/>
    </row>
    <row r="7" spans="1:22" x14ac:dyDescent="0.25">
      <c r="A7" s="6">
        <v>6964</v>
      </c>
      <c r="B7" s="6" t="s">
        <v>109</v>
      </c>
      <c r="C7" s="6">
        <v>29</v>
      </c>
      <c r="D7" s="20" t="s">
        <v>96</v>
      </c>
      <c r="E7" s="136"/>
      <c r="F7" s="138"/>
      <c r="G7" s="136"/>
      <c r="H7" s="138"/>
      <c r="I7" s="136">
        <v>3</v>
      </c>
      <c r="J7" s="138"/>
      <c r="K7" s="136">
        <v>5</v>
      </c>
      <c r="L7" s="138"/>
      <c r="M7" s="136"/>
      <c r="N7" s="138"/>
      <c r="O7" s="136"/>
      <c r="P7" s="138"/>
      <c r="Q7" s="136"/>
      <c r="R7" s="138"/>
      <c r="S7" s="12">
        <f>E7+G7+I7+K7+M7+O7+Q7</f>
        <v>8</v>
      </c>
      <c r="T7" s="12">
        <f t="shared" si="0"/>
        <v>8</v>
      </c>
      <c r="U7" s="14"/>
      <c r="V7" s="14"/>
    </row>
    <row r="8" spans="1:22" x14ac:dyDescent="0.25">
      <c r="A8" s="6">
        <v>6964</v>
      </c>
      <c r="B8" s="6" t="s">
        <v>109</v>
      </c>
      <c r="C8" s="6">
        <v>7</v>
      </c>
      <c r="D8" s="20" t="s">
        <v>108</v>
      </c>
      <c r="E8" s="136">
        <v>2</v>
      </c>
      <c r="F8" s="138"/>
      <c r="G8" s="136">
        <v>3</v>
      </c>
      <c r="H8" s="138"/>
      <c r="I8" s="136">
        <v>2</v>
      </c>
      <c r="J8" s="138"/>
      <c r="K8" s="136"/>
      <c r="L8" s="138"/>
      <c r="M8" s="136"/>
      <c r="N8" s="138"/>
      <c r="O8" s="136"/>
      <c r="P8" s="138"/>
      <c r="Q8" s="136"/>
      <c r="R8" s="138"/>
      <c r="S8" s="12">
        <f t="shared" si="1"/>
        <v>7</v>
      </c>
      <c r="T8" s="12">
        <f t="shared" si="0"/>
        <v>7</v>
      </c>
      <c r="U8" s="14"/>
      <c r="V8" s="14"/>
    </row>
    <row r="9" spans="1:22" x14ac:dyDescent="0.25">
      <c r="A9" s="6">
        <v>7054</v>
      </c>
      <c r="B9" s="6" t="s">
        <v>113</v>
      </c>
      <c r="C9" s="6">
        <v>87</v>
      </c>
      <c r="D9" s="20" t="s">
        <v>90</v>
      </c>
      <c r="E9" s="136"/>
      <c r="F9" s="138"/>
      <c r="G9" s="136"/>
      <c r="H9" s="138"/>
      <c r="I9" s="136"/>
      <c r="J9" s="138"/>
      <c r="K9" s="136">
        <v>3</v>
      </c>
      <c r="L9" s="138"/>
      <c r="M9" s="136">
        <v>2</v>
      </c>
      <c r="N9" s="138"/>
      <c r="O9" s="136"/>
      <c r="P9" s="138"/>
      <c r="Q9" s="136"/>
      <c r="R9" s="138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8"/>
      <c r="G10" s="136"/>
      <c r="H10" s="138"/>
      <c r="I10" s="136"/>
      <c r="J10" s="138"/>
      <c r="K10" s="136"/>
      <c r="L10" s="138"/>
      <c r="M10" s="136"/>
      <c r="N10" s="138"/>
      <c r="O10" s="136"/>
      <c r="P10" s="138"/>
      <c r="Q10" s="136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8"/>
      <c r="G11" s="136"/>
      <c r="H11" s="138"/>
      <c r="I11" s="136"/>
      <c r="J11" s="138"/>
      <c r="K11" s="136"/>
      <c r="L11" s="138"/>
      <c r="M11" s="136"/>
      <c r="N11" s="138"/>
      <c r="O11" s="136"/>
      <c r="P11" s="138"/>
      <c r="Q11" s="136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8"/>
      <c r="G12" s="136"/>
      <c r="H12" s="138"/>
      <c r="I12" s="136"/>
      <c r="J12" s="138"/>
      <c r="K12" s="136"/>
      <c r="L12" s="138"/>
      <c r="M12" s="136"/>
      <c r="N12" s="138"/>
      <c r="O12" s="136"/>
      <c r="P12" s="138"/>
      <c r="Q12" s="136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8"/>
      <c r="G13" s="136"/>
      <c r="H13" s="138"/>
      <c r="I13" s="136"/>
      <c r="J13" s="138"/>
      <c r="K13" s="136"/>
      <c r="L13" s="138"/>
      <c r="M13" s="136"/>
      <c r="N13" s="138"/>
      <c r="O13" s="136"/>
      <c r="P13" s="138"/>
      <c r="Q13" s="136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8"/>
      <c r="G14" s="136"/>
      <c r="H14" s="138"/>
      <c r="I14" s="136"/>
      <c r="J14" s="138"/>
      <c r="K14" s="136"/>
      <c r="L14" s="138"/>
      <c r="M14" s="136"/>
      <c r="N14" s="138"/>
      <c r="O14" s="136"/>
      <c r="P14" s="138"/>
      <c r="Q14" s="136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112</v>
      </c>
      <c r="C15" s="6"/>
      <c r="D15" s="20" t="s">
        <v>78</v>
      </c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6"/>
      <c r="P15" s="138"/>
      <c r="Q15" s="136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112</v>
      </c>
      <c r="C16" s="6"/>
      <c r="D16" s="20" t="s">
        <v>59</v>
      </c>
      <c r="E16" s="136"/>
      <c r="F16" s="138"/>
      <c r="G16" s="136"/>
      <c r="H16" s="138"/>
      <c r="I16" s="136"/>
      <c r="J16" s="138"/>
      <c r="K16" s="136"/>
      <c r="L16" s="138"/>
      <c r="M16" s="136">
        <v>6</v>
      </c>
      <c r="N16" s="138"/>
      <c r="O16" s="136"/>
      <c r="P16" s="138"/>
      <c r="Q16" s="136"/>
      <c r="R16" s="138"/>
      <c r="S16" s="12">
        <f>E16+G16+I16+K16+M16+O16+Q16</f>
        <v>6</v>
      </c>
      <c r="T16" s="12">
        <f>SUM(S16-U16-V16)</f>
        <v>6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10" t="s">
        <v>54</v>
      </c>
      <c r="E17" s="136">
        <v>1</v>
      </c>
      <c r="F17" s="138"/>
      <c r="G17" s="136"/>
      <c r="H17" s="138"/>
      <c r="I17" s="136"/>
      <c r="J17" s="138"/>
      <c r="K17" s="136"/>
      <c r="L17" s="138"/>
      <c r="M17" s="136"/>
      <c r="N17" s="138"/>
      <c r="O17" s="136"/>
      <c r="P17" s="138"/>
      <c r="Q17" s="136"/>
      <c r="R17" s="138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/>
      <c r="B18" s="23"/>
      <c r="C18" s="6"/>
      <c r="D18" s="20"/>
      <c r="E18" s="136"/>
      <c r="F18" s="138"/>
      <c r="G18" s="136"/>
      <c r="H18" s="138"/>
      <c r="I18" s="136"/>
      <c r="J18" s="138"/>
      <c r="K18" s="136"/>
      <c r="L18" s="138"/>
      <c r="M18" s="136"/>
      <c r="N18" s="138"/>
      <c r="O18" s="136"/>
      <c r="P18" s="138"/>
      <c r="Q18" s="136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36"/>
      <c r="F19" s="138"/>
      <c r="G19" s="136"/>
      <c r="H19" s="138"/>
      <c r="I19" s="136"/>
      <c r="J19" s="138"/>
      <c r="K19" s="136"/>
      <c r="L19" s="138"/>
      <c r="M19" s="136"/>
      <c r="N19" s="138"/>
      <c r="O19" s="136"/>
      <c r="P19" s="138"/>
      <c r="Q19" s="136"/>
      <c r="R19" s="138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36"/>
      <c r="F20" s="138"/>
      <c r="G20" s="136"/>
      <c r="H20" s="138"/>
      <c r="I20" s="136"/>
      <c r="J20" s="138"/>
      <c r="K20" s="136"/>
      <c r="L20" s="138"/>
      <c r="M20" s="136"/>
      <c r="N20" s="138"/>
      <c r="O20" s="136"/>
      <c r="P20" s="138"/>
      <c r="Q20" s="136"/>
      <c r="R20" s="138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0">
        <f>SUM(E4:E20)</f>
        <v>8</v>
      </c>
      <c r="F21" s="141"/>
      <c r="G21" s="140">
        <f>SUM(G4:G20)</f>
        <v>8</v>
      </c>
      <c r="H21" s="141"/>
      <c r="I21" s="140">
        <f>SUM(I4:I20)</f>
        <v>8</v>
      </c>
      <c r="J21" s="141"/>
      <c r="K21" s="140">
        <f>SUM(K4:K20)</f>
        <v>8</v>
      </c>
      <c r="L21" s="141"/>
      <c r="M21" s="140">
        <f>SUM(M4:M20)</f>
        <v>8</v>
      </c>
      <c r="N21" s="141"/>
      <c r="O21" s="140">
        <f>SUM(O4:O20)</f>
        <v>0</v>
      </c>
      <c r="P21" s="141"/>
      <c r="Q21" s="140">
        <f>SUM(Q4:Q20)</f>
        <v>0</v>
      </c>
      <c r="R21" s="141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>
        <v>7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24.12.2023</v>
      </c>
      <c r="D2" s="30"/>
      <c r="E2" s="137" t="s">
        <v>11</v>
      </c>
      <c r="F2" s="137"/>
      <c r="G2" s="149" t="s">
        <v>12</v>
      </c>
      <c r="H2" s="149"/>
      <c r="I2" s="149" t="s">
        <v>13</v>
      </c>
      <c r="J2" s="149"/>
      <c r="K2" s="149" t="s">
        <v>14</v>
      </c>
      <c r="L2" s="149"/>
      <c r="M2" s="149" t="s">
        <v>15</v>
      </c>
      <c r="N2" s="149"/>
      <c r="O2" s="149" t="s">
        <v>16</v>
      </c>
      <c r="P2" s="149"/>
      <c r="Q2" s="149" t="s">
        <v>17</v>
      </c>
      <c r="R2" s="149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110</v>
      </c>
      <c r="C4" s="6">
        <v>24</v>
      </c>
      <c r="D4" s="20" t="s">
        <v>80</v>
      </c>
      <c r="E4" s="132"/>
      <c r="F4" s="139"/>
      <c r="G4" s="146">
        <v>3</v>
      </c>
      <c r="H4" s="147"/>
      <c r="I4" s="146">
        <v>3</v>
      </c>
      <c r="J4" s="147"/>
      <c r="K4" s="146">
        <v>3</v>
      </c>
      <c r="L4" s="147"/>
      <c r="M4" s="146">
        <v>2</v>
      </c>
      <c r="N4" s="147"/>
      <c r="O4" s="148"/>
      <c r="P4" s="148"/>
      <c r="Q4" s="146"/>
      <c r="R4" s="147"/>
      <c r="S4" s="36">
        <f>E4+G4+I4+K4+M4+O4+Q4</f>
        <v>11</v>
      </c>
      <c r="T4" s="36">
        <f>SUM(S4-U4-V4)</f>
        <v>11</v>
      </c>
      <c r="U4" s="38"/>
      <c r="V4" s="38"/>
    </row>
    <row r="5" spans="1:22" x14ac:dyDescent="0.25">
      <c r="A5" s="6">
        <v>7112</v>
      </c>
      <c r="B5" s="6" t="s">
        <v>110</v>
      </c>
      <c r="C5" s="6">
        <v>25</v>
      </c>
      <c r="D5" s="20" t="s">
        <v>80</v>
      </c>
      <c r="E5" s="132"/>
      <c r="F5" s="139"/>
      <c r="G5" s="136">
        <v>3</v>
      </c>
      <c r="H5" s="121"/>
      <c r="I5" s="120">
        <v>3</v>
      </c>
      <c r="J5" s="121"/>
      <c r="K5" s="120">
        <v>3</v>
      </c>
      <c r="L5" s="121"/>
      <c r="M5" s="120"/>
      <c r="N5" s="121"/>
      <c r="O5" s="148"/>
      <c r="P5" s="148"/>
      <c r="Q5" s="146"/>
      <c r="R5" s="147"/>
      <c r="S5" s="36">
        <f t="shared" ref="S5:S22" si="0">E5+G5+I5+K5+M5+O5+Q5</f>
        <v>9</v>
      </c>
      <c r="T5" s="36">
        <f t="shared" ref="T5:T20" si="1">SUM(S5-U5-V5)</f>
        <v>9</v>
      </c>
      <c r="U5" s="38"/>
      <c r="V5" s="38"/>
    </row>
    <row r="6" spans="1:22" x14ac:dyDescent="0.25">
      <c r="A6" s="6">
        <v>7112</v>
      </c>
      <c r="B6" s="6" t="s">
        <v>110</v>
      </c>
      <c r="C6" s="6">
        <v>26</v>
      </c>
      <c r="D6" s="20" t="s">
        <v>80</v>
      </c>
      <c r="E6" s="132"/>
      <c r="F6" s="139"/>
      <c r="G6" s="120">
        <v>2</v>
      </c>
      <c r="H6" s="121"/>
      <c r="I6" s="120">
        <v>2</v>
      </c>
      <c r="J6" s="121"/>
      <c r="K6" s="120">
        <v>2</v>
      </c>
      <c r="L6" s="121"/>
      <c r="M6" s="120"/>
      <c r="N6" s="121"/>
      <c r="O6" s="148"/>
      <c r="P6" s="148"/>
      <c r="Q6" s="146"/>
      <c r="R6" s="147"/>
      <c r="S6" s="36">
        <f t="shared" si="0"/>
        <v>6</v>
      </c>
      <c r="T6" s="36">
        <f t="shared" si="1"/>
        <v>6</v>
      </c>
      <c r="U6" s="38"/>
      <c r="V6" s="38"/>
    </row>
    <row r="7" spans="1:22" x14ac:dyDescent="0.25">
      <c r="A7" s="6"/>
      <c r="B7" s="6"/>
      <c r="C7" s="6"/>
      <c r="D7" s="20"/>
      <c r="E7" s="132"/>
      <c r="F7" s="139"/>
      <c r="G7" s="146"/>
      <c r="H7" s="147"/>
      <c r="I7" s="146"/>
      <c r="J7" s="147"/>
      <c r="K7" s="146"/>
      <c r="L7" s="147"/>
      <c r="M7" s="146"/>
      <c r="N7" s="147"/>
      <c r="O7" s="148"/>
      <c r="P7" s="148"/>
      <c r="Q7" s="146"/>
      <c r="R7" s="147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32"/>
      <c r="F8" s="139"/>
      <c r="G8" s="146"/>
      <c r="H8" s="147"/>
      <c r="I8" s="146"/>
      <c r="J8" s="147"/>
      <c r="K8" s="146"/>
      <c r="L8" s="147"/>
      <c r="M8" s="146"/>
      <c r="N8" s="147"/>
      <c r="O8" s="148"/>
      <c r="P8" s="148"/>
      <c r="Q8" s="146"/>
      <c r="R8" s="147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32"/>
      <c r="F9" s="139"/>
      <c r="G9" s="146"/>
      <c r="H9" s="147"/>
      <c r="I9" s="146"/>
      <c r="J9" s="147"/>
      <c r="K9" s="146"/>
      <c r="L9" s="147"/>
      <c r="M9" s="146"/>
      <c r="N9" s="147"/>
      <c r="O9" s="148"/>
      <c r="P9" s="148"/>
      <c r="Q9" s="146"/>
      <c r="R9" s="147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32"/>
      <c r="F10" s="139"/>
      <c r="G10" s="146"/>
      <c r="H10" s="147"/>
      <c r="I10" s="146"/>
      <c r="J10" s="147"/>
      <c r="K10" s="146"/>
      <c r="L10" s="147"/>
      <c r="M10" s="146"/>
      <c r="N10" s="147"/>
      <c r="O10" s="146"/>
      <c r="P10" s="147"/>
      <c r="Q10" s="146"/>
      <c r="R10" s="147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2"/>
      <c r="F11" s="139"/>
      <c r="G11" s="146"/>
      <c r="H11" s="147"/>
      <c r="I11" s="146"/>
      <c r="J11" s="147"/>
      <c r="K11" s="146"/>
      <c r="L11" s="147"/>
      <c r="M11" s="146"/>
      <c r="N11" s="147"/>
      <c r="O11" s="146"/>
      <c r="P11" s="147"/>
      <c r="Q11" s="146"/>
      <c r="R11" s="147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2"/>
      <c r="F12" s="139"/>
      <c r="G12" s="120"/>
      <c r="H12" s="121"/>
      <c r="I12" s="120"/>
      <c r="J12" s="121"/>
      <c r="K12" s="120"/>
      <c r="L12" s="121"/>
      <c r="M12" s="120"/>
      <c r="N12" s="121"/>
      <c r="O12" s="146"/>
      <c r="P12" s="147"/>
      <c r="Q12" s="146"/>
      <c r="R12" s="147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32"/>
      <c r="F13" s="139"/>
      <c r="G13" s="120"/>
      <c r="H13" s="121"/>
      <c r="I13" s="120"/>
      <c r="J13" s="121"/>
      <c r="K13" s="120"/>
      <c r="L13" s="121"/>
      <c r="M13" s="120"/>
      <c r="N13" s="121"/>
      <c r="O13" s="146"/>
      <c r="P13" s="147"/>
      <c r="Q13" s="146"/>
      <c r="R13" s="147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32"/>
      <c r="F14" s="139"/>
      <c r="G14" s="120"/>
      <c r="H14" s="121"/>
      <c r="I14" s="120"/>
      <c r="J14" s="121"/>
      <c r="K14" s="120"/>
      <c r="L14" s="121"/>
      <c r="M14" s="120"/>
      <c r="N14" s="121"/>
      <c r="O14" s="146"/>
      <c r="P14" s="147"/>
      <c r="Q14" s="146"/>
      <c r="R14" s="147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32"/>
      <c r="F15" s="139"/>
      <c r="G15" s="136"/>
      <c r="H15" s="121"/>
      <c r="I15" s="136"/>
      <c r="J15" s="121"/>
      <c r="K15" s="136"/>
      <c r="L15" s="121"/>
      <c r="M15" s="136"/>
      <c r="N15" s="121"/>
      <c r="O15" s="146"/>
      <c r="P15" s="147"/>
      <c r="Q15" s="146"/>
      <c r="R15" s="147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32"/>
      <c r="F16" s="139"/>
      <c r="G16" s="120"/>
      <c r="H16" s="121"/>
      <c r="I16" s="120"/>
      <c r="J16" s="121"/>
      <c r="K16" s="120"/>
      <c r="L16" s="121"/>
      <c r="M16" s="120"/>
      <c r="N16" s="121"/>
      <c r="O16" s="146"/>
      <c r="P16" s="147"/>
      <c r="Q16" s="146"/>
      <c r="R16" s="147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32"/>
      <c r="F17" s="139"/>
      <c r="G17" s="120"/>
      <c r="H17" s="121"/>
      <c r="I17" s="120"/>
      <c r="J17" s="121"/>
      <c r="K17" s="120"/>
      <c r="L17" s="121"/>
      <c r="M17" s="120"/>
      <c r="N17" s="121"/>
      <c r="O17" s="146"/>
      <c r="P17" s="147"/>
      <c r="Q17" s="146"/>
      <c r="R17" s="147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112</v>
      </c>
      <c r="C18" s="6"/>
      <c r="D18" s="20" t="s">
        <v>75</v>
      </c>
      <c r="E18" s="132"/>
      <c r="F18" s="139"/>
      <c r="G18" s="136"/>
      <c r="H18" s="147"/>
      <c r="I18" s="146"/>
      <c r="J18" s="147"/>
      <c r="K18" s="146"/>
      <c r="L18" s="147"/>
      <c r="M18" s="146"/>
      <c r="N18" s="147"/>
      <c r="O18" s="148"/>
      <c r="P18" s="148"/>
      <c r="Q18" s="146"/>
      <c r="R18" s="147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112</v>
      </c>
      <c r="C19" s="6"/>
      <c r="D19" s="20" t="s">
        <v>59</v>
      </c>
      <c r="E19" s="132"/>
      <c r="F19" s="139"/>
      <c r="G19" s="146"/>
      <c r="H19" s="147"/>
      <c r="I19" s="146"/>
      <c r="J19" s="147"/>
      <c r="K19" s="146"/>
      <c r="L19" s="147"/>
      <c r="M19" s="146">
        <v>6</v>
      </c>
      <c r="N19" s="147"/>
      <c r="O19" s="148"/>
      <c r="P19" s="148"/>
      <c r="Q19" s="146"/>
      <c r="R19" s="147"/>
      <c r="S19" s="36">
        <f t="shared" si="0"/>
        <v>6</v>
      </c>
      <c r="T19" s="36">
        <f t="shared" si="1"/>
        <v>6</v>
      </c>
      <c r="U19" s="38"/>
      <c r="V19" s="38"/>
    </row>
    <row r="20" spans="1:22" x14ac:dyDescent="0.25">
      <c r="A20" s="6">
        <v>3600</v>
      </c>
      <c r="B20" s="6" t="s">
        <v>112</v>
      </c>
      <c r="C20" s="6"/>
      <c r="D20" s="20" t="s">
        <v>66</v>
      </c>
      <c r="E20" s="132"/>
      <c r="F20" s="139"/>
      <c r="G20" s="146"/>
      <c r="H20" s="147"/>
      <c r="I20" s="146"/>
      <c r="J20" s="147"/>
      <c r="K20" s="146"/>
      <c r="L20" s="147"/>
      <c r="M20" s="146"/>
      <c r="N20" s="147"/>
      <c r="O20" s="148"/>
      <c r="P20" s="148"/>
      <c r="Q20" s="146"/>
      <c r="R20" s="147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32">
        <v>8</v>
      </c>
      <c r="F21" s="139"/>
      <c r="G21" s="146"/>
      <c r="H21" s="147"/>
      <c r="I21" s="146"/>
      <c r="J21" s="147"/>
      <c r="K21" s="146"/>
      <c r="L21" s="147"/>
      <c r="M21" s="146"/>
      <c r="N21" s="147"/>
      <c r="O21" s="148"/>
      <c r="P21" s="148"/>
      <c r="Q21" s="146"/>
      <c r="R21" s="147"/>
      <c r="S21" s="36">
        <f t="shared" si="0"/>
        <v>8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5"/>
      <c r="F22" s="125"/>
      <c r="G22" s="148"/>
      <c r="H22" s="148"/>
      <c r="I22" s="148"/>
      <c r="J22" s="148"/>
      <c r="K22" s="148"/>
      <c r="L22" s="148"/>
      <c r="M22" s="146"/>
      <c r="N22" s="147"/>
      <c r="O22" s="148"/>
      <c r="P22" s="148"/>
      <c r="Q22" s="146"/>
      <c r="R22" s="147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32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6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8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24.12.2023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109</v>
      </c>
      <c r="C4" s="6">
        <v>29</v>
      </c>
      <c r="D4" s="20" t="s">
        <v>96</v>
      </c>
      <c r="E4" s="136"/>
      <c r="F4" s="138"/>
      <c r="G4" s="136">
        <v>8</v>
      </c>
      <c r="H4" s="138"/>
      <c r="I4" s="136">
        <v>8</v>
      </c>
      <c r="J4" s="138"/>
      <c r="K4" s="136">
        <v>8</v>
      </c>
      <c r="L4" s="138"/>
      <c r="M4" s="136">
        <v>2</v>
      </c>
      <c r="N4" s="138"/>
      <c r="O4" s="136"/>
      <c r="P4" s="138"/>
      <c r="Q4" s="136"/>
      <c r="R4" s="138"/>
      <c r="S4" s="12">
        <f t="shared" ref="S4:S10" si="0">E4+G4+I4+K4+M4+O4+Q4</f>
        <v>26</v>
      </c>
      <c r="T4" s="12">
        <f t="shared" ref="T4:T22" si="1">SUM(S4-U4-V4)</f>
        <v>26</v>
      </c>
      <c r="U4" s="14"/>
      <c r="V4" s="14"/>
    </row>
    <row r="5" spans="1:22" x14ac:dyDescent="0.25">
      <c r="A5" s="6"/>
      <c r="B5" s="6"/>
      <c r="C5" s="6"/>
      <c r="D5" s="20"/>
      <c r="E5" s="136"/>
      <c r="F5" s="138"/>
      <c r="G5" s="136"/>
      <c r="H5" s="138"/>
      <c r="I5" s="136"/>
      <c r="J5" s="138"/>
      <c r="K5" s="136"/>
      <c r="L5" s="138"/>
      <c r="M5" s="136"/>
      <c r="N5" s="138"/>
      <c r="O5" s="136"/>
      <c r="P5" s="138"/>
      <c r="Q5" s="136"/>
      <c r="R5" s="13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36"/>
      <c r="F6" s="138"/>
      <c r="G6" s="136"/>
      <c r="H6" s="138"/>
      <c r="I6" s="136"/>
      <c r="J6" s="138"/>
      <c r="K6" s="136"/>
      <c r="L6" s="138"/>
      <c r="M6" s="136"/>
      <c r="N6" s="138"/>
      <c r="O6" s="136"/>
      <c r="P6" s="138"/>
      <c r="Q6" s="136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36"/>
      <c r="F7" s="138"/>
      <c r="G7" s="136"/>
      <c r="H7" s="138"/>
      <c r="I7" s="136"/>
      <c r="J7" s="138"/>
      <c r="K7" s="136"/>
      <c r="L7" s="138"/>
      <c r="M7" s="136"/>
      <c r="N7" s="138"/>
      <c r="O7" s="136"/>
      <c r="P7" s="138"/>
      <c r="Q7" s="136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8"/>
      <c r="G8" s="136"/>
      <c r="H8" s="138"/>
      <c r="I8" s="136"/>
      <c r="J8" s="138"/>
      <c r="K8" s="136"/>
      <c r="L8" s="138"/>
      <c r="M8" s="136"/>
      <c r="N8" s="138"/>
      <c r="O8" s="136"/>
      <c r="P8" s="138"/>
      <c r="Q8" s="136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8"/>
      <c r="G9" s="136"/>
      <c r="H9" s="138"/>
      <c r="I9" s="136"/>
      <c r="J9" s="138"/>
      <c r="K9" s="136"/>
      <c r="L9" s="138"/>
      <c r="M9" s="136"/>
      <c r="N9" s="138"/>
      <c r="O9" s="136"/>
      <c r="P9" s="138"/>
      <c r="Q9" s="136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8"/>
      <c r="G10" s="136"/>
      <c r="H10" s="138"/>
      <c r="I10" s="136"/>
      <c r="J10" s="138"/>
      <c r="K10" s="136"/>
      <c r="L10" s="138"/>
      <c r="M10" s="136"/>
      <c r="N10" s="138"/>
      <c r="O10" s="136"/>
      <c r="P10" s="138"/>
      <c r="Q10" s="136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36"/>
      <c r="F11" s="138"/>
      <c r="G11" s="136"/>
      <c r="H11" s="138"/>
      <c r="I11" s="136"/>
      <c r="J11" s="138"/>
      <c r="K11" s="136"/>
      <c r="L11" s="138"/>
      <c r="M11" s="136"/>
      <c r="N11" s="138"/>
      <c r="O11" s="136"/>
      <c r="P11" s="138"/>
      <c r="Q11" s="136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8"/>
      <c r="G12" s="136"/>
      <c r="H12" s="138"/>
      <c r="I12" s="136"/>
      <c r="J12" s="138"/>
      <c r="K12" s="136"/>
      <c r="L12" s="138"/>
      <c r="M12" s="136"/>
      <c r="N12" s="138"/>
      <c r="O12" s="136"/>
      <c r="P12" s="138"/>
      <c r="Q12" s="136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8"/>
      <c r="G13" s="136"/>
      <c r="H13" s="138"/>
      <c r="I13" s="136"/>
      <c r="J13" s="138"/>
      <c r="K13" s="136"/>
      <c r="L13" s="138"/>
      <c r="M13" s="136"/>
      <c r="N13" s="138"/>
      <c r="O13" s="136"/>
      <c r="P13" s="138"/>
      <c r="Q13" s="136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8"/>
      <c r="G14" s="136"/>
      <c r="H14" s="138"/>
      <c r="I14" s="136"/>
      <c r="J14" s="138"/>
      <c r="K14" s="136"/>
      <c r="L14" s="138"/>
      <c r="M14" s="136"/>
      <c r="N14" s="138"/>
      <c r="O14" s="136"/>
      <c r="P14" s="138"/>
      <c r="Q14" s="136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 t="s">
        <v>102</v>
      </c>
      <c r="E15" s="136">
        <v>8</v>
      </c>
      <c r="F15" s="138"/>
      <c r="G15" s="136"/>
      <c r="H15" s="138"/>
      <c r="I15" s="136"/>
      <c r="J15" s="138"/>
      <c r="K15" s="136"/>
      <c r="L15" s="138"/>
      <c r="M15" s="136"/>
      <c r="N15" s="138"/>
      <c r="O15" s="136"/>
      <c r="P15" s="138"/>
      <c r="Q15" s="136"/>
      <c r="R15" s="138"/>
      <c r="S15" s="12">
        <f>E15+G15+I15+K15+M15+O15+Q15</f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6"/>
      <c r="P16" s="138"/>
      <c r="Q16" s="136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6"/>
      <c r="P17" s="138"/>
      <c r="Q17" s="136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36"/>
      <c r="F18" s="138"/>
      <c r="G18" s="136"/>
      <c r="H18" s="138"/>
      <c r="I18" s="136"/>
      <c r="J18" s="138"/>
      <c r="K18" s="136"/>
      <c r="L18" s="138"/>
      <c r="M18" s="136"/>
      <c r="N18" s="138"/>
      <c r="O18" s="136"/>
      <c r="P18" s="138"/>
      <c r="Q18" s="136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6"/>
      <c r="F19" s="138"/>
      <c r="G19" s="136"/>
      <c r="H19" s="138"/>
      <c r="I19" s="136"/>
      <c r="J19" s="138"/>
      <c r="K19" s="136"/>
      <c r="L19" s="138"/>
      <c r="M19" s="136"/>
      <c r="N19" s="138"/>
      <c r="O19" s="136"/>
      <c r="P19" s="138"/>
      <c r="Q19" s="136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20" t="s">
        <v>76</v>
      </c>
      <c r="E20" s="136"/>
      <c r="F20" s="138"/>
      <c r="G20" s="136"/>
      <c r="H20" s="138"/>
      <c r="I20" s="136"/>
      <c r="J20" s="138"/>
      <c r="K20" s="136"/>
      <c r="L20" s="138"/>
      <c r="M20" s="136"/>
      <c r="N20" s="138"/>
      <c r="O20" s="136"/>
      <c r="P20" s="138"/>
      <c r="Q20" s="136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112</v>
      </c>
      <c r="C21" s="6"/>
      <c r="D21" s="20" t="s">
        <v>61</v>
      </c>
      <c r="E21" s="136"/>
      <c r="F21" s="138"/>
      <c r="G21" s="136"/>
      <c r="H21" s="138"/>
      <c r="I21" s="136"/>
      <c r="J21" s="138"/>
      <c r="K21" s="136"/>
      <c r="L21" s="138"/>
      <c r="M21" s="136">
        <v>6</v>
      </c>
      <c r="N21" s="138"/>
      <c r="O21" s="136"/>
      <c r="P21" s="138"/>
      <c r="Q21" s="136"/>
      <c r="R21" s="138"/>
      <c r="S21" s="12">
        <f t="shared" si="2"/>
        <v>6</v>
      </c>
      <c r="T21" s="12">
        <f t="shared" si="1"/>
        <v>6</v>
      </c>
      <c r="U21" s="14"/>
      <c r="V21" s="14"/>
    </row>
    <row r="22" spans="1:22" x14ac:dyDescent="0.25">
      <c r="A22" s="107"/>
      <c r="B22" s="59"/>
      <c r="C22" s="107"/>
      <c r="D22" s="10"/>
      <c r="E22" s="152"/>
      <c r="F22" s="138"/>
      <c r="G22" s="152"/>
      <c r="H22" s="138"/>
      <c r="I22" s="152"/>
      <c r="J22" s="138"/>
      <c r="K22" s="152"/>
      <c r="L22" s="138"/>
      <c r="M22" s="152"/>
      <c r="N22" s="138"/>
      <c r="O22" s="136"/>
      <c r="P22" s="138"/>
      <c r="Q22" s="136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6"/>
      <c r="F23" s="138"/>
      <c r="G23" s="136"/>
      <c r="H23" s="138"/>
      <c r="I23" s="136"/>
      <c r="J23" s="138"/>
      <c r="K23" s="136"/>
      <c r="L23" s="138"/>
      <c r="M23" s="136"/>
      <c r="N23" s="138"/>
      <c r="O23" s="136"/>
      <c r="P23" s="138"/>
      <c r="Q23" s="136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6"/>
      <c r="F24" s="138"/>
      <c r="G24" s="136"/>
      <c r="H24" s="138"/>
      <c r="I24" s="136"/>
      <c r="J24" s="138"/>
      <c r="K24" s="136"/>
      <c r="L24" s="138"/>
      <c r="M24" s="136"/>
      <c r="N24" s="138"/>
      <c r="O24" s="136"/>
      <c r="P24" s="138"/>
      <c r="Q24" s="136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v>6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24.12.2023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7" t="s">
        <v>15</v>
      </c>
      <c r="N2" s="137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9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6">
        <v>8</v>
      </c>
      <c r="N3" s="117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7146</v>
      </c>
      <c r="B4" s="6" t="s">
        <v>115</v>
      </c>
      <c r="C4" s="6">
        <v>3</v>
      </c>
      <c r="D4" s="20" t="s">
        <v>89</v>
      </c>
      <c r="E4" s="136">
        <v>4</v>
      </c>
      <c r="F4" s="138"/>
      <c r="G4" s="136">
        <v>4</v>
      </c>
      <c r="H4" s="138"/>
      <c r="I4" s="136"/>
      <c r="J4" s="138"/>
      <c r="K4" s="136"/>
      <c r="L4" s="138"/>
      <c r="M4" s="132"/>
      <c r="N4" s="139"/>
      <c r="O4" s="136"/>
      <c r="P4" s="138"/>
      <c r="Q4" s="136"/>
      <c r="R4" s="138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6" t="s">
        <v>104</v>
      </c>
      <c r="B5" s="119" t="s">
        <v>116</v>
      </c>
      <c r="C5" s="6">
        <v>1</v>
      </c>
      <c r="D5" s="20" t="s">
        <v>90</v>
      </c>
      <c r="E5" s="136">
        <v>2</v>
      </c>
      <c r="F5" s="138"/>
      <c r="G5" s="136">
        <v>2</v>
      </c>
      <c r="H5" s="138"/>
      <c r="I5" s="136"/>
      <c r="J5" s="138"/>
      <c r="K5" s="136"/>
      <c r="L5" s="138"/>
      <c r="M5" s="132"/>
      <c r="N5" s="139"/>
      <c r="O5" s="136"/>
      <c r="P5" s="138"/>
      <c r="Q5" s="136"/>
      <c r="R5" s="138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25">
      <c r="A6" s="6">
        <v>6964</v>
      </c>
      <c r="B6" s="6" t="s">
        <v>109</v>
      </c>
      <c r="C6" s="6">
        <v>29</v>
      </c>
      <c r="D6" s="20" t="s">
        <v>96</v>
      </c>
      <c r="E6" s="136">
        <v>2</v>
      </c>
      <c r="F6" s="138"/>
      <c r="G6" s="136">
        <v>1</v>
      </c>
      <c r="H6" s="138"/>
      <c r="I6" s="136">
        <v>3</v>
      </c>
      <c r="J6" s="138"/>
      <c r="K6" s="136">
        <v>2</v>
      </c>
      <c r="L6" s="138"/>
      <c r="M6" s="132"/>
      <c r="N6" s="139"/>
      <c r="O6" s="136"/>
      <c r="P6" s="138"/>
      <c r="Q6" s="136"/>
      <c r="R6" s="138"/>
      <c r="S6" s="12">
        <f t="shared" ref="S6:S24" si="0">E6+G6+I6+K6+M6+O6+Q6</f>
        <v>8</v>
      </c>
      <c r="T6" s="12">
        <f t="shared" ref="T6:T21" si="1">SUM(S6-U6-V6)</f>
        <v>8</v>
      </c>
      <c r="U6" s="14"/>
      <c r="V6" s="14"/>
    </row>
    <row r="7" spans="1:22" x14ac:dyDescent="0.25">
      <c r="A7" s="6">
        <v>6964</v>
      </c>
      <c r="B7" s="6" t="s">
        <v>109</v>
      </c>
      <c r="C7" s="6">
        <v>7</v>
      </c>
      <c r="D7" s="20" t="s">
        <v>108</v>
      </c>
      <c r="E7" s="136"/>
      <c r="F7" s="138"/>
      <c r="G7" s="136"/>
      <c r="H7" s="138"/>
      <c r="I7" s="136">
        <v>3</v>
      </c>
      <c r="J7" s="138"/>
      <c r="K7" s="136">
        <v>3</v>
      </c>
      <c r="L7" s="138"/>
      <c r="M7" s="132"/>
      <c r="N7" s="139"/>
      <c r="O7" s="136"/>
      <c r="P7" s="138"/>
      <c r="Q7" s="136"/>
      <c r="R7" s="138"/>
      <c r="S7" s="12">
        <f>E7+G7+I7+K7+M7+O7+Q7</f>
        <v>6</v>
      </c>
      <c r="T7" s="12">
        <f t="shared" si="1"/>
        <v>6</v>
      </c>
      <c r="U7" s="14"/>
      <c r="V7" s="14"/>
    </row>
    <row r="8" spans="1:22" x14ac:dyDescent="0.25">
      <c r="A8" s="6">
        <v>7054</v>
      </c>
      <c r="B8" s="6" t="s">
        <v>113</v>
      </c>
      <c r="C8" s="6">
        <v>87</v>
      </c>
      <c r="D8" s="20" t="s">
        <v>90</v>
      </c>
      <c r="E8" s="136"/>
      <c r="F8" s="138"/>
      <c r="G8" s="136"/>
      <c r="H8" s="138"/>
      <c r="I8" s="136">
        <v>2</v>
      </c>
      <c r="J8" s="138"/>
      <c r="K8" s="136">
        <v>3</v>
      </c>
      <c r="L8" s="138"/>
      <c r="M8" s="132"/>
      <c r="N8" s="139"/>
      <c r="O8" s="136"/>
      <c r="P8" s="138"/>
      <c r="Q8" s="136"/>
      <c r="R8" s="138"/>
      <c r="S8" s="12">
        <f>E8+G8+I8+K8+M8+O8+Q8</f>
        <v>5</v>
      </c>
      <c r="T8" s="12">
        <f t="shared" si="1"/>
        <v>5</v>
      </c>
      <c r="U8" s="14"/>
      <c r="V8" s="14"/>
    </row>
    <row r="9" spans="1:22" x14ac:dyDescent="0.25">
      <c r="A9" s="6"/>
      <c r="B9" s="6"/>
      <c r="C9" s="6"/>
      <c r="D9" s="20"/>
      <c r="E9" s="136"/>
      <c r="F9" s="138"/>
      <c r="G9" s="136"/>
      <c r="H9" s="138"/>
      <c r="I9" s="136"/>
      <c r="J9" s="138"/>
      <c r="K9" s="136"/>
      <c r="L9" s="138"/>
      <c r="M9" s="132"/>
      <c r="N9" s="139"/>
      <c r="O9" s="136"/>
      <c r="P9" s="138"/>
      <c r="Q9" s="136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8"/>
      <c r="G10" s="136"/>
      <c r="H10" s="138"/>
      <c r="I10" s="136"/>
      <c r="J10" s="138"/>
      <c r="K10" s="136"/>
      <c r="L10" s="138"/>
      <c r="M10" s="132"/>
      <c r="N10" s="139"/>
      <c r="O10" s="136"/>
      <c r="P10" s="138"/>
      <c r="Q10" s="136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8"/>
      <c r="G11" s="136"/>
      <c r="H11" s="138"/>
      <c r="I11" s="136"/>
      <c r="J11" s="138"/>
      <c r="K11" s="136"/>
      <c r="L11" s="138"/>
      <c r="M11" s="132"/>
      <c r="N11" s="139"/>
      <c r="O11" s="136"/>
      <c r="P11" s="138"/>
      <c r="Q11" s="136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8"/>
      <c r="G12" s="136"/>
      <c r="H12" s="138"/>
      <c r="I12" s="136"/>
      <c r="J12" s="138"/>
      <c r="K12" s="136"/>
      <c r="L12" s="138"/>
      <c r="M12" s="132"/>
      <c r="N12" s="139"/>
      <c r="O12" s="136"/>
      <c r="P12" s="138"/>
      <c r="Q12" s="136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8"/>
      <c r="G13" s="136"/>
      <c r="H13" s="138"/>
      <c r="I13" s="136"/>
      <c r="J13" s="138"/>
      <c r="K13" s="136"/>
      <c r="L13" s="138"/>
      <c r="M13" s="132"/>
      <c r="N13" s="139"/>
      <c r="O13" s="136"/>
      <c r="P13" s="138"/>
      <c r="Q13" s="136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8"/>
      <c r="G14" s="136"/>
      <c r="H14" s="138"/>
      <c r="I14" s="136"/>
      <c r="J14" s="138"/>
      <c r="K14" s="136"/>
      <c r="L14" s="138"/>
      <c r="M14" s="132"/>
      <c r="N14" s="139"/>
      <c r="O14" s="136"/>
      <c r="P14" s="138"/>
      <c r="Q14" s="136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6"/>
      <c r="F15" s="138"/>
      <c r="G15" s="136"/>
      <c r="H15" s="138"/>
      <c r="I15" s="136"/>
      <c r="J15" s="138"/>
      <c r="K15" s="136"/>
      <c r="L15" s="138"/>
      <c r="M15" s="132"/>
      <c r="N15" s="139"/>
      <c r="O15" s="136"/>
      <c r="P15" s="138"/>
      <c r="Q15" s="136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6"/>
      <c r="F16" s="138"/>
      <c r="G16" s="136"/>
      <c r="H16" s="138"/>
      <c r="I16" s="136"/>
      <c r="J16" s="138"/>
      <c r="K16" s="136"/>
      <c r="L16" s="138"/>
      <c r="M16" s="132"/>
      <c r="N16" s="139"/>
      <c r="O16" s="136"/>
      <c r="P16" s="138"/>
      <c r="Q16" s="136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8"/>
      <c r="G17" s="136"/>
      <c r="H17" s="138"/>
      <c r="I17" s="136"/>
      <c r="J17" s="138"/>
      <c r="K17" s="136"/>
      <c r="L17" s="138"/>
      <c r="M17" s="132"/>
      <c r="N17" s="139"/>
      <c r="O17" s="136"/>
      <c r="P17" s="138"/>
      <c r="Q17" s="136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36"/>
      <c r="J18" s="138"/>
      <c r="K18" s="120"/>
      <c r="L18" s="121"/>
      <c r="M18" s="132"/>
      <c r="N18" s="139"/>
      <c r="O18" s="136"/>
      <c r="P18" s="138"/>
      <c r="Q18" s="136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20" t="s">
        <v>59</v>
      </c>
      <c r="E19" s="120"/>
      <c r="F19" s="121"/>
      <c r="G19" s="120"/>
      <c r="H19" s="121"/>
      <c r="I19" s="120"/>
      <c r="J19" s="121"/>
      <c r="K19" s="120"/>
      <c r="L19" s="121"/>
      <c r="M19" s="122"/>
      <c r="N19" s="123"/>
      <c r="O19" s="136"/>
      <c r="P19" s="138"/>
      <c r="Q19" s="136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10" t="s">
        <v>54</v>
      </c>
      <c r="E20" s="136"/>
      <c r="F20" s="138"/>
      <c r="G20" s="136">
        <v>1</v>
      </c>
      <c r="H20" s="138"/>
      <c r="I20" s="136"/>
      <c r="J20" s="138"/>
      <c r="K20" s="136"/>
      <c r="L20" s="138"/>
      <c r="M20" s="132"/>
      <c r="N20" s="139"/>
      <c r="O20" s="136"/>
      <c r="P20" s="138"/>
      <c r="Q20" s="136"/>
      <c r="R20" s="138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36"/>
      <c r="F21" s="138"/>
      <c r="G21" s="136"/>
      <c r="H21" s="138"/>
      <c r="I21" s="136"/>
      <c r="J21" s="138"/>
      <c r="K21" s="136"/>
      <c r="L21" s="138"/>
      <c r="M21" s="132"/>
      <c r="N21" s="139"/>
      <c r="O21" s="136"/>
      <c r="P21" s="138"/>
      <c r="Q21" s="136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6"/>
      <c r="F22" s="138"/>
      <c r="G22" s="136"/>
      <c r="H22" s="138"/>
      <c r="I22" s="136"/>
      <c r="J22" s="138"/>
      <c r="K22" s="136"/>
      <c r="L22" s="138"/>
      <c r="M22" s="132">
        <v>8</v>
      </c>
      <c r="N22" s="139"/>
      <c r="O22" s="136"/>
      <c r="P22" s="138"/>
      <c r="Q22" s="136"/>
      <c r="R22" s="138"/>
      <c r="S22" s="12">
        <f t="shared" si="0"/>
        <v>8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6"/>
      <c r="F23" s="138"/>
      <c r="G23" s="136"/>
      <c r="H23" s="138"/>
      <c r="I23" s="136"/>
      <c r="J23" s="138"/>
      <c r="K23" s="136"/>
      <c r="L23" s="138"/>
      <c r="M23" s="136"/>
      <c r="N23" s="138"/>
      <c r="O23" s="136"/>
      <c r="P23" s="138"/>
      <c r="Q23" s="136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>
        <v>1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M14" sqref="M14:N14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24.12.2023</v>
      </c>
      <c r="D2" s="6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55" t="s">
        <v>15</v>
      </c>
      <c r="N2" s="155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3"/>
      <c r="F5" s="154"/>
      <c r="G5" s="153"/>
      <c r="H5" s="154"/>
      <c r="I5" s="153"/>
      <c r="J5" s="154"/>
      <c r="K5" s="153"/>
      <c r="L5" s="154"/>
      <c r="M5" s="153"/>
      <c r="N5" s="154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3"/>
      <c r="F6" s="154"/>
      <c r="G6" s="153"/>
      <c r="H6" s="154"/>
      <c r="I6" s="153"/>
      <c r="J6" s="154"/>
      <c r="K6" s="153"/>
      <c r="L6" s="154"/>
      <c r="M6" s="153"/>
      <c r="N6" s="154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3"/>
      <c r="F7" s="154"/>
      <c r="G7" s="153"/>
      <c r="H7" s="154"/>
      <c r="I7" s="153"/>
      <c r="J7" s="154"/>
      <c r="K7" s="153"/>
      <c r="L7" s="154"/>
      <c r="M7" s="153"/>
      <c r="N7" s="154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3"/>
      <c r="F8" s="154"/>
      <c r="G8" s="153"/>
      <c r="H8" s="154"/>
      <c r="I8" s="153"/>
      <c r="J8" s="154"/>
      <c r="K8" s="153"/>
      <c r="L8" s="154"/>
      <c r="M8" s="153"/>
      <c r="N8" s="154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3"/>
      <c r="F9" s="154"/>
      <c r="G9" s="153"/>
      <c r="H9" s="154"/>
      <c r="I9" s="153"/>
      <c r="J9" s="154"/>
      <c r="K9" s="153"/>
      <c r="L9" s="154"/>
      <c r="M9" s="153"/>
      <c r="N9" s="154"/>
      <c r="O9" s="136"/>
      <c r="P9" s="138"/>
      <c r="Q9" s="136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3"/>
      <c r="F10" s="154"/>
      <c r="G10" s="153"/>
      <c r="H10" s="154"/>
      <c r="I10" s="153"/>
      <c r="J10" s="154"/>
      <c r="K10" s="153"/>
      <c r="L10" s="154"/>
      <c r="M10" s="153"/>
      <c r="N10" s="154"/>
      <c r="O10" s="136"/>
      <c r="P10" s="138"/>
      <c r="Q10" s="136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53"/>
      <c r="F11" s="154"/>
      <c r="G11" s="153"/>
      <c r="H11" s="154"/>
      <c r="I11" s="153"/>
      <c r="J11" s="154"/>
      <c r="K11" s="153"/>
      <c r="L11" s="154"/>
      <c r="M11" s="153"/>
      <c r="N11" s="154"/>
      <c r="O11" s="136"/>
      <c r="P11" s="138"/>
      <c r="Q11" s="136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3"/>
      <c r="F12" s="154"/>
      <c r="G12" s="153"/>
      <c r="H12" s="154"/>
      <c r="I12" s="153"/>
      <c r="J12" s="154"/>
      <c r="K12" s="153"/>
      <c r="L12" s="154"/>
      <c r="M12" s="153"/>
      <c r="N12" s="154"/>
      <c r="O12" s="136"/>
      <c r="P12" s="138"/>
      <c r="Q12" s="136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3"/>
      <c r="F13" s="154"/>
      <c r="G13" s="153"/>
      <c r="H13" s="154"/>
      <c r="I13" s="153"/>
      <c r="J13" s="154"/>
      <c r="K13" s="153"/>
      <c r="L13" s="154"/>
      <c r="M13" s="153"/>
      <c r="N13" s="154"/>
      <c r="O13" s="136"/>
      <c r="P13" s="138"/>
      <c r="Q13" s="136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8"/>
      <c r="G14" s="136"/>
      <c r="H14" s="138"/>
      <c r="I14" s="136"/>
      <c r="J14" s="138"/>
      <c r="K14" s="136"/>
      <c r="L14" s="138"/>
      <c r="M14" s="136"/>
      <c r="N14" s="138"/>
      <c r="O14" s="136"/>
      <c r="P14" s="138"/>
      <c r="Q14" s="136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6"/>
      <c r="F15" s="138"/>
      <c r="G15" s="136"/>
      <c r="H15" s="138"/>
      <c r="I15" s="136"/>
      <c r="J15" s="138"/>
      <c r="K15" s="136"/>
      <c r="L15" s="138"/>
      <c r="M15" s="136"/>
      <c r="N15" s="138"/>
      <c r="O15" s="136"/>
      <c r="P15" s="138"/>
      <c r="Q15" s="136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36"/>
      <c r="F16" s="138"/>
      <c r="G16" s="136"/>
      <c r="H16" s="138"/>
      <c r="I16" s="136"/>
      <c r="J16" s="138"/>
      <c r="K16" s="136"/>
      <c r="L16" s="138"/>
      <c r="M16" s="136"/>
      <c r="N16" s="138"/>
      <c r="O16" s="136"/>
      <c r="P16" s="138"/>
      <c r="Q16" s="136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8"/>
      <c r="G17" s="136"/>
      <c r="H17" s="138"/>
      <c r="I17" s="136"/>
      <c r="J17" s="138"/>
      <c r="K17" s="136"/>
      <c r="L17" s="138"/>
      <c r="M17" s="136"/>
      <c r="N17" s="138"/>
      <c r="O17" s="136"/>
      <c r="P17" s="138"/>
      <c r="Q17" s="136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6"/>
      <c r="P18" s="138"/>
      <c r="Q18" s="136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6"/>
      <c r="P19" s="138"/>
      <c r="Q19" s="136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8"/>
      <c r="G20" s="136"/>
      <c r="H20" s="138"/>
      <c r="I20" s="136"/>
      <c r="J20" s="138"/>
      <c r="K20" s="136"/>
      <c r="L20" s="138"/>
      <c r="M20" s="136"/>
      <c r="N20" s="138"/>
      <c r="O20" s="136"/>
      <c r="P20" s="138"/>
      <c r="Q20" s="136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6"/>
      <c r="F21" s="138"/>
      <c r="G21" s="136"/>
      <c r="H21" s="138"/>
      <c r="I21" s="136"/>
      <c r="J21" s="138"/>
      <c r="K21" s="136"/>
      <c r="L21" s="138"/>
      <c r="M21" s="136"/>
      <c r="N21" s="138"/>
      <c r="O21" s="136"/>
      <c r="P21" s="138"/>
      <c r="Q21" s="136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6"/>
      <c r="F22" s="138"/>
      <c r="G22" s="136"/>
      <c r="H22" s="138"/>
      <c r="I22" s="136"/>
      <c r="J22" s="138"/>
      <c r="K22" s="136"/>
      <c r="L22" s="138"/>
      <c r="M22" s="136"/>
      <c r="N22" s="138"/>
      <c r="O22" s="136"/>
      <c r="P22" s="138"/>
      <c r="Q22" s="136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3" zoomScale="87" zoomScaleNormal="87" workbookViewId="0">
      <selection activeCell="E24" sqref="E24:N33"/>
    </sheetView>
  </sheetViews>
  <sheetFormatPr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24.12.2023</v>
      </c>
      <c r="D2" s="107"/>
      <c r="E2" s="160" t="s">
        <v>11</v>
      </c>
      <c r="F2" s="160"/>
      <c r="G2" s="160" t="s">
        <v>12</v>
      </c>
      <c r="H2" s="160"/>
      <c r="I2" s="160" t="s">
        <v>13</v>
      </c>
      <c r="J2" s="160"/>
      <c r="K2" s="160" t="s">
        <v>14</v>
      </c>
      <c r="L2" s="160"/>
      <c r="M2" s="133" t="s">
        <v>15</v>
      </c>
      <c r="N2" s="160"/>
      <c r="O2" s="160" t="s">
        <v>16</v>
      </c>
      <c r="P2" s="160"/>
      <c r="Q2" s="160" t="s">
        <v>17</v>
      </c>
      <c r="R2" s="160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7054</v>
      </c>
      <c r="B4" s="6" t="s">
        <v>113</v>
      </c>
      <c r="C4" s="6">
        <v>87</v>
      </c>
      <c r="D4" s="20" t="s">
        <v>90</v>
      </c>
      <c r="E4" s="136">
        <v>1</v>
      </c>
      <c r="F4" s="138"/>
      <c r="G4" s="136">
        <v>3</v>
      </c>
      <c r="H4" s="138"/>
      <c r="I4" s="136"/>
      <c r="J4" s="138"/>
      <c r="K4" s="136"/>
      <c r="L4" s="138"/>
      <c r="M4" s="136"/>
      <c r="N4" s="138"/>
      <c r="O4" s="156"/>
      <c r="P4" s="157"/>
      <c r="Q4" s="156"/>
      <c r="R4" s="157"/>
      <c r="S4" s="77">
        <f t="shared" ref="S4:S33" si="0">E4+G4+I4+K4+M4+O4+Q4</f>
        <v>4</v>
      </c>
      <c r="T4" s="77">
        <f t="shared" ref="T4:T33" si="1">SUM(S4-U4-V4)</f>
        <v>4</v>
      </c>
      <c r="U4" s="80"/>
      <c r="V4" s="80"/>
    </row>
    <row r="5" spans="1:22" x14ac:dyDescent="0.25">
      <c r="A5" s="6">
        <v>7054</v>
      </c>
      <c r="B5" s="6" t="s">
        <v>113</v>
      </c>
      <c r="C5" s="6">
        <v>90</v>
      </c>
      <c r="D5" s="20" t="s">
        <v>103</v>
      </c>
      <c r="E5" s="136"/>
      <c r="F5" s="138"/>
      <c r="G5" s="136"/>
      <c r="H5" s="138"/>
      <c r="I5" s="136">
        <v>0.5</v>
      </c>
      <c r="J5" s="138"/>
      <c r="K5" s="136"/>
      <c r="L5" s="138"/>
      <c r="M5" s="136"/>
      <c r="N5" s="138"/>
      <c r="O5" s="156"/>
      <c r="P5" s="157"/>
      <c r="Q5" s="156"/>
      <c r="R5" s="157"/>
      <c r="S5" s="77">
        <f t="shared" si="0"/>
        <v>0.5</v>
      </c>
      <c r="T5" s="77">
        <f t="shared" si="1"/>
        <v>0.5</v>
      </c>
      <c r="U5" s="80"/>
      <c r="V5" s="80"/>
    </row>
    <row r="6" spans="1:22" x14ac:dyDescent="0.25">
      <c r="A6" s="6">
        <v>7054</v>
      </c>
      <c r="B6" s="6" t="s">
        <v>113</v>
      </c>
      <c r="C6" s="6">
        <v>82</v>
      </c>
      <c r="D6" s="20" t="s">
        <v>96</v>
      </c>
      <c r="E6" s="136"/>
      <c r="F6" s="138"/>
      <c r="G6" s="136">
        <v>1</v>
      </c>
      <c r="H6" s="138"/>
      <c r="I6" s="136"/>
      <c r="J6" s="138"/>
      <c r="K6" s="136"/>
      <c r="L6" s="138"/>
      <c r="M6" s="136"/>
      <c r="N6" s="138"/>
      <c r="O6" s="156"/>
      <c r="P6" s="157"/>
      <c r="Q6" s="156"/>
      <c r="R6" s="157"/>
      <c r="S6" s="77">
        <f t="shared" ref="S6:S8" si="2">E6+G6+I6+K6+M6+O6+Q6</f>
        <v>1</v>
      </c>
      <c r="T6" s="77">
        <f t="shared" ref="T6:T8" si="3">SUM(S6-U6-V6)</f>
        <v>1</v>
      </c>
      <c r="U6" s="80"/>
      <c r="V6" s="80"/>
    </row>
    <row r="7" spans="1:22" x14ac:dyDescent="0.25">
      <c r="A7" s="6">
        <v>6964</v>
      </c>
      <c r="B7" s="6" t="s">
        <v>109</v>
      </c>
      <c r="C7" s="6">
        <v>7</v>
      </c>
      <c r="D7" s="20" t="s">
        <v>108</v>
      </c>
      <c r="E7" s="136"/>
      <c r="F7" s="138"/>
      <c r="G7" s="136"/>
      <c r="H7" s="138"/>
      <c r="I7" s="136">
        <v>6</v>
      </c>
      <c r="J7" s="138"/>
      <c r="K7" s="136">
        <v>4</v>
      </c>
      <c r="L7" s="138"/>
      <c r="M7" s="136"/>
      <c r="N7" s="138"/>
      <c r="O7" s="156"/>
      <c r="P7" s="157"/>
      <c r="Q7" s="156"/>
      <c r="R7" s="157"/>
      <c r="S7" s="77">
        <f t="shared" si="2"/>
        <v>10</v>
      </c>
      <c r="T7" s="77">
        <f t="shared" si="3"/>
        <v>10</v>
      </c>
      <c r="U7" s="80"/>
      <c r="V7" s="80"/>
    </row>
    <row r="8" spans="1:22" x14ac:dyDescent="0.25">
      <c r="A8" s="6"/>
      <c r="B8" s="6"/>
      <c r="C8" s="6"/>
      <c r="D8" s="20"/>
      <c r="E8" s="136"/>
      <c r="F8" s="138"/>
      <c r="G8" s="136"/>
      <c r="H8" s="138"/>
      <c r="I8" s="136"/>
      <c r="J8" s="138"/>
      <c r="K8" s="136"/>
      <c r="L8" s="138"/>
      <c r="M8" s="136"/>
      <c r="N8" s="138"/>
      <c r="O8" s="156"/>
      <c r="P8" s="157"/>
      <c r="Q8" s="156"/>
      <c r="R8" s="157"/>
      <c r="S8" s="77">
        <f t="shared" si="2"/>
        <v>0</v>
      </c>
      <c r="T8" s="77">
        <f t="shared" si="3"/>
        <v>0</v>
      </c>
      <c r="U8" s="80"/>
      <c r="V8" s="80"/>
    </row>
    <row r="9" spans="1:22" ht="15" customHeight="1" x14ac:dyDescent="0.25">
      <c r="A9" s="6"/>
      <c r="B9" s="6"/>
      <c r="C9" s="6"/>
      <c r="D9" s="20"/>
      <c r="E9" s="136"/>
      <c r="F9" s="138"/>
      <c r="G9" s="136"/>
      <c r="H9" s="138"/>
      <c r="I9" s="136"/>
      <c r="J9" s="138"/>
      <c r="K9" s="136"/>
      <c r="L9" s="138"/>
      <c r="M9" s="136"/>
      <c r="N9" s="138"/>
      <c r="O9" s="156"/>
      <c r="P9" s="157"/>
      <c r="Q9" s="156"/>
      <c r="R9" s="157"/>
      <c r="S9" s="77">
        <f t="shared" si="0"/>
        <v>0</v>
      </c>
      <c r="T9" s="77">
        <f t="shared" si="1"/>
        <v>0</v>
      </c>
      <c r="U9" s="80"/>
      <c r="V9" s="80"/>
    </row>
    <row r="10" spans="1:22" ht="15" customHeight="1" x14ac:dyDescent="0.25">
      <c r="A10" s="6"/>
      <c r="B10" s="6"/>
      <c r="C10" s="6"/>
      <c r="D10" s="20"/>
      <c r="E10" s="136"/>
      <c r="F10" s="138"/>
      <c r="G10" s="136"/>
      <c r="H10" s="138"/>
      <c r="I10" s="136"/>
      <c r="J10" s="138"/>
      <c r="K10" s="136"/>
      <c r="L10" s="138"/>
      <c r="M10" s="136"/>
      <c r="N10" s="138"/>
      <c r="O10" s="156"/>
      <c r="P10" s="157"/>
      <c r="Q10" s="156"/>
      <c r="R10" s="157"/>
      <c r="S10" s="77">
        <f t="shared" ref="S10" si="4">E10+G10+I10+K10+M10+O10+Q10</f>
        <v>0</v>
      </c>
      <c r="T10" s="77">
        <f t="shared" ref="T10" si="5">SUM(S10-U10-V10)</f>
        <v>0</v>
      </c>
      <c r="U10" s="80"/>
      <c r="V10" s="80"/>
    </row>
    <row r="11" spans="1:22" x14ac:dyDescent="0.25">
      <c r="A11" s="6"/>
      <c r="B11" s="6"/>
      <c r="C11" s="6"/>
      <c r="D11" s="20"/>
      <c r="E11" s="136"/>
      <c r="F11" s="138"/>
      <c r="G11" s="136"/>
      <c r="H11" s="138"/>
      <c r="I11" s="136"/>
      <c r="J11" s="138"/>
      <c r="K11" s="136"/>
      <c r="L11" s="138"/>
      <c r="M11" s="136"/>
      <c r="N11" s="138"/>
      <c r="O11" s="156"/>
      <c r="P11" s="157"/>
      <c r="Q11" s="156"/>
      <c r="R11" s="157"/>
      <c r="S11" s="77">
        <f t="shared" si="0"/>
        <v>0</v>
      </c>
      <c r="T11" s="77">
        <f t="shared" si="1"/>
        <v>0</v>
      </c>
      <c r="U11" s="80"/>
      <c r="V11" s="80"/>
    </row>
    <row r="12" spans="1:22" x14ac:dyDescent="0.25">
      <c r="A12" s="6"/>
      <c r="B12" s="6"/>
      <c r="D12" s="20"/>
      <c r="E12" s="136"/>
      <c r="F12" s="138"/>
      <c r="G12" s="136"/>
      <c r="H12" s="138"/>
      <c r="I12" s="136"/>
      <c r="J12" s="138"/>
      <c r="K12" s="136"/>
      <c r="L12" s="138"/>
      <c r="M12" s="136"/>
      <c r="N12" s="138"/>
      <c r="O12" s="156"/>
      <c r="P12" s="157"/>
      <c r="Q12" s="156"/>
      <c r="R12" s="157"/>
      <c r="S12" s="77">
        <f t="shared" ref="S12" si="6">E12+G12+I12+K12+M12+O12+Q12</f>
        <v>0</v>
      </c>
      <c r="T12" s="77">
        <f t="shared" ref="T12" si="7">SUM(S12-U12-V12)</f>
        <v>0</v>
      </c>
      <c r="U12" s="80"/>
      <c r="V12" s="80"/>
    </row>
    <row r="13" spans="1:22" x14ac:dyDescent="0.25">
      <c r="A13" s="6"/>
      <c r="B13" s="6"/>
      <c r="C13" s="6"/>
      <c r="D13" s="20"/>
      <c r="E13" s="136"/>
      <c r="F13" s="138"/>
      <c r="G13" s="136"/>
      <c r="H13" s="138"/>
      <c r="I13" s="136"/>
      <c r="J13" s="138"/>
      <c r="K13" s="136"/>
      <c r="L13" s="138"/>
      <c r="M13" s="136"/>
      <c r="N13" s="138"/>
      <c r="O13" s="156"/>
      <c r="P13" s="157"/>
      <c r="Q13" s="156"/>
      <c r="R13" s="157"/>
      <c r="S13" s="77">
        <f t="shared" ref="S13" si="8">E13+G13+I13+K13+M13+O13+Q13</f>
        <v>0</v>
      </c>
      <c r="T13" s="77">
        <f t="shared" ref="T13" si="9">SUM(S13-U13-V13)</f>
        <v>0</v>
      </c>
      <c r="U13" s="80"/>
      <c r="V13" s="80"/>
    </row>
    <row r="14" spans="1:22" x14ac:dyDescent="0.25">
      <c r="A14" s="6"/>
      <c r="B14" s="6"/>
      <c r="C14" s="6"/>
      <c r="D14" s="10"/>
      <c r="E14" s="136"/>
      <c r="F14" s="138"/>
      <c r="G14" s="136"/>
      <c r="H14" s="138"/>
      <c r="I14" s="136"/>
      <c r="J14" s="138"/>
      <c r="K14" s="136"/>
      <c r="L14" s="138"/>
      <c r="M14" s="136"/>
      <c r="N14" s="138"/>
      <c r="O14" s="156"/>
      <c r="P14" s="157"/>
      <c r="Q14" s="156"/>
      <c r="R14" s="157"/>
      <c r="S14" s="77">
        <f t="shared" si="0"/>
        <v>0</v>
      </c>
      <c r="T14" s="77">
        <f t="shared" si="1"/>
        <v>0</v>
      </c>
      <c r="U14" s="80"/>
      <c r="V14" s="80"/>
    </row>
    <row r="15" spans="1:22" x14ac:dyDescent="0.25">
      <c r="A15" s="6"/>
      <c r="B15" s="6"/>
      <c r="C15" s="6"/>
      <c r="D15" s="20"/>
      <c r="E15" s="136"/>
      <c r="F15" s="138"/>
      <c r="G15" s="136"/>
      <c r="H15" s="138"/>
      <c r="I15" s="136"/>
      <c r="J15" s="138"/>
      <c r="K15" s="136"/>
      <c r="L15" s="138"/>
      <c r="M15" s="136"/>
      <c r="N15" s="138"/>
      <c r="O15" s="156"/>
      <c r="P15" s="157"/>
      <c r="Q15" s="156"/>
      <c r="R15" s="157"/>
      <c r="S15" s="77">
        <f t="shared" ref="S15" si="10">E15+G15+I15+K15+M15+O15+Q15</f>
        <v>0</v>
      </c>
      <c r="T15" s="77">
        <f t="shared" ref="T15" si="11">SUM(S15-U15-V15)</f>
        <v>0</v>
      </c>
      <c r="U15" s="80"/>
      <c r="V15" s="80"/>
    </row>
    <row r="16" spans="1:22" x14ac:dyDescent="0.25">
      <c r="A16" s="6">
        <v>3602</v>
      </c>
      <c r="B16" s="6" t="s">
        <v>117</v>
      </c>
      <c r="C16" s="6"/>
      <c r="D16" s="20" t="s">
        <v>91</v>
      </c>
      <c r="E16" s="136"/>
      <c r="F16" s="138"/>
      <c r="G16" s="136"/>
      <c r="H16" s="138"/>
      <c r="I16" s="136"/>
      <c r="J16" s="138"/>
      <c r="K16" s="136"/>
      <c r="L16" s="138"/>
      <c r="M16" s="136"/>
      <c r="N16" s="138"/>
      <c r="O16" s="156"/>
      <c r="P16" s="157"/>
      <c r="Q16" s="156"/>
      <c r="R16" s="157"/>
      <c r="S16" s="77">
        <f t="shared" si="0"/>
        <v>0</v>
      </c>
      <c r="T16" s="77">
        <f t="shared" si="1"/>
        <v>0</v>
      </c>
      <c r="U16" s="80"/>
      <c r="V16" s="80"/>
    </row>
    <row r="17" spans="1:22" x14ac:dyDescent="0.25">
      <c r="A17" s="6">
        <v>3602</v>
      </c>
      <c r="B17" s="6" t="s">
        <v>117</v>
      </c>
      <c r="C17" s="6"/>
      <c r="D17" s="20" t="s">
        <v>97</v>
      </c>
      <c r="E17" s="136"/>
      <c r="F17" s="138"/>
      <c r="G17" s="136"/>
      <c r="H17" s="138"/>
      <c r="I17" s="136"/>
      <c r="J17" s="138"/>
      <c r="K17" s="136"/>
      <c r="L17" s="138"/>
      <c r="M17" s="136"/>
      <c r="N17" s="138"/>
      <c r="O17" s="156"/>
      <c r="P17" s="157"/>
      <c r="Q17" s="156"/>
      <c r="R17" s="157"/>
      <c r="S17" s="77">
        <f>E17+G17+I17+K17+M17+O17+Q17</f>
        <v>0</v>
      </c>
      <c r="T17" s="77">
        <f>SUM(S17-U17-V17)</f>
        <v>0</v>
      </c>
      <c r="U17" s="80"/>
      <c r="V17" s="80"/>
    </row>
    <row r="18" spans="1:22" x14ac:dyDescent="0.25">
      <c r="A18" s="79">
        <v>3602</v>
      </c>
      <c r="B18" s="6" t="s">
        <v>117</v>
      </c>
      <c r="C18" s="6"/>
      <c r="D18" s="20" t="s">
        <v>71</v>
      </c>
      <c r="E18" s="136"/>
      <c r="F18" s="138"/>
      <c r="G18" s="136"/>
      <c r="H18" s="138"/>
      <c r="I18" s="136"/>
      <c r="J18" s="138"/>
      <c r="K18" s="136"/>
      <c r="L18" s="138"/>
      <c r="M18" s="136"/>
      <c r="N18" s="138"/>
      <c r="O18" s="156"/>
      <c r="P18" s="157"/>
      <c r="Q18" s="156"/>
      <c r="R18" s="157"/>
      <c r="S18" s="77">
        <f t="shared" ref="S18:S19" si="12">E18+G18+I18+K18+M18+O18+Q18</f>
        <v>0</v>
      </c>
      <c r="T18" s="77">
        <f t="shared" ref="T18:T19" si="13">SUM(S18-U18-V18)</f>
        <v>0</v>
      </c>
      <c r="U18" s="80"/>
      <c r="V18" s="80"/>
    </row>
    <row r="19" spans="1:22" x14ac:dyDescent="0.25">
      <c r="A19" s="79">
        <v>3602</v>
      </c>
      <c r="B19" s="6" t="s">
        <v>117</v>
      </c>
      <c r="C19" s="6"/>
      <c r="D19" s="20" t="s">
        <v>70</v>
      </c>
      <c r="E19" s="136"/>
      <c r="F19" s="138"/>
      <c r="G19" s="136">
        <v>1.5</v>
      </c>
      <c r="H19" s="138"/>
      <c r="I19" s="136"/>
      <c r="J19" s="138"/>
      <c r="K19" s="136"/>
      <c r="L19" s="138"/>
      <c r="M19" s="136"/>
      <c r="N19" s="138"/>
      <c r="O19" s="156"/>
      <c r="P19" s="157"/>
      <c r="Q19" s="156"/>
      <c r="R19" s="157"/>
      <c r="S19" s="77">
        <f t="shared" si="12"/>
        <v>1.5</v>
      </c>
      <c r="T19" s="77">
        <f t="shared" si="13"/>
        <v>1.5</v>
      </c>
      <c r="U19" s="80"/>
      <c r="V19" s="80"/>
    </row>
    <row r="20" spans="1:22" x14ac:dyDescent="0.25">
      <c r="A20" s="79">
        <v>3602</v>
      </c>
      <c r="B20" s="23" t="s">
        <v>117</v>
      </c>
      <c r="C20" s="79"/>
      <c r="D20" s="20" t="s">
        <v>68</v>
      </c>
      <c r="E20" s="136"/>
      <c r="F20" s="138"/>
      <c r="G20" s="136"/>
      <c r="H20" s="138"/>
      <c r="I20" s="136"/>
      <c r="J20" s="138"/>
      <c r="K20" s="136"/>
      <c r="L20" s="138"/>
      <c r="M20" s="136"/>
      <c r="N20" s="138"/>
      <c r="O20" s="156"/>
      <c r="P20" s="157"/>
      <c r="Q20" s="156"/>
      <c r="R20" s="157"/>
      <c r="S20" s="77">
        <f t="shared" si="0"/>
        <v>0</v>
      </c>
      <c r="T20" s="77">
        <f t="shared" si="1"/>
        <v>0</v>
      </c>
      <c r="U20" s="80"/>
      <c r="V20" s="80"/>
    </row>
    <row r="21" spans="1:22" x14ac:dyDescent="0.25">
      <c r="A21" s="79">
        <v>3602</v>
      </c>
      <c r="B21" s="6" t="s">
        <v>117</v>
      </c>
      <c r="C21" s="6"/>
      <c r="D21" s="20" t="s">
        <v>55</v>
      </c>
      <c r="E21" s="136">
        <v>0.5</v>
      </c>
      <c r="F21" s="138"/>
      <c r="G21" s="136"/>
      <c r="H21" s="138"/>
      <c r="I21" s="136"/>
      <c r="J21" s="138"/>
      <c r="K21" s="136"/>
      <c r="L21" s="138"/>
      <c r="M21" s="136"/>
      <c r="N21" s="138"/>
      <c r="O21" s="156"/>
      <c r="P21" s="157"/>
      <c r="Q21" s="156"/>
      <c r="R21" s="157"/>
      <c r="S21" s="77">
        <f>E21+G21+I21+K21+M21+O21+Q21</f>
        <v>0.5</v>
      </c>
      <c r="T21" s="77">
        <f t="shared" si="1"/>
        <v>0.5</v>
      </c>
      <c r="U21" s="80"/>
      <c r="V21" s="80"/>
    </row>
    <row r="22" spans="1:22" x14ac:dyDescent="0.25">
      <c r="A22" s="79">
        <v>3602</v>
      </c>
      <c r="B22" s="6" t="s">
        <v>117</v>
      </c>
      <c r="C22" s="79"/>
      <c r="D22" s="20" t="s">
        <v>56</v>
      </c>
      <c r="E22" s="136">
        <v>1.75</v>
      </c>
      <c r="F22" s="138"/>
      <c r="G22" s="136">
        <v>1.75</v>
      </c>
      <c r="H22" s="138"/>
      <c r="I22" s="136"/>
      <c r="J22" s="138"/>
      <c r="K22" s="136">
        <v>1.25</v>
      </c>
      <c r="L22" s="138"/>
      <c r="M22" s="136"/>
      <c r="N22" s="138"/>
      <c r="O22" s="156"/>
      <c r="P22" s="157"/>
      <c r="Q22" s="156"/>
      <c r="R22" s="157"/>
      <c r="S22" s="77">
        <f>E22+G22+I22+K22+M22+O22+Q22</f>
        <v>4.75</v>
      </c>
      <c r="T22" s="77">
        <f t="shared" ref="T22:T24" si="14">SUM(S22-U22-V22)</f>
        <v>2.75</v>
      </c>
      <c r="U22" s="80">
        <v>2</v>
      </c>
      <c r="V22" s="80"/>
    </row>
    <row r="23" spans="1:22" x14ac:dyDescent="0.25">
      <c r="A23" s="79"/>
      <c r="B23" s="6"/>
      <c r="C23" s="6"/>
      <c r="D23" s="20"/>
      <c r="E23" s="136"/>
      <c r="F23" s="138"/>
      <c r="G23" s="136"/>
      <c r="H23" s="138"/>
      <c r="I23" s="136"/>
      <c r="J23" s="138"/>
      <c r="K23" s="136"/>
      <c r="L23" s="138"/>
      <c r="M23" s="136"/>
      <c r="N23" s="138"/>
      <c r="O23" s="156"/>
      <c r="P23" s="157"/>
      <c r="Q23" s="156"/>
      <c r="R23" s="157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79">
        <v>3600</v>
      </c>
      <c r="B24" s="6" t="s">
        <v>112</v>
      </c>
      <c r="C24" s="79"/>
      <c r="D24" s="20" t="s">
        <v>100</v>
      </c>
      <c r="E24" s="136">
        <v>4</v>
      </c>
      <c r="F24" s="138"/>
      <c r="G24" s="136"/>
      <c r="H24" s="138"/>
      <c r="I24" s="136">
        <v>1.75</v>
      </c>
      <c r="J24" s="138"/>
      <c r="K24" s="136">
        <v>2.5</v>
      </c>
      <c r="L24" s="138"/>
      <c r="M24" s="136"/>
      <c r="N24" s="138"/>
      <c r="O24" s="156"/>
      <c r="P24" s="157"/>
      <c r="Q24" s="156"/>
      <c r="R24" s="157"/>
      <c r="S24" s="77">
        <f>E24+G24+I24+K24+M24+O24+Q24</f>
        <v>8.25</v>
      </c>
      <c r="T24" s="77">
        <f t="shared" si="14"/>
        <v>8.25</v>
      </c>
      <c r="U24" s="80"/>
      <c r="V24" s="80"/>
    </row>
    <row r="25" spans="1:22" x14ac:dyDescent="0.25">
      <c r="A25" s="79">
        <v>3600</v>
      </c>
      <c r="B25" s="6" t="s">
        <v>112</v>
      </c>
      <c r="C25" s="79"/>
      <c r="D25" s="118" t="s">
        <v>88</v>
      </c>
      <c r="E25" s="136"/>
      <c r="F25" s="138"/>
      <c r="G25" s="136"/>
      <c r="H25" s="138"/>
      <c r="I25" s="136"/>
      <c r="J25" s="138"/>
      <c r="K25" s="136"/>
      <c r="L25" s="138"/>
      <c r="M25" s="136"/>
      <c r="N25" s="138"/>
      <c r="O25" s="156"/>
      <c r="P25" s="157"/>
      <c r="Q25" s="156"/>
      <c r="R25" s="157"/>
      <c r="S25" s="77">
        <f t="shared" ref="S25:S28" si="16">E25+G25+I25+K25+M25+O25+Q25</f>
        <v>0</v>
      </c>
      <c r="T25" s="77">
        <f t="shared" si="1"/>
        <v>0</v>
      </c>
      <c r="U25" s="80"/>
      <c r="V25" s="80"/>
    </row>
    <row r="26" spans="1:22" x14ac:dyDescent="0.25">
      <c r="A26" s="6">
        <v>3600</v>
      </c>
      <c r="B26" s="23" t="s">
        <v>112</v>
      </c>
      <c r="C26" s="6"/>
      <c r="D26" s="20" t="s">
        <v>77</v>
      </c>
      <c r="E26" s="136"/>
      <c r="F26" s="138"/>
      <c r="G26" s="136"/>
      <c r="H26" s="138"/>
      <c r="I26" s="136"/>
      <c r="J26" s="138"/>
      <c r="K26" s="136"/>
      <c r="L26" s="138"/>
      <c r="M26" s="136"/>
      <c r="N26" s="138"/>
      <c r="O26" s="156"/>
      <c r="P26" s="157"/>
      <c r="Q26" s="156"/>
      <c r="R26" s="157"/>
      <c r="S26" s="77">
        <f t="shared" si="16"/>
        <v>0</v>
      </c>
      <c r="T26" s="77">
        <f t="shared" si="1"/>
        <v>0</v>
      </c>
      <c r="U26" s="80"/>
      <c r="V26" s="80"/>
    </row>
    <row r="27" spans="1:22" x14ac:dyDescent="0.25">
      <c r="A27" s="6">
        <v>3600</v>
      </c>
      <c r="B27" s="6" t="s">
        <v>112</v>
      </c>
      <c r="C27" s="6"/>
      <c r="D27" s="20" t="s">
        <v>69</v>
      </c>
      <c r="E27" s="136">
        <v>0.5</v>
      </c>
      <c r="F27" s="138"/>
      <c r="G27" s="136">
        <v>0.5</v>
      </c>
      <c r="H27" s="138"/>
      <c r="I27" s="136"/>
      <c r="J27" s="138"/>
      <c r="K27" s="136"/>
      <c r="L27" s="138"/>
      <c r="M27" s="136"/>
      <c r="N27" s="138"/>
      <c r="O27" s="156"/>
      <c r="P27" s="157"/>
      <c r="Q27" s="156"/>
      <c r="R27" s="157"/>
      <c r="S27" s="77">
        <f t="shared" si="16"/>
        <v>1</v>
      </c>
      <c r="T27" s="77">
        <f t="shared" si="1"/>
        <v>1</v>
      </c>
      <c r="U27" s="80"/>
      <c r="V27" s="80"/>
    </row>
    <row r="28" spans="1:22" x14ac:dyDescent="0.25">
      <c r="A28" s="6">
        <v>3600</v>
      </c>
      <c r="B28" s="6" t="s">
        <v>112</v>
      </c>
      <c r="C28" s="6"/>
      <c r="D28" s="20" t="s">
        <v>92</v>
      </c>
      <c r="E28" s="136"/>
      <c r="F28" s="138"/>
      <c r="G28" s="136"/>
      <c r="H28" s="138"/>
      <c r="I28" s="136"/>
      <c r="J28" s="138"/>
      <c r="K28" s="136"/>
      <c r="L28" s="138"/>
      <c r="M28" s="136"/>
      <c r="N28" s="138"/>
      <c r="O28" s="156"/>
      <c r="P28" s="157"/>
      <c r="Q28" s="156"/>
      <c r="R28" s="157"/>
      <c r="S28" s="77">
        <f t="shared" si="16"/>
        <v>0</v>
      </c>
      <c r="T28" s="77">
        <f t="shared" si="1"/>
        <v>0</v>
      </c>
      <c r="U28" s="80"/>
      <c r="V28" s="80"/>
    </row>
    <row r="29" spans="1:22" x14ac:dyDescent="0.25">
      <c r="A29" s="6">
        <v>3600</v>
      </c>
      <c r="B29" s="6" t="s">
        <v>112</v>
      </c>
      <c r="C29" s="6"/>
      <c r="D29" s="20" t="s">
        <v>65</v>
      </c>
      <c r="E29" s="136"/>
      <c r="F29" s="138"/>
      <c r="G29" s="136"/>
      <c r="H29" s="138"/>
      <c r="I29" s="136"/>
      <c r="J29" s="138"/>
      <c r="K29" s="136"/>
      <c r="L29" s="138"/>
      <c r="M29" s="136"/>
      <c r="N29" s="138"/>
      <c r="O29" s="156"/>
      <c r="P29" s="157"/>
      <c r="Q29" s="156"/>
      <c r="R29" s="157"/>
      <c r="S29" s="77">
        <f>E29+G29+I29+K29+M29+O29+Q29</f>
        <v>0</v>
      </c>
      <c r="T29" s="77">
        <f t="shared" si="1"/>
        <v>0</v>
      </c>
      <c r="U29" s="80"/>
      <c r="V29" s="80"/>
    </row>
    <row r="30" spans="1:22" x14ac:dyDescent="0.25">
      <c r="A30" s="6">
        <v>3600</v>
      </c>
      <c r="B30" s="6" t="s">
        <v>112</v>
      </c>
      <c r="C30" s="6"/>
      <c r="D30" s="20" t="s">
        <v>59</v>
      </c>
      <c r="E30" s="136">
        <v>0.5</v>
      </c>
      <c r="F30" s="138"/>
      <c r="G30" s="136">
        <v>0.5</v>
      </c>
      <c r="H30" s="138"/>
      <c r="I30" s="136"/>
      <c r="J30" s="138"/>
      <c r="K30" s="136">
        <v>0.5</v>
      </c>
      <c r="L30" s="138"/>
      <c r="M30" s="136">
        <v>7.75</v>
      </c>
      <c r="N30" s="138"/>
      <c r="O30" s="156"/>
      <c r="P30" s="157"/>
      <c r="Q30" s="156"/>
      <c r="R30" s="157"/>
      <c r="S30" s="77">
        <f>E30+G30+I30+K30+M30+O30+Q30</f>
        <v>9.25</v>
      </c>
      <c r="T30" s="77">
        <f t="shared" si="1"/>
        <v>9.25</v>
      </c>
      <c r="U30" s="80"/>
      <c r="V30" s="80"/>
    </row>
    <row r="31" spans="1:22" ht="15.75" customHeight="1" x14ac:dyDescent="0.25">
      <c r="A31" s="6">
        <v>3600</v>
      </c>
      <c r="B31" s="6" t="s">
        <v>112</v>
      </c>
      <c r="C31" s="6"/>
      <c r="D31" s="20" t="s">
        <v>62</v>
      </c>
      <c r="E31" s="136"/>
      <c r="F31" s="138"/>
      <c r="G31" s="136"/>
      <c r="H31" s="138"/>
      <c r="I31" s="136"/>
      <c r="J31" s="138"/>
      <c r="K31" s="136"/>
      <c r="L31" s="138"/>
      <c r="M31" s="136"/>
      <c r="N31" s="138"/>
      <c r="O31" s="156"/>
      <c r="P31" s="157"/>
      <c r="Q31" s="156"/>
      <c r="R31" s="157"/>
      <c r="S31" s="77">
        <f t="shared" si="0"/>
        <v>0</v>
      </c>
      <c r="T31" s="77">
        <f t="shared" si="1"/>
        <v>0</v>
      </c>
      <c r="U31" s="80"/>
      <c r="V31" s="80"/>
    </row>
    <row r="32" spans="1:22" x14ac:dyDescent="0.25">
      <c r="A32" s="79">
        <v>3600</v>
      </c>
      <c r="B32" s="6" t="s">
        <v>112</v>
      </c>
      <c r="C32" s="79"/>
      <c r="D32" s="20" t="s">
        <v>86</v>
      </c>
      <c r="E32" s="136">
        <v>0.25</v>
      </c>
      <c r="F32" s="138"/>
      <c r="G32" s="136">
        <v>0.25</v>
      </c>
      <c r="H32" s="138"/>
      <c r="I32" s="136">
        <v>0.25</v>
      </c>
      <c r="J32" s="138"/>
      <c r="K32" s="136">
        <v>0.25</v>
      </c>
      <c r="L32" s="138"/>
      <c r="M32" s="136">
        <v>0.25</v>
      </c>
      <c r="N32" s="138"/>
      <c r="O32" s="156"/>
      <c r="P32" s="157"/>
      <c r="Q32" s="156"/>
      <c r="R32" s="157"/>
      <c r="S32" s="77">
        <f t="shared" si="0"/>
        <v>1.25</v>
      </c>
      <c r="T32" s="77">
        <f t="shared" si="1"/>
        <v>1.25</v>
      </c>
      <c r="U32" s="80"/>
      <c r="V32" s="80"/>
    </row>
    <row r="33" spans="1:22" x14ac:dyDescent="0.25">
      <c r="A33" s="6"/>
      <c r="B33" s="6"/>
      <c r="C33" s="6"/>
      <c r="D33" s="10"/>
      <c r="E33" s="136"/>
      <c r="F33" s="138"/>
      <c r="G33" s="136"/>
      <c r="H33" s="138"/>
      <c r="I33" s="136"/>
      <c r="J33" s="138"/>
      <c r="K33" s="136"/>
      <c r="L33" s="138"/>
      <c r="M33" s="136"/>
      <c r="N33" s="138"/>
      <c r="O33" s="156"/>
      <c r="P33" s="157"/>
      <c r="Q33" s="156"/>
      <c r="R33" s="157"/>
      <c r="S33" s="77">
        <f t="shared" si="0"/>
        <v>0</v>
      </c>
      <c r="T33" s="77">
        <f t="shared" si="1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36"/>
      <c r="F34" s="138"/>
      <c r="G34" s="136"/>
      <c r="H34" s="138"/>
      <c r="I34" s="136"/>
      <c r="J34" s="138"/>
      <c r="K34" s="136"/>
      <c r="L34" s="138"/>
      <c r="M34" s="136"/>
      <c r="N34" s="138"/>
      <c r="O34" s="156"/>
      <c r="P34" s="157"/>
      <c r="Q34" s="156"/>
      <c r="R34" s="157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36"/>
      <c r="F35" s="138"/>
      <c r="G35" s="136"/>
      <c r="H35" s="138"/>
      <c r="I35" s="136"/>
      <c r="J35" s="138"/>
      <c r="K35" s="136"/>
      <c r="L35" s="138"/>
      <c r="M35" s="136"/>
      <c r="N35" s="138"/>
      <c r="O35" s="156"/>
      <c r="P35" s="157"/>
      <c r="Q35" s="156"/>
      <c r="R35" s="157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58">
        <f>SUM(E4:E35)</f>
        <v>8.5</v>
      </c>
      <c r="F36" s="159"/>
      <c r="G36" s="158">
        <f>SUM(G4:G35)</f>
        <v>8.5</v>
      </c>
      <c r="H36" s="159"/>
      <c r="I36" s="158">
        <f>SUM(I4:I35)</f>
        <v>8.5</v>
      </c>
      <c r="J36" s="159"/>
      <c r="K36" s="158">
        <f>SUM(K4:K35)</f>
        <v>8.5</v>
      </c>
      <c r="L36" s="159"/>
      <c r="M36" s="158">
        <f t="shared" ref="M36" si="17">SUM(M4:M35)</f>
        <v>8</v>
      </c>
      <c r="N36" s="159"/>
      <c r="O36" s="158">
        <f>SUM(O4:O35)</f>
        <v>0</v>
      </c>
      <c r="P36" s="159"/>
      <c r="Q36" s="158">
        <f>SUM(Q4:Q35)</f>
        <v>0</v>
      </c>
      <c r="R36" s="159"/>
      <c r="S36" s="77">
        <f>SUM(S4:S35)</f>
        <v>42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40</v>
      </c>
      <c r="I41" s="67">
        <v>3600</v>
      </c>
    </row>
    <row r="42" spans="1:22" x14ac:dyDescent="0.25">
      <c r="A42" s="69" t="s">
        <v>22</v>
      </c>
      <c r="C42" s="83">
        <f>U38</f>
        <v>2</v>
      </c>
      <c r="D42" s="83"/>
      <c r="I42" s="84">
        <v>19.75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6.75</v>
      </c>
    </row>
    <row r="45" spans="1:22" x14ac:dyDescent="0.25">
      <c r="A45" s="69" t="s">
        <v>4</v>
      </c>
      <c r="C45" s="83">
        <f>S35</f>
        <v>0</v>
      </c>
    </row>
    <row r="46" spans="1:22" ht="16.5" thickBot="1" x14ac:dyDescent="0.3">
      <c r="A46" s="70" t="s">
        <v>6</v>
      </c>
      <c r="C46" s="85">
        <f>SUM(C41:C45)</f>
        <v>42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24.12.2023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31" t="s">
        <v>14</v>
      </c>
      <c r="L2" s="131"/>
      <c r="M2" s="131" t="s">
        <v>15</v>
      </c>
      <c r="N2" s="131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6">
        <v>8</v>
      </c>
      <c r="L3" s="117">
        <v>16.3</v>
      </c>
      <c r="M3" s="116">
        <v>8</v>
      </c>
      <c r="N3" s="117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109</v>
      </c>
      <c r="C4" s="6">
        <v>34</v>
      </c>
      <c r="D4" s="20" t="s">
        <v>98</v>
      </c>
      <c r="E4" s="124">
        <v>4</v>
      </c>
      <c r="F4" s="124"/>
      <c r="G4" s="120"/>
      <c r="H4" s="121"/>
      <c r="I4" s="124"/>
      <c r="J4" s="124"/>
      <c r="K4" s="130"/>
      <c r="L4" s="130"/>
      <c r="M4" s="130"/>
      <c r="N4" s="130"/>
      <c r="O4" s="120"/>
      <c r="P4" s="121"/>
      <c r="Q4" s="120"/>
      <c r="R4" s="121"/>
      <c r="S4" s="56">
        <f t="shared" ref="S4:S24" si="0">E4+G4+I4+K4+M4+O4+Q4</f>
        <v>4</v>
      </c>
      <c r="T4" s="56">
        <f t="shared" ref="T4:T11" si="1">SUM(S4-U4-V4)</f>
        <v>4</v>
      </c>
      <c r="U4" s="58"/>
      <c r="V4" s="58"/>
    </row>
    <row r="5" spans="1:22" x14ac:dyDescent="0.25">
      <c r="A5" s="6">
        <v>6964</v>
      </c>
      <c r="B5" s="6" t="s">
        <v>109</v>
      </c>
      <c r="C5" s="6">
        <v>32</v>
      </c>
      <c r="D5" s="20" t="s">
        <v>98</v>
      </c>
      <c r="E5" s="125">
        <v>1</v>
      </c>
      <c r="F5" s="124"/>
      <c r="G5" s="120"/>
      <c r="H5" s="121"/>
      <c r="I5" s="125"/>
      <c r="J5" s="124"/>
      <c r="K5" s="128"/>
      <c r="L5" s="130"/>
      <c r="M5" s="128"/>
      <c r="N5" s="130"/>
      <c r="O5" s="120"/>
      <c r="P5" s="121"/>
      <c r="Q5" s="120"/>
      <c r="R5" s="121"/>
      <c r="S5" s="56">
        <f t="shared" si="0"/>
        <v>1</v>
      </c>
      <c r="T5" s="56">
        <f t="shared" si="1"/>
        <v>1</v>
      </c>
      <c r="U5" s="58"/>
      <c r="V5" s="58"/>
    </row>
    <row r="6" spans="1:22" x14ac:dyDescent="0.25">
      <c r="A6" s="6">
        <v>6964</v>
      </c>
      <c r="B6" s="6" t="s">
        <v>109</v>
      </c>
      <c r="C6" s="6">
        <v>33</v>
      </c>
      <c r="D6" s="20" t="s">
        <v>98</v>
      </c>
      <c r="E6" s="124">
        <v>1.5</v>
      </c>
      <c r="F6" s="124"/>
      <c r="G6" s="120"/>
      <c r="H6" s="121"/>
      <c r="I6" s="124"/>
      <c r="J6" s="124"/>
      <c r="K6" s="130"/>
      <c r="L6" s="130"/>
      <c r="M6" s="130"/>
      <c r="N6" s="130"/>
      <c r="O6" s="120"/>
      <c r="P6" s="121"/>
      <c r="Q6" s="120"/>
      <c r="R6" s="121"/>
      <c r="S6" s="56">
        <f t="shared" si="0"/>
        <v>1.5</v>
      </c>
      <c r="T6" s="56">
        <f t="shared" si="1"/>
        <v>1.5</v>
      </c>
      <c r="U6" s="58"/>
      <c r="V6" s="58"/>
    </row>
    <row r="7" spans="1:22" x14ac:dyDescent="0.25">
      <c r="A7" s="6">
        <v>6964</v>
      </c>
      <c r="B7" s="6" t="s">
        <v>109</v>
      </c>
      <c r="C7" s="6">
        <v>37</v>
      </c>
      <c r="D7" s="20" t="s">
        <v>98</v>
      </c>
      <c r="E7" s="120">
        <v>1</v>
      </c>
      <c r="F7" s="121"/>
      <c r="G7" s="120"/>
      <c r="H7" s="121"/>
      <c r="I7" s="120"/>
      <c r="J7" s="121"/>
      <c r="K7" s="122"/>
      <c r="L7" s="123"/>
      <c r="M7" s="132"/>
      <c r="N7" s="123"/>
      <c r="O7" s="120"/>
      <c r="P7" s="121"/>
      <c r="Q7" s="120"/>
      <c r="R7" s="121"/>
      <c r="S7" s="56">
        <f>E7+G7+I7+K7+M7+O7+Q7</f>
        <v>1</v>
      </c>
      <c r="T7" s="56">
        <f t="shared" si="1"/>
        <v>1</v>
      </c>
      <c r="U7" s="58"/>
      <c r="V7" s="58"/>
    </row>
    <row r="8" spans="1:22" x14ac:dyDescent="0.25">
      <c r="A8" s="6">
        <v>6964</v>
      </c>
      <c r="B8" s="6" t="s">
        <v>109</v>
      </c>
      <c r="C8" s="6">
        <v>36</v>
      </c>
      <c r="D8" s="20" t="s">
        <v>98</v>
      </c>
      <c r="E8" s="120">
        <v>0.5</v>
      </c>
      <c r="F8" s="121"/>
      <c r="G8" s="120"/>
      <c r="H8" s="121"/>
      <c r="I8" s="120"/>
      <c r="J8" s="121"/>
      <c r="K8" s="122"/>
      <c r="L8" s="123"/>
      <c r="M8" s="122"/>
      <c r="N8" s="123"/>
      <c r="O8" s="120"/>
      <c r="P8" s="121"/>
      <c r="Q8" s="120"/>
      <c r="R8" s="121"/>
      <c r="S8" s="56">
        <f>E8+G8+I8+K8+M8+O8+Q8</f>
        <v>0.5</v>
      </c>
      <c r="T8" s="56">
        <f t="shared" si="1"/>
        <v>0.5</v>
      </c>
      <c r="U8" s="58"/>
      <c r="V8" s="58"/>
    </row>
    <row r="9" spans="1:22" x14ac:dyDescent="0.25">
      <c r="A9" s="6">
        <v>7112</v>
      </c>
      <c r="B9" s="6" t="s">
        <v>110</v>
      </c>
      <c r="C9" s="6">
        <v>36</v>
      </c>
      <c r="D9" s="20" t="s">
        <v>101</v>
      </c>
      <c r="E9" s="120"/>
      <c r="F9" s="121"/>
      <c r="G9" s="120">
        <v>3</v>
      </c>
      <c r="H9" s="121"/>
      <c r="I9" s="120"/>
      <c r="J9" s="121"/>
      <c r="K9" s="122"/>
      <c r="L9" s="123"/>
      <c r="M9" s="122"/>
      <c r="N9" s="123"/>
      <c r="O9" s="120"/>
      <c r="P9" s="121"/>
      <c r="Q9" s="120"/>
      <c r="R9" s="121"/>
      <c r="S9" s="56">
        <f t="shared" si="0"/>
        <v>3</v>
      </c>
      <c r="T9" s="56">
        <f t="shared" si="1"/>
        <v>3</v>
      </c>
      <c r="U9" s="58"/>
      <c r="V9" s="58"/>
    </row>
    <row r="10" spans="1:22" x14ac:dyDescent="0.25">
      <c r="A10" s="6">
        <v>6964</v>
      </c>
      <c r="B10" s="6" t="s">
        <v>109</v>
      </c>
      <c r="C10" s="6">
        <v>35</v>
      </c>
      <c r="D10" s="20" t="s">
        <v>98</v>
      </c>
      <c r="E10" s="120"/>
      <c r="F10" s="121"/>
      <c r="G10" s="120">
        <v>2.5</v>
      </c>
      <c r="H10" s="121"/>
      <c r="I10" s="120"/>
      <c r="J10" s="121"/>
      <c r="K10" s="122"/>
      <c r="L10" s="123"/>
      <c r="M10" s="122"/>
      <c r="N10" s="123"/>
      <c r="O10" s="120"/>
      <c r="P10" s="121"/>
      <c r="Q10" s="120"/>
      <c r="R10" s="121"/>
      <c r="S10" s="56">
        <f t="shared" si="0"/>
        <v>2.5</v>
      </c>
      <c r="T10" s="56">
        <f t="shared" si="1"/>
        <v>2.5</v>
      </c>
      <c r="U10" s="58"/>
      <c r="V10" s="58"/>
    </row>
    <row r="11" spans="1:22" x14ac:dyDescent="0.25">
      <c r="A11" s="6">
        <v>7112</v>
      </c>
      <c r="B11" s="6" t="s">
        <v>110</v>
      </c>
      <c r="C11" s="6">
        <v>24</v>
      </c>
      <c r="D11" s="20" t="s">
        <v>80</v>
      </c>
      <c r="E11" s="120"/>
      <c r="F11" s="121"/>
      <c r="G11" s="120">
        <v>0.25</v>
      </c>
      <c r="H11" s="121"/>
      <c r="I11" s="120"/>
      <c r="J11" s="121"/>
      <c r="K11" s="122"/>
      <c r="L11" s="123"/>
      <c r="M11" s="122"/>
      <c r="N11" s="123"/>
      <c r="O11" s="120"/>
      <c r="P11" s="121"/>
      <c r="Q11" s="120"/>
      <c r="R11" s="121"/>
      <c r="S11" s="56">
        <f t="shared" si="0"/>
        <v>0.25</v>
      </c>
      <c r="T11" s="56">
        <f t="shared" si="1"/>
        <v>0.25</v>
      </c>
      <c r="U11" s="58"/>
      <c r="V11" s="58"/>
    </row>
    <row r="12" spans="1:22" x14ac:dyDescent="0.25">
      <c r="A12" s="6">
        <v>7112</v>
      </c>
      <c r="B12" s="6" t="s">
        <v>110</v>
      </c>
      <c r="C12" s="6">
        <v>25</v>
      </c>
      <c r="D12" s="20" t="s">
        <v>80</v>
      </c>
      <c r="E12" s="120"/>
      <c r="F12" s="121"/>
      <c r="G12" s="120">
        <v>0.25</v>
      </c>
      <c r="H12" s="121"/>
      <c r="I12" s="120"/>
      <c r="J12" s="121"/>
      <c r="K12" s="122"/>
      <c r="L12" s="123"/>
      <c r="M12" s="122"/>
      <c r="N12" s="123"/>
      <c r="O12" s="120"/>
      <c r="P12" s="121"/>
      <c r="Q12" s="120"/>
      <c r="R12" s="121"/>
      <c r="S12" s="56">
        <f t="shared" si="0"/>
        <v>0.25</v>
      </c>
      <c r="T12" s="56">
        <f t="shared" ref="T12" si="2">SUM(S12-U12-V12)</f>
        <v>0.25</v>
      </c>
      <c r="U12" s="58"/>
      <c r="V12" s="58"/>
    </row>
    <row r="13" spans="1:22" ht="15.75" customHeight="1" x14ac:dyDescent="0.25">
      <c r="A13" s="6">
        <v>7112</v>
      </c>
      <c r="B13" s="6" t="s">
        <v>110</v>
      </c>
      <c r="C13" s="6">
        <v>26</v>
      </c>
      <c r="D13" s="20" t="s">
        <v>80</v>
      </c>
      <c r="E13" s="120"/>
      <c r="F13" s="121"/>
      <c r="G13" s="120">
        <v>0.25</v>
      </c>
      <c r="H13" s="121"/>
      <c r="I13" s="120"/>
      <c r="J13" s="121"/>
      <c r="K13" s="122"/>
      <c r="L13" s="123"/>
      <c r="M13" s="122"/>
      <c r="N13" s="123"/>
      <c r="O13" s="120"/>
      <c r="P13" s="121"/>
      <c r="Q13" s="120"/>
      <c r="R13" s="121"/>
      <c r="S13" s="56">
        <f t="shared" si="0"/>
        <v>0.25</v>
      </c>
      <c r="T13" s="56">
        <f t="shared" ref="T13:T20" si="3">SUM(S13-U13-V13)</f>
        <v>0.25</v>
      </c>
      <c r="U13" s="58"/>
      <c r="V13" s="58"/>
    </row>
    <row r="14" spans="1:22" ht="15.75" customHeight="1" x14ac:dyDescent="0.25">
      <c r="A14" s="6">
        <v>7138</v>
      </c>
      <c r="B14" s="6" t="s">
        <v>111</v>
      </c>
      <c r="C14" s="6">
        <v>1</v>
      </c>
      <c r="D14" s="20" t="s">
        <v>105</v>
      </c>
      <c r="E14" s="120"/>
      <c r="F14" s="121"/>
      <c r="G14" s="120"/>
      <c r="H14" s="121"/>
      <c r="I14" s="120">
        <v>2</v>
      </c>
      <c r="J14" s="121"/>
      <c r="K14" s="122"/>
      <c r="L14" s="123"/>
      <c r="M14" s="122"/>
      <c r="N14" s="123"/>
      <c r="O14" s="120"/>
      <c r="P14" s="121"/>
      <c r="Q14" s="120"/>
      <c r="R14" s="121"/>
      <c r="S14" s="56">
        <f t="shared" ref="S14" si="4">E14+G14+I14+K14+M14+O14+Q14</f>
        <v>2</v>
      </c>
      <c r="T14" s="56">
        <f t="shared" ref="T14" si="5">SUM(S14-U14-V14)</f>
        <v>2</v>
      </c>
      <c r="U14" s="58"/>
      <c r="V14" s="58"/>
    </row>
    <row r="15" spans="1:22" ht="15.75" customHeight="1" x14ac:dyDescent="0.25">
      <c r="A15" s="6">
        <v>6964</v>
      </c>
      <c r="B15" s="6" t="s">
        <v>109</v>
      </c>
      <c r="C15" s="6">
        <v>29</v>
      </c>
      <c r="D15" s="20" t="s">
        <v>96</v>
      </c>
      <c r="E15" s="120"/>
      <c r="F15" s="121"/>
      <c r="G15" s="120"/>
      <c r="H15" s="121"/>
      <c r="I15" s="120">
        <v>4</v>
      </c>
      <c r="J15" s="121"/>
      <c r="K15" s="122"/>
      <c r="L15" s="123"/>
      <c r="M15" s="122"/>
      <c r="N15" s="123"/>
      <c r="O15" s="120"/>
      <c r="P15" s="121"/>
      <c r="Q15" s="120"/>
      <c r="R15" s="121"/>
      <c r="S15" s="56">
        <f>E15+G15+I15+K15+M15+O15+Q15</f>
        <v>4</v>
      </c>
      <c r="T15" s="56">
        <f t="shared" si="3"/>
        <v>4</v>
      </c>
      <c r="U15" s="58"/>
      <c r="V15" s="58"/>
    </row>
    <row r="16" spans="1:22" ht="15.75" customHeight="1" x14ac:dyDescent="0.25">
      <c r="A16" s="6">
        <v>6964</v>
      </c>
      <c r="B16" s="6" t="s">
        <v>109</v>
      </c>
      <c r="C16" s="6">
        <v>23</v>
      </c>
      <c r="D16" s="20" t="s">
        <v>96</v>
      </c>
      <c r="E16" s="120"/>
      <c r="F16" s="121"/>
      <c r="G16" s="120"/>
      <c r="H16" s="121"/>
      <c r="I16" s="120">
        <v>1</v>
      </c>
      <c r="J16" s="121"/>
      <c r="K16" s="122"/>
      <c r="L16" s="123"/>
      <c r="M16" s="122"/>
      <c r="N16" s="123"/>
      <c r="O16" s="120"/>
      <c r="P16" s="121"/>
      <c r="Q16" s="120"/>
      <c r="R16" s="121"/>
      <c r="S16" s="56">
        <f>E16+G16+I16+K16+M16+O16+Q16</f>
        <v>1</v>
      </c>
      <c r="T16" s="56">
        <f t="shared" ref="T16" si="6">SUM(S16-U16-V16)</f>
        <v>1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2"/>
      <c r="L17" s="123"/>
      <c r="M17" s="122"/>
      <c r="N17" s="123"/>
      <c r="O17" s="120"/>
      <c r="P17" s="121"/>
      <c r="Q17" s="120"/>
      <c r="R17" s="121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2"/>
      <c r="L18" s="123"/>
      <c r="M18" s="122"/>
      <c r="N18" s="123"/>
      <c r="O18" s="120"/>
      <c r="P18" s="121"/>
      <c r="Q18" s="120"/>
      <c r="R18" s="121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0"/>
      <c r="F19" s="121"/>
      <c r="G19" s="120"/>
      <c r="H19" s="121"/>
      <c r="I19" s="120"/>
      <c r="J19" s="121"/>
      <c r="K19" s="122"/>
      <c r="L19" s="123"/>
      <c r="M19" s="122"/>
      <c r="N19" s="123"/>
      <c r="O19" s="120"/>
      <c r="P19" s="121"/>
      <c r="Q19" s="120"/>
      <c r="R19" s="121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112</v>
      </c>
      <c r="C20" s="6"/>
      <c r="D20" s="20" t="s">
        <v>79</v>
      </c>
      <c r="E20" s="120"/>
      <c r="F20" s="121"/>
      <c r="G20" s="120"/>
      <c r="H20" s="121"/>
      <c r="I20" s="120"/>
      <c r="J20" s="121"/>
      <c r="K20" s="122"/>
      <c r="L20" s="123"/>
      <c r="M20" s="122"/>
      <c r="N20" s="123"/>
      <c r="O20" s="120"/>
      <c r="P20" s="121"/>
      <c r="Q20" s="120"/>
      <c r="R20" s="121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112</v>
      </c>
      <c r="C21" s="6"/>
      <c r="D21" s="20" t="s">
        <v>61</v>
      </c>
      <c r="E21" s="120"/>
      <c r="F21" s="121"/>
      <c r="G21" s="120"/>
      <c r="H21" s="121"/>
      <c r="I21" s="120">
        <v>1</v>
      </c>
      <c r="J21" s="121"/>
      <c r="K21" s="122"/>
      <c r="L21" s="123"/>
      <c r="M21" s="122"/>
      <c r="N21" s="123"/>
      <c r="O21" s="120"/>
      <c r="P21" s="121"/>
      <c r="Q21" s="120"/>
      <c r="R21" s="121"/>
      <c r="S21" s="56">
        <f t="shared" si="0"/>
        <v>1</v>
      </c>
      <c r="T21" s="56">
        <f t="shared" ref="T21" si="9">SUM(S21-U21-V21)</f>
        <v>1</v>
      </c>
      <c r="U21" s="58"/>
      <c r="V21" s="58"/>
    </row>
    <row r="22" spans="1:22" ht="15" customHeight="1" x14ac:dyDescent="0.25">
      <c r="A22" s="6">
        <v>3600</v>
      </c>
      <c r="B22" s="23" t="s">
        <v>112</v>
      </c>
      <c r="C22" s="6"/>
      <c r="D22" s="20" t="s">
        <v>60</v>
      </c>
      <c r="E22" s="125"/>
      <c r="F22" s="125"/>
      <c r="G22" s="125">
        <v>1.75</v>
      </c>
      <c r="H22" s="125"/>
      <c r="I22" s="125"/>
      <c r="J22" s="125"/>
      <c r="K22" s="128"/>
      <c r="L22" s="128"/>
      <c r="M22" s="128"/>
      <c r="N22" s="128"/>
      <c r="O22" s="120"/>
      <c r="P22" s="121"/>
      <c r="Q22" s="120"/>
      <c r="R22" s="121"/>
      <c r="S22" s="56">
        <f t="shared" si="0"/>
        <v>1.75</v>
      </c>
      <c r="T22" s="56">
        <f>SUM(S22-U22-V22)</f>
        <v>1.75</v>
      </c>
      <c r="U22" s="58"/>
      <c r="V22" s="58"/>
    </row>
    <row r="23" spans="1:22" x14ac:dyDescent="0.25">
      <c r="A23" s="79"/>
      <c r="B23" s="79"/>
      <c r="C23" s="79"/>
      <c r="D23" s="20"/>
      <c r="E23" s="120"/>
      <c r="F23" s="121"/>
      <c r="G23" s="120"/>
      <c r="H23" s="121"/>
      <c r="I23" s="120"/>
      <c r="J23" s="121"/>
      <c r="K23" s="122"/>
      <c r="L23" s="123"/>
      <c r="M23" s="122"/>
      <c r="N23" s="123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0"/>
      <c r="F24" s="121"/>
      <c r="G24" s="120"/>
      <c r="H24" s="121"/>
      <c r="I24" s="120"/>
      <c r="J24" s="121"/>
      <c r="K24" s="122">
        <v>8</v>
      </c>
      <c r="L24" s="123"/>
      <c r="M24" s="122">
        <v>8</v>
      </c>
      <c r="N24" s="123"/>
      <c r="O24" s="120"/>
      <c r="P24" s="121"/>
      <c r="Q24" s="120"/>
      <c r="R24" s="121"/>
      <c r="S24" s="56">
        <f t="shared" si="0"/>
        <v>16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6">
        <f t="shared" si="10"/>
        <v>40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24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24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2.75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16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40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0A9-B4E0-4253-BF88-7D69A6131D88}">
  <dimension ref="A1:V33"/>
  <sheetViews>
    <sheetView workbookViewId="0">
      <selection activeCell="D35" sqref="D35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87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24.12.2023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/>
      <c r="B4" s="6"/>
      <c r="C4" s="6"/>
      <c r="D4" s="20"/>
      <c r="E4" s="120"/>
      <c r="F4" s="121"/>
      <c r="G4" s="120"/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/>
      <c r="B5" s="6"/>
      <c r="C5" s="6"/>
      <c r="D5" s="20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4"/>
      <c r="P6" s="135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0"/>
      <c r="F7" s="121"/>
      <c r="G7" s="120"/>
      <c r="H7" s="121"/>
      <c r="I7" s="120"/>
      <c r="J7" s="121"/>
      <c r="K7" s="136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/>
      <c r="B17" s="23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6">
        <f>SUM(E4:E20)</f>
        <v>0</v>
      </c>
      <c r="F21" s="127"/>
      <c r="G21" s="126">
        <f>SUM(G4:G20)</f>
        <v>0</v>
      </c>
      <c r="H21" s="127"/>
      <c r="I21" s="126">
        <f>SUM(I4:I20)</f>
        <v>0</v>
      </c>
      <c r="J21" s="127"/>
      <c r="K21" s="126">
        <f>SUM(K4:K20)</f>
        <v>0</v>
      </c>
      <c r="L21" s="127"/>
      <c r="M21" s="126">
        <f>SUM(M4:M20)</f>
        <v>0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-8</v>
      </c>
      <c r="G23" s="58"/>
      <c r="H23" s="58">
        <f>SUM(G21)-H22</f>
        <v>-8</v>
      </c>
      <c r="I23" s="58"/>
      <c r="J23" s="58">
        <f>SUM(I21)-J22</f>
        <v>-8</v>
      </c>
      <c r="K23" s="58"/>
      <c r="L23" s="58">
        <f>SUM(K21)-L22</f>
        <v>-8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-40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22" t="s">
        <v>53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24.12.2023</v>
      </c>
      <c r="D2" s="107"/>
      <c r="E2" s="137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23</v>
      </c>
      <c r="D4" s="20" t="s">
        <v>80</v>
      </c>
      <c r="E4" s="122"/>
      <c r="F4" s="123"/>
      <c r="G4" s="122"/>
      <c r="H4" s="123"/>
      <c r="I4" s="122"/>
      <c r="J4" s="123"/>
      <c r="K4" s="122"/>
      <c r="L4" s="123"/>
      <c r="M4" s="122"/>
      <c r="N4" s="123"/>
      <c r="O4" s="120"/>
      <c r="P4" s="121"/>
      <c r="Q4" s="120"/>
      <c r="R4" s="121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>
        <v>7112</v>
      </c>
      <c r="B5" s="6" t="s">
        <v>110</v>
      </c>
      <c r="C5" s="6">
        <v>24</v>
      </c>
      <c r="D5" s="20" t="s">
        <v>80</v>
      </c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0"/>
      <c r="P5" s="121"/>
      <c r="Q5" s="120"/>
      <c r="R5" s="121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34"/>
      <c r="P6" s="135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2"/>
      <c r="J7" s="123"/>
      <c r="K7" s="132"/>
      <c r="L7" s="123"/>
      <c r="M7" s="122"/>
      <c r="N7" s="123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112</v>
      </c>
      <c r="C17" s="6"/>
      <c r="D17" s="20" t="s">
        <v>59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0"/>
      <c r="P17" s="121"/>
      <c r="Q17" s="120"/>
      <c r="R17" s="121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2">
        <v>8</v>
      </c>
      <c r="F19" s="123"/>
      <c r="G19" s="122">
        <v>8</v>
      </c>
      <c r="H19" s="123"/>
      <c r="I19" s="122">
        <v>8</v>
      </c>
      <c r="J19" s="123"/>
      <c r="K19" s="122">
        <v>8</v>
      </c>
      <c r="L19" s="123"/>
      <c r="M19" s="122">
        <v>8</v>
      </c>
      <c r="N19" s="123"/>
      <c r="O19" s="120"/>
      <c r="P19" s="121"/>
      <c r="Q19" s="120"/>
      <c r="R19" s="121"/>
      <c r="S19" s="56">
        <f t="shared" si="1"/>
        <v>40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0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40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24.12.2023</v>
      </c>
      <c r="D2" s="6"/>
      <c r="E2" s="137" t="s">
        <v>11</v>
      </c>
      <c r="F2" s="137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6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24</v>
      </c>
      <c r="D4" s="20" t="s">
        <v>80</v>
      </c>
      <c r="E4" s="128"/>
      <c r="F4" s="128"/>
      <c r="G4" s="125">
        <v>2.5</v>
      </c>
      <c r="H4" s="125"/>
      <c r="I4" s="125">
        <v>2.5</v>
      </c>
      <c r="J4" s="125"/>
      <c r="K4" s="125">
        <v>3</v>
      </c>
      <c r="L4" s="125"/>
      <c r="M4" s="125">
        <v>1</v>
      </c>
      <c r="N4" s="125"/>
      <c r="O4" s="136"/>
      <c r="P4" s="138"/>
      <c r="Q4" s="136"/>
      <c r="R4" s="138"/>
      <c r="S4" s="12">
        <f>E4+G4+I4+K4+M4+O4+Q4</f>
        <v>9</v>
      </c>
      <c r="T4" s="12">
        <f t="shared" ref="T4:T18" si="0">SUM(S4-U4-V4)</f>
        <v>9</v>
      </c>
      <c r="U4" s="14"/>
      <c r="V4" s="14"/>
    </row>
    <row r="5" spans="1:22" x14ac:dyDescent="0.25">
      <c r="A5" s="6">
        <v>7112</v>
      </c>
      <c r="B5" s="6" t="s">
        <v>110</v>
      </c>
      <c r="C5" s="6">
        <v>25</v>
      </c>
      <c r="D5" s="20" t="s">
        <v>80</v>
      </c>
      <c r="E5" s="132"/>
      <c r="F5" s="139"/>
      <c r="G5" s="136">
        <v>2.5</v>
      </c>
      <c r="H5" s="138"/>
      <c r="I5" s="136">
        <v>3</v>
      </c>
      <c r="J5" s="138"/>
      <c r="K5" s="136">
        <v>2.5</v>
      </c>
      <c r="L5" s="138"/>
      <c r="M5" s="125">
        <v>1</v>
      </c>
      <c r="N5" s="125"/>
      <c r="O5" s="136"/>
      <c r="P5" s="138"/>
      <c r="Q5" s="136"/>
      <c r="R5" s="138"/>
      <c r="S5" s="12">
        <f t="shared" ref="S5:S25" si="1">E5+G5+I5+K5+M5+O5+Q5</f>
        <v>9</v>
      </c>
      <c r="T5" s="12">
        <f t="shared" si="0"/>
        <v>9</v>
      </c>
      <c r="U5" s="14"/>
      <c r="V5" s="14"/>
    </row>
    <row r="6" spans="1:22" x14ac:dyDescent="0.25">
      <c r="A6" s="6">
        <v>7112</v>
      </c>
      <c r="B6" s="6" t="s">
        <v>110</v>
      </c>
      <c r="C6" s="6">
        <v>26</v>
      </c>
      <c r="D6" s="20" t="s">
        <v>80</v>
      </c>
      <c r="E6" s="132"/>
      <c r="F6" s="139"/>
      <c r="G6" s="136">
        <v>3</v>
      </c>
      <c r="H6" s="138"/>
      <c r="I6" s="136">
        <v>2.5</v>
      </c>
      <c r="J6" s="138"/>
      <c r="K6" s="136">
        <v>2.5</v>
      </c>
      <c r="L6" s="138"/>
      <c r="M6" s="125"/>
      <c r="N6" s="125"/>
      <c r="O6" s="136"/>
      <c r="P6" s="138"/>
      <c r="Q6" s="136"/>
      <c r="R6" s="138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/>
      <c r="B7" s="6"/>
      <c r="C7" s="6"/>
      <c r="D7" s="20"/>
      <c r="E7" s="132"/>
      <c r="F7" s="139"/>
      <c r="G7" s="136"/>
      <c r="H7" s="138"/>
      <c r="I7" s="136"/>
      <c r="J7" s="138"/>
      <c r="K7" s="136"/>
      <c r="L7" s="138"/>
      <c r="M7" s="125"/>
      <c r="N7" s="125"/>
      <c r="O7" s="136"/>
      <c r="P7" s="138"/>
      <c r="Q7" s="136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2"/>
      <c r="F8" s="139"/>
      <c r="G8" s="136"/>
      <c r="H8" s="138"/>
      <c r="I8" s="136"/>
      <c r="J8" s="138"/>
      <c r="K8" s="136"/>
      <c r="L8" s="138"/>
      <c r="M8" s="125"/>
      <c r="N8" s="125"/>
      <c r="O8" s="136"/>
      <c r="P8" s="138"/>
      <c r="Q8" s="136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2"/>
      <c r="F9" s="139"/>
      <c r="G9" s="136"/>
      <c r="H9" s="138"/>
      <c r="I9" s="136"/>
      <c r="J9" s="138"/>
      <c r="K9" s="136"/>
      <c r="L9" s="138"/>
      <c r="M9" s="125"/>
      <c r="N9" s="125"/>
      <c r="O9" s="136"/>
      <c r="P9" s="138"/>
      <c r="Q9" s="136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8"/>
      <c r="F10" s="128"/>
      <c r="G10" s="125"/>
      <c r="H10" s="125"/>
      <c r="I10" s="125"/>
      <c r="J10" s="125"/>
      <c r="K10" s="125"/>
      <c r="L10" s="125"/>
      <c r="M10" s="125"/>
      <c r="N10" s="125"/>
      <c r="O10" s="136"/>
      <c r="P10" s="138"/>
      <c r="Q10" s="136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8"/>
      <c r="F11" s="128"/>
      <c r="G11" s="125"/>
      <c r="H11" s="125"/>
      <c r="I11" s="125"/>
      <c r="J11" s="125"/>
      <c r="K11" s="125"/>
      <c r="L11" s="125"/>
      <c r="M11" s="125"/>
      <c r="N11" s="125"/>
      <c r="O11" s="136"/>
      <c r="P11" s="138"/>
      <c r="Q11" s="136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8"/>
      <c r="F12" s="128"/>
      <c r="G12" s="125"/>
      <c r="H12" s="125"/>
      <c r="I12" s="125"/>
      <c r="J12" s="125"/>
      <c r="K12" s="125"/>
      <c r="L12" s="125"/>
      <c r="M12" s="125"/>
      <c r="N12" s="125"/>
      <c r="O12" s="136"/>
      <c r="P12" s="138"/>
      <c r="Q12" s="136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8"/>
      <c r="F13" s="128"/>
      <c r="G13" s="125"/>
      <c r="H13" s="125"/>
      <c r="I13" s="125"/>
      <c r="J13" s="125"/>
      <c r="K13" s="125"/>
      <c r="L13" s="125"/>
      <c r="M13" s="125"/>
      <c r="N13" s="125"/>
      <c r="O13" s="136"/>
      <c r="P13" s="138"/>
      <c r="Q13" s="136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8"/>
      <c r="F14" s="128"/>
      <c r="G14" s="125"/>
      <c r="H14" s="125"/>
      <c r="I14" s="125"/>
      <c r="J14" s="125"/>
      <c r="K14" s="125"/>
      <c r="L14" s="125"/>
      <c r="M14" s="125"/>
      <c r="N14" s="125"/>
      <c r="O14" s="136"/>
      <c r="P14" s="138"/>
      <c r="Q14" s="136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8"/>
      <c r="F15" s="128"/>
      <c r="G15" s="125"/>
      <c r="H15" s="125"/>
      <c r="I15" s="125"/>
      <c r="J15" s="125"/>
      <c r="K15" s="125"/>
      <c r="L15" s="125"/>
      <c r="M15" s="125"/>
      <c r="N15" s="125"/>
      <c r="O15" s="136"/>
      <c r="P15" s="138"/>
      <c r="Q15" s="136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8"/>
      <c r="F16" s="128"/>
      <c r="G16" s="125"/>
      <c r="H16" s="125"/>
      <c r="I16" s="125"/>
      <c r="J16" s="125"/>
      <c r="K16" s="125"/>
      <c r="L16" s="125"/>
      <c r="M16" s="125"/>
      <c r="N16" s="125"/>
      <c r="O16" s="136"/>
      <c r="P16" s="138"/>
      <c r="Q16" s="136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8"/>
      <c r="F17" s="128"/>
      <c r="G17" s="125"/>
      <c r="H17" s="125"/>
      <c r="I17" s="125"/>
      <c r="J17" s="125"/>
      <c r="K17" s="125"/>
      <c r="L17" s="125"/>
      <c r="M17" s="125"/>
      <c r="N17" s="125"/>
      <c r="O17" s="136"/>
      <c r="P17" s="138"/>
      <c r="Q17" s="136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8"/>
      <c r="F18" s="128"/>
      <c r="G18" s="125"/>
      <c r="H18" s="125"/>
      <c r="I18" s="125"/>
      <c r="J18" s="125"/>
      <c r="K18" s="125"/>
      <c r="L18" s="125"/>
      <c r="M18" s="125"/>
      <c r="N18" s="125"/>
      <c r="O18" s="136"/>
      <c r="P18" s="138"/>
      <c r="Q18" s="136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8"/>
      <c r="F19" s="128"/>
      <c r="G19" s="125"/>
      <c r="H19" s="125"/>
      <c r="I19" s="125"/>
      <c r="J19" s="125"/>
      <c r="K19" s="125"/>
      <c r="L19" s="125"/>
      <c r="M19" s="125"/>
      <c r="N19" s="125"/>
      <c r="O19" s="136"/>
      <c r="P19" s="138"/>
      <c r="Q19" s="136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112</v>
      </c>
      <c r="C20" s="6"/>
      <c r="D20" s="20" t="s">
        <v>59</v>
      </c>
      <c r="E20" s="128"/>
      <c r="F20" s="128"/>
      <c r="G20" s="125"/>
      <c r="H20" s="125"/>
      <c r="I20" s="125"/>
      <c r="J20" s="125"/>
      <c r="K20" s="125"/>
      <c r="L20" s="125"/>
      <c r="M20" s="125">
        <v>6</v>
      </c>
      <c r="N20" s="125"/>
      <c r="O20" s="136"/>
      <c r="P20" s="138"/>
      <c r="Q20" s="136"/>
      <c r="R20" s="138"/>
      <c r="S20" s="12">
        <f t="shared" si="2"/>
        <v>6</v>
      </c>
      <c r="T20" s="12">
        <f t="shared" si="3"/>
        <v>6</v>
      </c>
      <c r="U20" s="14"/>
      <c r="V20" s="14"/>
    </row>
    <row r="21" spans="1:22" ht="15.75" customHeight="1" x14ac:dyDescent="0.25">
      <c r="A21" s="6">
        <v>3600</v>
      </c>
      <c r="B21" s="23" t="s">
        <v>112</v>
      </c>
      <c r="C21" s="6"/>
      <c r="D21" s="20" t="s">
        <v>60</v>
      </c>
      <c r="E21" s="128"/>
      <c r="F21" s="128"/>
      <c r="G21" s="125"/>
      <c r="H21" s="125"/>
      <c r="I21" s="125"/>
      <c r="J21" s="125"/>
      <c r="K21" s="125"/>
      <c r="L21" s="125"/>
      <c r="M21" s="125"/>
      <c r="N21" s="125"/>
      <c r="O21" s="136"/>
      <c r="P21" s="138"/>
      <c r="Q21" s="136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8"/>
      <c r="F22" s="128"/>
      <c r="G22" s="125"/>
      <c r="H22" s="125"/>
      <c r="I22" s="125"/>
      <c r="J22" s="125"/>
      <c r="K22" s="125"/>
      <c r="L22" s="125"/>
      <c r="M22" s="125"/>
      <c r="N22" s="125"/>
      <c r="O22" s="136"/>
      <c r="P22" s="138"/>
      <c r="Q22" s="136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32">
        <v>8</v>
      </c>
      <c r="F23" s="139"/>
      <c r="G23" s="136"/>
      <c r="H23" s="138"/>
      <c r="I23" s="136"/>
      <c r="J23" s="138"/>
      <c r="K23" s="136"/>
      <c r="L23" s="138"/>
      <c r="M23" s="136"/>
      <c r="N23" s="138"/>
      <c r="O23" s="136"/>
      <c r="P23" s="138"/>
      <c r="Q23" s="136"/>
      <c r="R23" s="138"/>
      <c r="S23" s="12">
        <f t="shared" si="1"/>
        <v>8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36"/>
      <c r="F24" s="138"/>
      <c r="G24" s="136"/>
      <c r="H24" s="138"/>
      <c r="I24" s="136"/>
      <c r="J24" s="138"/>
      <c r="K24" s="136"/>
      <c r="L24" s="138"/>
      <c r="M24" s="136"/>
      <c r="N24" s="138"/>
      <c r="O24" s="136"/>
      <c r="P24" s="138"/>
      <c r="Q24" s="136"/>
      <c r="R24" s="13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6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24.12.2023</v>
      </c>
      <c r="D2" s="107"/>
      <c r="E2" s="129" t="s">
        <v>11</v>
      </c>
      <c r="F2" s="129"/>
      <c r="G2" s="143" t="s">
        <v>12</v>
      </c>
      <c r="H2" s="143"/>
      <c r="I2" s="143" t="s">
        <v>13</v>
      </c>
      <c r="J2" s="143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111">
        <v>8</v>
      </c>
      <c r="H3" s="112">
        <v>16.3</v>
      </c>
      <c r="I3" s="111">
        <v>8</v>
      </c>
      <c r="J3" s="112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25</v>
      </c>
      <c r="D4" s="20" t="s">
        <v>80</v>
      </c>
      <c r="E4" s="124">
        <v>5</v>
      </c>
      <c r="F4" s="124"/>
      <c r="G4" s="142"/>
      <c r="H4" s="142"/>
      <c r="I4" s="142"/>
      <c r="J4" s="142"/>
      <c r="K4" s="124">
        <v>3.5</v>
      </c>
      <c r="L4" s="124"/>
      <c r="M4" s="125">
        <v>1</v>
      </c>
      <c r="N4" s="124"/>
      <c r="O4" s="120"/>
      <c r="P4" s="121"/>
      <c r="Q4" s="120"/>
      <c r="R4" s="121"/>
      <c r="S4" s="56">
        <f>E4+G4+I4+K4+M4+O4+Q4</f>
        <v>9.5</v>
      </c>
      <c r="T4" s="56">
        <f t="shared" ref="T4:T14" si="0">SUM(S4-U4-V4)</f>
        <v>9.5</v>
      </c>
      <c r="U4" s="58"/>
      <c r="V4" s="58"/>
    </row>
    <row r="5" spans="1:22" x14ac:dyDescent="0.25">
      <c r="A5" s="6">
        <v>7112</v>
      </c>
      <c r="B5" s="6" t="s">
        <v>110</v>
      </c>
      <c r="C5" s="6">
        <v>26</v>
      </c>
      <c r="D5" s="20" t="s">
        <v>80</v>
      </c>
      <c r="E5" s="124">
        <v>3</v>
      </c>
      <c r="F5" s="124"/>
      <c r="G5" s="142"/>
      <c r="H5" s="142"/>
      <c r="I5" s="142"/>
      <c r="J5" s="142"/>
      <c r="K5" s="124">
        <v>1.5</v>
      </c>
      <c r="L5" s="124"/>
      <c r="M5" s="124">
        <v>1</v>
      </c>
      <c r="N5" s="124"/>
      <c r="O5" s="120"/>
      <c r="P5" s="121"/>
      <c r="Q5" s="120"/>
      <c r="R5" s="121"/>
      <c r="S5" s="56">
        <f t="shared" ref="S5:S25" si="1">E5+G5+I5+K5+M5+O5+Q5</f>
        <v>5.5</v>
      </c>
      <c r="T5" s="56">
        <f t="shared" si="0"/>
        <v>5.5</v>
      </c>
      <c r="U5" s="58"/>
      <c r="V5" s="58"/>
    </row>
    <row r="6" spans="1:22" x14ac:dyDescent="0.25">
      <c r="A6" s="6">
        <v>7112</v>
      </c>
      <c r="B6" s="6" t="s">
        <v>110</v>
      </c>
      <c r="C6" s="6">
        <v>24</v>
      </c>
      <c r="D6" s="20" t="s">
        <v>80</v>
      </c>
      <c r="E6" s="124"/>
      <c r="F6" s="124"/>
      <c r="G6" s="142"/>
      <c r="H6" s="142"/>
      <c r="I6" s="142"/>
      <c r="J6" s="142"/>
      <c r="K6" s="124">
        <v>3</v>
      </c>
      <c r="L6" s="124"/>
      <c r="M6" s="124"/>
      <c r="N6" s="124"/>
      <c r="O6" s="120"/>
      <c r="P6" s="121"/>
      <c r="Q6" s="120"/>
      <c r="R6" s="121"/>
      <c r="S6" s="56">
        <f t="shared" si="1"/>
        <v>3</v>
      </c>
      <c r="T6" s="56">
        <f t="shared" si="0"/>
        <v>3</v>
      </c>
      <c r="U6" s="58"/>
      <c r="V6" s="58"/>
    </row>
    <row r="7" spans="1:22" x14ac:dyDescent="0.25">
      <c r="A7" s="6"/>
      <c r="B7" s="6"/>
      <c r="C7" s="6"/>
      <c r="D7" s="20"/>
      <c r="E7" s="124"/>
      <c r="F7" s="124"/>
      <c r="G7" s="142"/>
      <c r="H7" s="142"/>
      <c r="I7" s="142"/>
      <c r="J7" s="142"/>
      <c r="K7" s="124"/>
      <c r="L7" s="124"/>
      <c r="M7" s="124"/>
      <c r="N7" s="124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44"/>
      <c r="H8" s="145"/>
      <c r="I8" s="144"/>
      <c r="J8" s="145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44"/>
      <c r="H9" s="145"/>
      <c r="I9" s="144"/>
      <c r="J9" s="145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44"/>
      <c r="H10" s="145"/>
      <c r="I10" s="144"/>
      <c r="J10" s="145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44"/>
      <c r="H11" s="145"/>
      <c r="I11" s="144"/>
      <c r="J11" s="145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44"/>
      <c r="H12" s="145"/>
      <c r="I12" s="144"/>
      <c r="J12" s="145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44"/>
      <c r="H13" s="145"/>
      <c r="I13" s="144"/>
      <c r="J13" s="145"/>
      <c r="K13" s="120"/>
      <c r="L13" s="121"/>
      <c r="M13" s="120"/>
      <c r="N13" s="121"/>
      <c r="O13" s="120"/>
      <c r="P13" s="121"/>
      <c r="Q13" s="120"/>
      <c r="R13" s="121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44"/>
      <c r="H14" s="145"/>
      <c r="I14" s="144"/>
      <c r="J14" s="145"/>
      <c r="K14" s="120"/>
      <c r="L14" s="121"/>
      <c r="M14" s="120"/>
      <c r="N14" s="121"/>
      <c r="O14" s="120"/>
      <c r="P14" s="121"/>
      <c r="Q14" s="120"/>
      <c r="R14" s="121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0"/>
      <c r="F15" s="121"/>
      <c r="G15" s="144"/>
      <c r="H15" s="145"/>
      <c r="I15" s="144"/>
      <c r="J15" s="145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44"/>
      <c r="H16" s="145"/>
      <c r="I16" s="144"/>
      <c r="J16" s="145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20"/>
      <c r="E17" s="120"/>
      <c r="F17" s="121"/>
      <c r="G17" s="144"/>
      <c r="H17" s="145"/>
      <c r="I17" s="144"/>
      <c r="J17" s="145"/>
      <c r="K17" s="120"/>
      <c r="L17" s="121"/>
      <c r="M17" s="120"/>
      <c r="N17" s="121"/>
      <c r="O17" s="120"/>
      <c r="P17" s="121"/>
      <c r="Q17" s="120"/>
      <c r="R17" s="121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0"/>
      <c r="F18" s="121"/>
      <c r="G18" s="144"/>
      <c r="H18" s="145"/>
      <c r="I18" s="144"/>
      <c r="J18" s="145"/>
      <c r="K18" s="120"/>
      <c r="L18" s="121"/>
      <c r="M18" s="120"/>
      <c r="N18" s="121"/>
      <c r="O18" s="120"/>
      <c r="P18" s="121"/>
      <c r="Q18" s="120"/>
      <c r="R18" s="121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0"/>
      <c r="F19" s="121"/>
      <c r="G19" s="144"/>
      <c r="H19" s="145"/>
      <c r="I19" s="144"/>
      <c r="J19" s="145"/>
      <c r="K19" s="120"/>
      <c r="L19" s="121"/>
      <c r="M19" s="120"/>
      <c r="N19" s="121"/>
      <c r="O19" s="120"/>
      <c r="P19" s="121"/>
      <c r="Q19" s="120"/>
      <c r="R19" s="121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112</v>
      </c>
      <c r="C20" s="6"/>
      <c r="D20" s="20" t="s">
        <v>77</v>
      </c>
      <c r="E20" s="120"/>
      <c r="F20" s="121"/>
      <c r="G20" s="144"/>
      <c r="H20" s="145"/>
      <c r="I20" s="144"/>
      <c r="J20" s="145"/>
      <c r="K20" s="120"/>
      <c r="L20" s="121"/>
      <c r="M20" s="120"/>
      <c r="N20" s="121"/>
      <c r="O20" s="120"/>
      <c r="P20" s="121"/>
      <c r="Q20" s="120"/>
      <c r="R20" s="121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112</v>
      </c>
      <c r="C21" s="6"/>
      <c r="D21" s="20" t="s">
        <v>59</v>
      </c>
      <c r="E21" s="120"/>
      <c r="F21" s="121"/>
      <c r="G21" s="120"/>
      <c r="H21" s="121"/>
      <c r="I21" s="120"/>
      <c r="J21" s="121"/>
      <c r="K21" s="120"/>
      <c r="L21" s="121"/>
      <c r="M21" s="120">
        <v>6</v>
      </c>
      <c r="N21" s="121"/>
      <c r="O21" s="120"/>
      <c r="P21" s="121"/>
      <c r="Q21" s="120"/>
      <c r="R21" s="121"/>
      <c r="S21" s="56">
        <f>E21+G21+I21+K21+M21+O21+Q21</f>
        <v>6</v>
      </c>
      <c r="T21" s="56">
        <f>SUM(S21-U21-V21)</f>
        <v>6</v>
      </c>
      <c r="U21" s="58"/>
      <c r="V21" s="58"/>
    </row>
    <row r="22" spans="1:22" x14ac:dyDescent="0.25">
      <c r="A22" s="6"/>
      <c r="B22" s="23"/>
      <c r="C22" s="6"/>
      <c r="D22" s="20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0"/>
      <c r="F23" s="121"/>
      <c r="G23" s="136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6">
        <f>SUM(E4:E24)</f>
        <v>8</v>
      </c>
      <c r="F25" s="127"/>
      <c r="G25" s="126">
        <f>SUM(G4:G24)</f>
        <v>0</v>
      </c>
      <c r="H25" s="127"/>
      <c r="I25" s="126">
        <f>SUM(I4:I24)</f>
        <v>0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6">
        <f t="shared" si="1"/>
        <v>24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24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-8</v>
      </c>
      <c r="I27" s="58"/>
      <c r="J27" s="58">
        <f>SUM(I25)-J26</f>
        <v>-8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-16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24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6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24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I17" sqref="I17:N19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24.12.2023</v>
      </c>
      <c r="D2" s="107"/>
      <c r="E2" s="129" t="s">
        <v>11</v>
      </c>
      <c r="F2" s="129"/>
      <c r="G2" s="131" t="s">
        <v>12</v>
      </c>
      <c r="H2" s="131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116">
        <v>8</v>
      </c>
      <c r="H3" s="117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7054</v>
      </c>
      <c r="B4" s="6" t="s">
        <v>113</v>
      </c>
      <c r="C4" s="6">
        <v>87</v>
      </c>
      <c r="D4" s="20" t="s">
        <v>90</v>
      </c>
      <c r="E4" s="124">
        <v>8</v>
      </c>
      <c r="F4" s="124"/>
      <c r="G4" s="130"/>
      <c r="H4" s="130"/>
      <c r="I4" s="120">
        <v>5</v>
      </c>
      <c r="J4" s="121"/>
      <c r="K4" s="120">
        <v>1</v>
      </c>
      <c r="L4" s="121"/>
      <c r="M4" s="124"/>
      <c r="N4" s="124"/>
      <c r="O4" s="120"/>
      <c r="P4" s="121"/>
      <c r="Q4" s="120"/>
      <c r="R4" s="121"/>
      <c r="S4" s="56">
        <f>E4+G4+I4+K4+M4+O4+Q4</f>
        <v>14</v>
      </c>
      <c r="T4" s="56">
        <f t="shared" ref="T4:T12" si="0">SUM(S4-U4-V4)</f>
        <v>14</v>
      </c>
      <c r="U4" s="58"/>
      <c r="V4" s="58"/>
    </row>
    <row r="5" spans="1:22" x14ac:dyDescent="0.25">
      <c r="A5" s="6">
        <v>7144</v>
      </c>
      <c r="B5" s="6" t="s">
        <v>114</v>
      </c>
      <c r="C5" s="6">
        <v>1</v>
      </c>
      <c r="D5" s="20" t="s">
        <v>106</v>
      </c>
      <c r="E5" s="124"/>
      <c r="F5" s="124"/>
      <c r="G5" s="130"/>
      <c r="H5" s="130"/>
      <c r="I5" s="120">
        <v>2.5</v>
      </c>
      <c r="J5" s="121"/>
      <c r="K5" s="120">
        <v>0.5</v>
      </c>
      <c r="L5" s="121"/>
      <c r="M5" s="124"/>
      <c r="N5" s="124"/>
      <c r="O5" s="120"/>
      <c r="P5" s="121"/>
      <c r="Q5" s="120"/>
      <c r="R5" s="121"/>
      <c r="S5" s="56">
        <f t="shared" ref="S5:S22" si="1">E5+G5+I5+K5+M5+O5+Q5</f>
        <v>3</v>
      </c>
      <c r="T5" s="56">
        <f t="shared" si="0"/>
        <v>3</v>
      </c>
      <c r="U5" s="58"/>
      <c r="V5" s="58"/>
    </row>
    <row r="6" spans="1:22" x14ac:dyDescent="0.25">
      <c r="A6" s="6">
        <v>6964</v>
      </c>
      <c r="B6" s="6" t="s">
        <v>109</v>
      </c>
      <c r="C6" s="6">
        <v>7</v>
      </c>
      <c r="D6" s="20" t="s">
        <v>108</v>
      </c>
      <c r="E6" s="124"/>
      <c r="F6" s="124"/>
      <c r="G6" s="130"/>
      <c r="H6" s="130"/>
      <c r="I6" s="124"/>
      <c r="J6" s="124"/>
      <c r="K6" s="124">
        <v>4</v>
      </c>
      <c r="L6" s="124"/>
      <c r="M6" s="124">
        <v>2</v>
      </c>
      <c r="N6" s="124"/>
      <c r="O6" s="120"/>
      <c r="P6" s="121"/>
      <c r="Q6" s="120"/>
      <c r="R6" s="121"/>
      <c r="S6" s="56">
        <f t="shared" ref="S6" si="2">E6+G6+I6+K6+M6+O6+Q6</f>
        <v>6</v>
      </c>
      <c r="T6" s="56">
        <f t="shared" ref="T6" si="3">SUM(S6-U6-V6)</f>
        <v>6</v>
      </c>
      <c r="U6" s="58"/>
      <c r="V6" s="58"/>
    </row>
    <row r="7" spans="1:22" ht="15.75" customHeight="1" x14ac:dyDescent="0.25">
      <c r="A7" s="6"/>
      <c r="B7" s="6"/>
      <c r="C7" s="6"/>
      <c r="D7" s="20"/>
      <c r="E7" s="124"/>
      <c r="F7" s="124"/>
      <c r="G7" s="130"/>
      <c r="H7" s="130"/>
      <c r="I7" s="124"/>
      <c r="J7" s="124"/>
      <c r="K7" s="124"/>
      <c r="L7" s="124"/>
      <c r="M7" s="124"/>
      <c r="N7" s="124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2"/>
      <c r="H8" s="123"/>
      <c r="I8" s="124"/>
      <c r="J8" s="124"/>
      <c r="K8" s="124"/>
      <c r="L8" s="124"/>
      <c r="M8" s="120"/>
      <c r="N8" s="121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2"/>
      <c r="H9" s="123"/>
      <c r="I9" s="124"/>
      <c r="J9" s="124"/>
      <c r="K9" s="124"/>
      <c r="L9" s="124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2"/>
      <c r="H10" s="123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2"/>
      <c r="H11" s="123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2"/>
      <c r="H12" s="123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2"/>
      <c r="H13" s="123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22"/>
      <c r="H14" s="123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2"/>
      <c r="H15" s="123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0"/>
      <c r="F16" s="121"/>
      <c r="G16" s="122"/>
      <c r="H16" s="123"/>
      <c r="I16" s="124"/>
      <c r="J16" s="124"/>
      <c r="K16" s="124"/>
      <c r="L16" s="124"/>
      <c r="M16" s="124"/>
      <c r="N16" s="124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>
        <v>3600</v>
      </c>
      <c r="B17" s="6" t="s">
        <v>112</v>
      </c>
      <c r="C17" s="6"/>
      <c r="D17" s="20" t="s">
        <v>100</v>
      </c>
      <c r="E17" s="120"/>
      <c r="F17" s="121"/>
      <c r="G17" s="122"/>
      <c r="H17" s="123"/>
      <c r="I17" s="120"/>
      <c r="J17" s="121"/>
      <c r="K17" s="120">
        <v>2.5</v>
      </c>
      <c r="L17" s="121"/>
      <c r="M17" s="120"/>
      <c r="N17" s="121"/>
      <c r="O17" s="120"/>
      <c r="P17" s="121"/>
      <c r="Q17" s="120"/>
      <c r="R17" s="121"/>
      <c r="S17" s="56">
        <f t="shared" si="6"/>
        <v>2.5</v>
      </c>
      <c r="T17" s="56">
        <f t="shared" si="7"/>
        <v>2.5</v>
      </c>
      <c r="U17" s="58"/>
      <c r="V17" s="58"/>
    </row>
    <row r="18" spans="1:22" x14ac:dyDescent="0.25">
      <c r="A18" s="6">
        <v>3600</v>
      </c>
      <c r="B18" s="23" t="s">
        <v>112</v>
      </c>
      <c r="C18" s="6"/>
      <c r="D18" s="20" t="s">
        <v>59</v>
      </c>
      <c r="E18" s="120"/>
      <c r="F18" s="121"/>
      <c r="G18" s="122"/>
      <c r="H18" s="123"/>
      <c r="I18" s="120">
        <v>0.5</v>
      </c>
      <c r="J18" s="121"/>
      <c r="K18" s="120"/>
      <c r="L18" s="121"/>
      <c r="M18" s="120">
        <v>6</v>
      </c>
      <c r="N18" s="121"/>
      <c r="O18" s="120"/>
      <c r="P18" s="121"/>
      <c r="Q18" s="120"/>
      <c r="R18" s="121"/>
      <c r="S18" s="56">
        <f>E18+G18+I18+K18+M18+O18+Q18</f>
        <v>6.5</v>
      </c>
      <c r="T18" s="56">
        <f>SUM(S18-U18-V18)</f>
        <v>6.5</v>
      </c>
      <c r="U18" s="58"/>
      <c r="V18" s="58"/>
    </row>
    <row r="19" spans="1:22" x14ac:dyDescent="0.25">
      <c r="A19" s="6"/>
      <c r="B19" s="23"/>
      <c r="C19" s="6"/>
      <c r="D19" s="20"/>
      <c r="E19" s="120"/>
      <c r="F19" s="121"/>
      <c r="G19" s="122"/>
      <c r="H19" s="123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0"/>
      <c r="F20" s="121"/>
      <c r="G20" s="122">
        <v>8</v>
      </c>
      <c r="H20" s="123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8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9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8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workbookViewId="0">
      <selection activeCell="A5" sqref="A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24.12.2023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84</v>
      </c>
      <c r="E4" s="136"/>
      <c r="F4" s="138"/>
      <c r="G4" s="136"/>
      <c r="H4" s="138"/>
      <c r="I4" s="136"/>
      <c r="J4" s="138"/>
      <c r="K4" s="136"/>
      <c r="L4" s="138"/>
      <c r="M4" s="136"/>
      <c r="N4" s="138"/>
      <c r="O4" s="136"/>
      <c r="P4" s="138"/>
      <c r="Q4" s="136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85</v>
      </c>
      <c r="E5" s="136"/>
      <c r="F5" s="138"/>
      <c r="G5" s="136"/>
      <c r="H5" s="138"/>
      <c r="I5" s="136"/>
      <c r="J5" s="138"/>
      <c r="K5" s="136"/>
      <c r="L5" s="138"/>
      <c r="M5" s="136"/>
      <c r="N5" s="138"/>
      <c r="O5" s="136"/>
      <c r="P5" s="138"/>
      <c r="Q5" s="136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6"/>
      <c r="F6" s="138"/>
      <c r="G6" s="136"/>
      <c r="H6" s="138"/>
      <c r="I6" s="136"/>
      <c r="J6" s="138"/>
      <c r="K6" s="136"/>
      <c r="L6" s="138"/>
      <c r="M6" s="136"/>
      <c r="N6" s="138"/>
      <c r="O6" s="136"/>
      <c r="P6" s="138"/>
      <c r="Q6" s="136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6"/>
      <c r="F7" s="138"/>
      <c r="G7" s="136"/>
      <c r="H7" s="138"/>
      <c r="I7" s="136"/>
      <c r="J7" s="138"/>
      <c r="K7" s="136"/>
      <c r="L7" s="138"/>
      <c r="M7" s="136"/>
      <c r="N7" s="138"/>
      <c r="O7" s="136"/>
      <c r="P7" s="138"/>
      <c r="Q7" s="136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8"/>
      <c r="G8" s="136"/>
      <c r="H8" s="138"/>
      <c r="I8" s="136"/>
      <c r="J8" s="138"/>
      <c r="K8" s="136"/>
      <c r="L8" s="138"/>
      <c r="M8" s="136"/>
      <c r="N8" s="138"/>
      <c r="O8" s="136"/>
      <c r="P8" s="138"/>
      <c r="Q8" s="136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8"/>
      <c r="G9" s="136"/>
      <c r="H9" s="138"/>
      <c r="I9" s="136"/>
      <c r="J9" s="138"/>
      <c r="K9" s="136"/>
      <c r="L9" s="138"/>
      <c r="M9" s="136"/>
      <c r="N9" s="138"/>
      <c r="O9" s="136"/>
      <c r="P9" s="138"/>
      <c r="Q9" s="136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8"/>
      <c r="G10" s="136"/>
      <c r="H10" s="138"/>
      <c r="I10" s="136"/>
      <c r="J10" s="138"/>
      <c r="K10" s="136"/>
      <c r="L10" s="138"/>
      <c r="M10" s="136"/>
      <c r="N10" s="138"/>
      <c r="O10" s="136"/>
      <c r="P10" s="138"/>
      <c r="Q10" s="136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8"/>
      <c r="G11" s="136"/>
      <c r="H11" s="138"/>
      <c r="I11" s="136"/>
      <c r="J11" s="138"/>
      <c r="K11" s="136"/>
      <c r="L11" s="138"/>
      <c r="M11" s="136"/>
      <c r="N11" s="138"/>
      <c r="O11" s="136"/>
      <c r="P11" s="138"/>
      <c r="Q11" s="136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8"/>
      <c r="G12" s="136"/>
      <c r="H12" s="138"/>
      <c r="I12" s="136"/>
      <c r="J12" s="138"/>
      <c r="K12" s="136"/>
      <c r="L12" s="138"/>
      <c r="M12" s="136"/>
      <c r="N12" s="138"/>
      <c r="O12" s="136"/>
      <c r="P12" s="138"/>
      <c r="Q12" s="136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8"/>
      <c r="G13" s="136"/>
      <c r="H13" s="138"/>
      <c r="I13" s="136"/>
      <c r="J13" s="138"/>
      <c r="K13" s="136"/>
      <c r="L13" s="138"/>
      <c r="M13" s="136"/>
      <c r="N13" s="138"/>
      <c r="O13" s="136"/>
      <c r="P13" s="138"/>
      <c r="Q13" s="136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8"/>
      <c r="G14" s="136"/>
      <c r="H14" s="138"/>
      <c r="I14" s="136"/>
      <c r="J14" s="138"/>
      <c r="K14" s="136"/>
      <c r="L14" s="138"/>
      <c r="M14" s="136"/>
      <c r="N14" s="138"/>
      <c r="O14" s="136"/>
      <c r="P14" s="138"/>
      <c r="Q14" s="136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6"/>
      <c r="F15" s="138"/>
      <c r="G15" s="136"/>
      <c r="H15" s="138"/>
      <c r="I15" s="136"/>
      <c r="J15" s="138"/>
      <c r="K15" s="136"/>
      <c r="L15" s="138"/>
      <c r="M15" s="136"/>
      <c r="N15" s="138"/>
      <c r="O15" s="136"/>
      <c r="P15" s="138"/>
      <c r="Q15" s="136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6"/>
      <c r="F16" s="138"/>
      <c r="G16" s="136"/>
      <c r="H16" s="138"/>
      <c r="I16" s="136"/>
      <c r="J16" s="138"/>
      <c r="K16" s="136"/>
      <c r="L16" s="138"/>
      <c r="M16" s="136"/>
      <c r="N16" s="138"/>
      <c r="O16" s="136"/>
      <c r="P16" s="138"/>
      <c r="Q16" s="136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8"/>
      <c r="G17" s="136"/>
      <c r="H17" s="138"/>
      <c r="I17" s="136"/>
      <c r="J17" s="138"/>
      <c r="K17" s="136"/>
      <c r="L17" s="138"/>
      <c r="M17" s="136"/>
      <c r="N17" s="138"/>
      <c r="O17" s="136"/>
      <c r="P17" s="138"/>
      <c r="Q17" s="136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6"/>
      <c r="F18" s="138"/>
      <c r="G18" s="136"/>
      <c r="H18" s="138"/>
      <c r="I18" s="136"/>
      <c r="J18" s="138"/>
      <c r="K18" s="136"/>
      <c r="L18" s="138"/>
      <c r="M18" s="136"/>
      <c r="N18" s="138"/>
      <c r="O18" s="136"/>
      <c r="P18" s="138"/>
      <c r="Q18" s="136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6"/>
      <c r="F19" s="138"/>
      <c r="G19" s="136"/>
      <c r="H19" s="138"/>
      <c r="I19" s="136"/>
      <c r="J19" s="138"/>
      <c r="K19" s="136"/>
      <c r="L19" s="138"/>
      <c r="M19" s="136"/>
      <c r="N19" s="138"/>
      <c r="O19" s="136"/>
      <c r="P19" s="138"/>
      <c r="Q19" s="136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8"/>
      <c r="G20" s="136"/>
      <c r="H20" s="138"/>
      <c r="I20" s="136"/>
      <c r="J20" s="138"/>
      <c r="K20" s="136"/>
      <c r="L20" s="138"/>
      <c r="M20" s="136"/>
      <c r="N20" s="138"/>
      <c r="O20" s="136"/>
      <c r="P20" s="138"/>
      <c r="Q20" s="136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6"/>
      <c r="F21" s="138"/>
      <c r="G21" s="136"/>
      <c r="H21" s="138"/>
      <c r="I21" s="136"/>
      <c r="J21" s="138"/>
      <c r="K21" s="136"/>
      <c r="L21" s="138"/>
      <c r="M21" s="136"/>
      <c r="N21" s="138"/>
      <c r="O21" s="136"/>
      <c r="P21" s="138"/>
      <c r="Q21" s="136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6"/>
      <c r="F22" s="138"/>
      <c r="G22" s="136"/>
      <c r="H22" s="138"/>
      <c r="I22" s="136"/>
      <c r="J22" s="138"/>
      <c r="K22" s="136"/>
      <c r="L22" s="138"/>
      <c r="M22" s="136"/>
      <c r="N22" s="138"/>
      <c r="O22" s="136"/>
      <c r="P22" s="138"/>
      <c r="Q22" s="136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24.12.2023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11.3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24</v>
      </c>
      <c r="D4" s="20" t="s">
        <v>80</v>
      </c>
      <c r="E4" s="136">
        <v>3</v>
      </c>
      <c r="F4" s="138"/>
      <c r="G4" s="136">
        <v>3</v>
      </c>
      <c r="H4" s="138"/>
      <c r="I4" s="136">
        <v>2</v>
      </c>
      <c r="J4" s="138"/>
      <c r="K4" s="136">
        <v>3</v>
      </c>
      <c r="L4" s="138"/>
      <c r="M4" s="136">
        <v>2</v>
      </c>
      <c r="N4" s="138"/>
      <c r="O4" s="136"/>
      <c r="P4" s="138"/>
      <c r="Q4" s="136"/>
      <c r="R4" s="138"/>
      <c r="S4" s="12">
        <f>E4+G4+I4+K4+M4+O4+Q4</f>
        <v>13</v>
      </c>
      <c r="T4" s="12">
        <f t="shared" ref="T4:T20" si="0">SUM(S4-U4-V4)</f>
        <v>13</v>
      </c>
      <c r="U4" s="14"/>
      <c r="V4" s="14"/>
    </row>
    <row r="5" spans="1:22" x14ac:dyDescent="0.25">
      <c r="A5" s="6">
        <v>7112</v>
      </c>
      <c r="B5" s="6" t="s">
        <v>110</v>
      </c>
      <c r="C5" s="6">
        <v>25</v>
      </c>
      <c r="D5" s="20" t="s">
        <v>80</v>
      </c>
      <c r="E5" s="136">
        <v>2</v>
      </c>
      <c r="F5" s="138"/>
      <c r="G5" s="136">
        <v>3</v>
      </c>
      <c r="H5" s="138"/>
      <c r="I5" s="136">
        <v>3</v>
      </c>
      <c r="J5" s="138"/>
      <c r="K5" s="136">
        <v>3</v>
      </c>
      <c r="L5" s="138"/>
      <c r="M5" s="136"/>
      <c r="N5" s="138"/>
      <c r="O5" s="136"/>
      <c r="P5" s="138"/>
      <c r="Q5" s="136"/>
      <c r="R5" s="138"/>
      <c r="S5" s="12">
        <f t="shared" ref="S5:S23" si="1">E5+G5+I5+K5+M5+O5+Q5</f>
        <v>11</v>
      </c>
      <c r="T5" s="12">
        <f t="shared" si="0"/>
        <v>11</v>
      </c>
      <c r="U5" s="14"/>
      <c r="V5" s="14"/>
    </row>
    <row r="6" spans="1:22" x14ac:dyDescent="0.25">
      <c r="A6" s="6">
        <v>7112</v>
      </c>
      <c r="B6" s="6" t="s">
        <v>110</v>
      </c>
      <c r="C6" s="6">
        <v>26</v>
      </c>
      <c r="D6" s="20" t="s">
        <v>80</v>
      </c>
      <c r="E6" s="136">
        <v>3</v>
      </c>
      <c r="F6" s="138"/>
      <c r="G6" s="136">
        <v>2</v>
      </c>
      <c r="H6" s="138"/>
      <c r="I6" s="136">
        <v>3</v>
      </c>
      <c r="J6" s="138"/>
      <c r="K6" s="136">
        <v>2</v>
      </c>
      <c r="L6" s="138"/>
      <c r="M6" s="136"/>
      <c r="N6" s="138"/>
      <c r="O6" s="136"/>
      <c r="P6" s="138"/>
      <c r="Q6" s="136"/>
      <c r="R6" s="138"/>
      <c r="S6" s="12">
        <f t="shared" si="1"/>
        <v>10</v>
      </c>
      <c r="T6" s="12">
        <f t="shared" si="0"/>
        <v>10</v>
      </c>
      <c r="U6" s="14"/>
      <c r="V6" s="14"/>
    </row>
    <row r="7" spans="1:22" x14ac:dyDescent="0.25">
      <c r="A7" s="6"/>
      <c r="B7" s="6"/>
      <c r="C7" s="6"/>
      <c r="D7" s="20"/>
      <c r="E7" s="136"/>
      <c r="F7" s="138"/>
      <c r="G7" s="136"/>
      <c r="H7" s="138"/>
      <c r="I7" s="136"/>
      <c r="J7" s="138"/>
      <c r="K7" s="136"/>
      <c r="L7" s="138"/>
      <c r="M7" s="136"/>
      <c r="N7" s="138"/>
      <c r="O7" s="136"/>
      <c r="P7" s="138"/>
      <c r="Q7" s="136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8"/>
      <c r="G8" s="136"/>
      <c r="H8" s="138"/>
      <c r="I8" s="136"/>
      <c r="J8" s="138"/>
      <c r="K8" s="136"/>
      <c r="L8" s="138"/>
      <c r="M8" s="136"/>
      <c r="N8" s="138"/>
      <c r="O8" s="136"/>
      <c r="P8" s="138"/>
      <c r="Q8" s="136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8"/>
      <c r="G9" s="136"/>
      <c r="H9" s="138"/>
      <c r="I9" s="136"/>
      <c r="J9" s="138"/>
      <c r="K9" s="136"/>
      <c r="L9" s="138"/>
      <c r="M9" s="136"/>
      <c r="N9" s="138"/>
      <c r="O9" s="136"/>
      <c r="P9" s="138"/>
      <c r="Q9" s="136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8"/>
      <c r="G10" s="136"/>
      <c r="H10" s="138"/>
      <c r="I10" s="136"/>
      <c r="J10" s="138"/>
      <c r="K10" s="136"/>
      <c r="L10" s="138"/>
      <c r="M10" s="136"/>
      <c r="N10" s="138"/>
      <c r="O10" s="136"/>
      <c r="P10" s="138"/>
      <c r="Q10" s="136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8"/>
      <c r="G11" s="136"/>
      <c r="H11" s="138"/>
      <c r="I11" s="136"/>
      <c r="J11" s="138"/>
      <c r="K11" s="136"/>
      <c r="L11" s="138"/>
      <c r="M11" s="136"/>
      <c r="N11" s="138"/>
      <c r="O11" s="136"/>
      <c r="P11" s="138"/>
      <c r="Q11" s="136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8"/>
      <c r="G12" s="136"/>
      <c r="H12" s="138"/>
      <c r="I12" s="136"/>
      <c r="J12" s="138"/>
      <c r="K12" s="136"/>
      <c r="L12" s="138"/>
      <c r="M12" s="136"/>
      <c r="N12" s="138"/>
      <c r="O12" s="136"/>
      <c r="P12" s="138"/>
      <c r="Q12" s="136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8"/>
      <c r="G13" s="136"/>
      <c r="H13" s="138"/>
      <c r="I13" s="136"/>
      <c r="J13" s="138"/>
      <c r="K13" s="136"/>
      <c r="L13" s="138"/>
      <c r="M13" s="136"/>
      <c r="N13" s="138"/>
      <c r="O13" s="136"/>
      <c r="P13" s="138"/>
      <c r="Q13" s="136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8"/>
      <c r="G14" s="136"/>
      <c r="H14" s="138"/>
      <c r="I14" s="136"/>
      <c r="J14" s="138"/>
      <c r="K14" s="136"/>
      <c r="L14" s="138"/>
      <c r="M14" s="136"/>
      <c r="N14" s="138"/>
      <c r="O14" s="136"/>
      <c r="P14" s="138"/>
      <c r="Q14" s="136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6"/>
      <c r="F15" s="138"/>
      <c r="G15" s="136"/>
      <c r="H15" s="138"/>
      <c r="I15" s="136"/>
      <c r="J15" s="138"/>
      <c r="K15" s="136"/>
      <c r="L15" s="138"/>
      <c r="M15" s="136"/>
      <c r="N15" s="138"/>
      <c r="O15" s="136"/>
      <c r="P15" s="138"/>
      <c r="Q15" s="136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6"/>
      <c r="F16" s="138"/>
      <c r="G16" s="136"/>
      <c r="H16" s="138"/>
      <c r="I16" s="136"/>
      <c r="J16" s="138"/>
      <c r="K16" s="136"/>
      <c r="L16" s="138"/>
      <c r="M16" s="136"/>
      <c r="N16" s="138"/>
      <c r="O16" s="136"/>
      <c r="P16" s="138"/>
      <c r="Q16" s="136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8"/>
      <c r="G17" s="136"/>
      <c r="H17" s="138"/>
      <c r="I17" s="136"/>
      <c r="J17" s="138"/>
      <c r="K17" s="136"/>
      <c r="L17" s="138"/>
      <c r="M17" s="136"/>
      <c r="N17" s="138"/>
      <c r="O17" s="136"/>
      <c r="P17" s="138"/>
      <c r="Q17" s="136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112</v>
      </c>
      <c r="C18" s="6"/>
      <c r="D18" s="20" t="s">
        <v>59</v>
      </c>
      <c r="E18" s="136"/>
      <c r="F18" s="138"/>
      <c r="G18" s="136"/>
      <c r="H18" s="138"/>
      <c r="I18" s="136"/>
      <c r="J18" s="138"/>
      <c r="K18" s="136"/>
      <c r="L18" s="138"/>
      <c r="M18" s="136">
        <v>6</v>
      </c>
      <c r="N18" s="138"/>
      <c r="O18" s="136"/>
      <c r="P18" s="138"/>
      <c r="Q18" s="136"/>
      <c r="R18" s="138"/>
      <c r="S18" s="12">
        <f>E18+G18+I18+K18+M18+O18+Q18</f>
        <v>6</v>
      </c>
      <c r="T18" s="12">
        <f>SUM(S18-U18-V18)</f>
        <v>6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20" t="s">
        <v>62</v>
      </c>
      <c r="E19" s="136"/>
      <c r="F19" s="138"/>
      <c r="G19" s="136"/>
      <c r="H19" s="138"/>
      <c r="I19" s="136"/>
      <c r="J19" s="138"/>
      <c r="K19" s="136"/>
      <c r="L19" s="138"/>
      <c r="M19" s="136"/>
      <c r="N19" s="138"/>
      <c r="O19" s="136"/>
      <c r="P19" s="138"/>
      <c r="Q19" s="136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8"/>
      <c r="G20" s="136"/>
      <c r="H20" s="138"/>
      <c r="I20" s="136"/>
      <c r="J20" s="138"/>
      <c r="K20" s="136"/>
      <c r="L20" s="138"/>
      <c r="M20" s="136"/>
      <c r="N20" s="138"/>
      <c r="O20" s="136"/>
      <c r="P20" s="138"/>
      <c r="Q20" s="136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6"/>
      <c r="F21" s="138"/>
      <c r="G21" s="136"/>
      <c r="H21" s="138"/>
      <c r="I21" s="136"/>
      <c r="J21" s="138"/>
      <c r="K21" s="136"/>
      <c r="L21" s="138"/>
      <c r="M21" s="136"/>
      <c r="N21" s="138"/>
      <c r="O21" s="136"/>
      <c r="P21" s="138"/>
      <c r="Q21" s="136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6"/>
      <c r="F22" s="138"/>
      <c r="G22" s="136"/>
      <c r="H22" s="138"/>
      <c r="I22" s="136"/>
      <c r="J22" s="138"/>
      <c r="K22" s="136"/>
      <c r="L22" s="138"/>
      <c r="M22" s="136"/>
      <c r="N22" s="138"/>
      <c r="O22" s="136"/>
      <c r="P22" s="138"/>
      <c r="Q22" s="136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6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Chimes</vt:lpstr>
      <vt:lpstr>-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2023-10-27T15:04:40Z</cp:lastPrinted>
  <dcterms:created xsi:type="dcterms:W3CDTF">2010-01-14T13:00:57Z</dcterms:created>
  <dcterms:modified xsi:type="dcterms:W3CDTF">2024-06-27T10:00:17Z</dcterms:modified>
</cp:coreProperties>
</file>