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ACC38B68-F8D1-4DAE-8F5C-17768F916CE2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44" r:id="rId5"/>
    <sheet name="Mcsharry" sheetId="57" r:id="rId6"/>
    <sheet name="Taylor" sheetId="16" r:id="rId7"/>
    <sheet name="Ward" sheetId="24" r:id="rId8"/>
    <sheet name="N.Winterburn" sheetId="30" r:id="rId9"/>
    <sheet name="T.Winterburn" sheetId="18" r:id="rId10"/>
    <sheet name="Wright" sheetId="5" r:id="rId11"/>
  </sheets>
  <definedNames>
    <definedName name="_xlnm.Print_Area" localSheetId="0">Analysis!$A$1:$K$23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Hammond!$A$1:$V$40</definedName>
    <definedName name="_xlnm.Print_Area" localSheetId="5">Mcsharry!$A$1:$V$41</definedName>
    <definedName name="_xlnm.Print_Area" localSheetId="8">N.Winterburn!$A$1:$V$42</definedName>
    <definedName name="_xlnm.Print_Area" localSheetId="9">T.Winterburn!$A$1:$V$41</definedName>
    <definedName name="_xlnm.Print_Area" localSheetId="6">Taylor!$A$1:$V$41</definedName>
    <definedName name="_xlnm.Print_Area" localSheetId="7">Ward!$A$1:$V$43</definedName>
    <definedName name="_xlnm.Print_Area" localSheetId="10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G8" i="1" s="1"/>
  <c r="C8" i="1"/>
  <c r="D8" i="1"/>
  <c r="E8" i="1"/>
  <c r="F8" i="1"/>
  <c r="H8" i="1"/>
  <c r="I8" i="1"/>
  <c r="K8" i="1"/>
  <c r="C2" i="47"/>
  <c r="S13" i="5"/>
  <c r="T13" i="5" s="1"/>
  <c r="S14" i="5"/>
  <c r="T14" i="5" s="1"/>
  <c r="S15" i="5"/>
  <c r="T15" i="5" s="1"/>
  <c r="C2" i="5" l="1"/>
  <c r="C2" i="18"/>
  <c r="C2" i="30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K10" i="1"/>
  <c r="I10" i="1"/>
  <c r="H10" i="1"/>
  <c r="V25" i="57"/>
  <c r="C30" i="57" s="1"/>
  <c r="D10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0" i="1" s="1"/>
  <c r="S21" i="57"/>
  <c r="C31" i="57" s="1"/>
  <c r="E10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0" i="1"/>
  <c r="G10" i="1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1" i="1" l="1"/>
  <c r="H11" i="1"/>
  <c r="S6" i="5" l="1"/>
  <c r="T6" i="5" s="1"/>
  <c r="S5" i="5"/>
  <c r="T5" i="5" s="1"/>
  <c r="S4" i="5"/>
  <c r="T4" i="5" s="1"/>
  <c r="S14" i="47" l="1"/>
  <c r="T14" i="47" s="1"/>
  <c r="I25" i="24" l="1"/>
  <c r="J27" i="24" s="1"/>
  <c r="K25" i="24" l="1"/>
  <c r="L27" i="24" s="1"/>
  <c r="M25" i="24" l="1"/>
  <c r="N27" i="24" s="1"/>
  <c r="H13" i="1" l="1"/>
  <c r="I13" i="1"/>
  <c r="S16" i="47" l="1"/>
  <c r="T16" i="47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9" i="1" l="1"/>
  <c r="H9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9" i="1" s="1"/>
  <c r="U24" i="44"/>
  <c r="C28" i="44" s="1"/>
  <c r="C9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9" i="1" s="1"/>
  <c r="S20" i="44"/>
  <c r="C30" i="44" s="1"/>
  <c r="E9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9" i="1" s="1"/>
  <c r="K9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1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V26" i="30"/>
  <c r="C31" i="30" s="1"/>
  <c r="D13" i="1" s="1"/>
  <c r="U26" i="30"/>
  <c r="C30" i="30" s="1"/>
  <c r="C13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3" i="1" s="1"/>
  <c r="S22" i="30"/>
  <c r="C32" i="30" s="1"/>
  <c r="E13" i="1" s="1"/>
  <c r="S21" i="30"/>
  <c r="T21" i="30" s="1"/>
  <c r="S20" i="30"/>
  <c r="K13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2" i="1"/>
  <c r="I15" i="1"/>
  <c r="I14" i="1"/>
  <c r="I12" i="1"/>
  <c r="H15" i="1"/>
  <c r="H14" i="1"/>
  <c r="H12" i="1"/>
  <c r="C31" i="16"/>
  <c r="E11" i="1" s="1"/>
  <c r="V27" i="24"/>
  <c r="C32" i="24" s="1"/>
  <c r="U27" i="24"/>
  <c r="C31" i="24" s="1"/>
  <c r="C12" i="1" s="1"/>
  <c r="S26" i="24"/>
  <c r="Q25" i="24"/>
  <c r="R27" i="24" s="1"/>
  <c r="O25" i="24"/>
  <c r="P27" i="24" s="1"/>
  <c r="E25" i="24"/>
  <c r="F27" i="24" s="1"/>
  <c r="C34" i="24"/>
  <c r="F12" i="1" s="1"/>
  <c r="C33" i="24"/>
  <c r="E12" i="1" s="1"/>
  <c r="S4" i="24"/>
  <c r="T4" i="24" s="1"/>
  <c r="V25" i="16"/>
  <c r="C30" i="16" s="1"/>
  <c r="D11" i="1" s="1"/>
  <c r="U25" i="16"/>
  <c r="C29" i="16" s="1"/>
  <c r="C11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1" i="1" s="1"/>
  <c r="S4" i="16"/>
  <c r="T4" i="16" s="1"/>
  <c r="V27" i="14"/>
  <c r="C32" i="14" s="1"/>
  <c r="U27" i="14"/>
  <c r="C31" i="14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5" i="1" s="1"/>
  <c r="C41" i="5"/>
  <c r="D15" i="1" s="1"/>
  <c r="H36" i="5"/>
  <c r="L36" i="5"/>
  <c r="O34" i="5"/>
  <c r="P36" i="5" s="1"/>
  <c r="S18" i="18"/>
  <c r="S19" i="18"/>
  <c r="S21" i="18"/>
  <c r="C31" i="18" s="1"/>
  <c r="E14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4" i="1" s="1"/>
  <c r="V25" i="18"/>
  <c r="C30" i="18" s="1"/>
  <c r="D14" i="1" s="1"/>
  <c r="C42" i="5"/>
  <c r="E15" i="1" s="1"/>
  <c r="C43" i="5"/>
  <c r="Q34" i="5"/>
  <c r="R36" i="5" s="1"/>
  <c r="C33" i="14" l="1"/>
  <c r="E16" i="1" s="1"/>
  <c r="I16" i="1"/>
  <c r="H16" i="1"/>
  <c r="C16" i="1"/>
  <c r="T18" i="18"/>
  <c r="T20" i="30"/>
  <c r="D12" i="1"/>
  <c r="D16" i="1" s="1"/>
  <c r="T13" i="30"/>
  <c r="T19" i="18"/>
  <c r="T26" i="24"/>
  <c r="C30" i="24" s="1"/>
  <c r="B12" i="1" s="1"/>
  <c r="T26" i="14"/>
  <c r="S25" i="24"/>
  <c r="F15" i="1"/>
  <c r="F14" i="1"/>
  <c r="S26" i="30"/>
  <c r="S24" i="30"/>
  <c r="S27" i="24"/>
  <c r="S25" i="14"/>
  <c r="L27" i="14"/>
  <c r="S27" i="14" s="1"/>
  <c r="C30" i="14" l="1"/>
  <c r="F16" i="1"/>
  <c r="T25" i="30"/>
  <c r="C29" i="30" s="1"/>
  <c r="B13" i="1" s="1"/>
  <c r="G13" i="1" s="1"/>
  <c r="C35" i="24"/>
  <c r="G35" i="24" s="1"/>
  <c r="G9" i="1"/>
  <c r="G7" i="1"/>
  <c r="G12" i="1"/>
  <c r="C35" i="14" l="1"/>
  <c r="G35" i="14" s="1"/>
  <c r="C34" i="30"/>
  <c r="G34" i="30" s="1"/>
  <c r="M23" i="18" l="1"/>
  <c r="N25" i="18" s="1"/>
  <c r="S25" i="18" s="1"/>
  <c r="S20" i="18"/>
  <c r="S23" i="18" l="1"/>
  <c r="K14" i="1"/>
  <c r="T20" i="18"/>
  <c r="T24" i="18" s="1"/>
  <c r="C28" i="18" s="1"/>
  <c r="B14" i="1" s="1"/>
  <c r="C33" i="18" l="1"/>
  <c r="G33" i="18" s="1"/>
  <c r="G14" i="1" l="1"/>
  <c r="S25" i="16" l="1"/>
  <c r="S18" i="16"/>
  <c r="T18" i="16" l="1"/>
  <c r="T24" i="16" s="1"/>
  <c r="C28" i="16" s="1"/>
  <c r="B11" i="1" s="1"/>
  <c r="G11" i="1" s="1"/>
  <c r="S23" i="16"/>
  <c r="C33" i="16" l="1"/>
  <c r="M34" i="5"/>
  <c r="N36" i="5" s="1"/>
  <c r="S28" i="5"/>
  <c r="T28" i="5" l="1"/>
  <c r="T35" i="5" s="1"/>
  <c r="C39" i="5" s="1"/>
  <c r="B15" i="1" s="1"/>
  <c r="K15" i="1"/>
  <c r="S34" i="5"/>
  <c r="G15" i="1" l="1"/>
  <c r="G16" i="1" s="1"/>
  <c r="K16" i="1"/>
  <c r="C20" i="1" s="1"/>
  <c r="C44" i="5"/>
  <c r="G44" i="5" s="1"/>
  <c r="B16" i="1" l="1"/>
  <c r="C19" i="1" s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<sst xmlns="http://schemas.openxmlformats.org/spreadsheetml/2006/main" count="490" uniqueCount="115">
  <si>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</si>
  <si>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</si>
  <si>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</si>
  <si>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</si>
  <si>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</si>
  <si>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</si>
  <si>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</si>
  <si>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</si>
  <si>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</si>
  <si>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</si>
  <si>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</si>
  <si>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</si>
  <si>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</si>
  <si>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</si>
  <si>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</si>
  <si>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</si>
  <si>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</si>
  <si>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</si>
  <si>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</si>
  <si>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</si>
  <si>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</si>
  <si>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</si>
  <si>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</si>
  <si>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</si>
  <si>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</si>
  <si>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</si>
  <si>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</si>
  <si>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</si>
  <si>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</si>
  <si>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</si>
  <si>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</si>
  <si>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</si>
  <si>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</si>
  <si>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</si>
  <si>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</si>
  <si>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</si>
  <si>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</si>
  <si>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</si>
  <si>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</si>
  <si>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</si>
  <si>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</si>
  <si>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</si>
  <si>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</si>
  <si>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</si>
  <si>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</si>
  <si>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</si>
  <si>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</si>
  <si>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</si>
  <si>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</si>
  <si>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</si>
  <si>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</si>
  <si>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</si>
  <si>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</si>
  <si>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</si>
  <si>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</si>
  <si>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</si>
  <si>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</si>
  <si>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</si>
  <si>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</si>
  <si>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</si>
  <si>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</si>
  <si>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</si>
  <si>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</si>
  <si>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</si>
  <si>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</si>
  <si>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</si>
  <si>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</si>
  <si>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</si>
  <si>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</si>
  <si>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</si>
  <si>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</si>
  <si>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</si>
  <si>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</si>
  <si>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fire marshal duties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</si>
  <si>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</si>
  <si>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</si>
  <si>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</si>
  <si>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</si>
  <si>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</si>
  <si>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</si>
  <si>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</si>
  <si>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</si>
  <si>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bar</t>
  </si>
  <si>
    <t>clear sheds</t>
  </si>
  <si>
    <t>wall panels / skirting</t>
  </si>
  <si>
    <t>wall panels</t>
  </si>
  <si>
    <t>time sheets</t>
  </si>
  <si>
    <t>greeters desk</t>
  </si>
  <si>
    <t>paint canteen</t>
  </si>
  <si>
    <t>paint office boarding</t>
  </si>
  <si>
    <t>deliveries 7138 / tool box</t>
  </si>
  <si>
    <t>paint offices</t>
  </si>
  <si>
    <t>pick up control</t>
  </si>
  <si>
    <t>mirrors</t>
  </si>
  <si>
    <t>bin unit</t>
  </si>
  <si>
    <t>windows / doors / gate</t>
  </si>
  <si>
    <t>rework tops</t>
  </si>
  <si>
    <t xml:space="preserve">meeting at dk joinery </t>
  </si>
  <si>
    <t>11.08.2024</t>
  </si>
  <si>
    <t>Mirror backs</t>
  </si>
  <si>
    <t>Panels</t>
  </si>
  <si>
    <t>wrapping</t>
  </si>
  <si>
    <t>oak capping</t>
  </si>
  <si>
    <t>sanding front boarding</t>
  </si>
  <si>
    <t xml:space="preserve"> </t>
  </si>
  <si>
    <t>lift linings</t>
  </si>
  <si>
    <t>Building maintenance</t>
  </si>
  <si>
    <t>fire doors</t>
  </si>
  <si>
    <t>end panels</t>
  </si>
  <si>
    <t>GALL01</t>
  </si>
  <si>
    <t>CAMP01</t>
  </si>
  <si>
    <t>MBHS01</t>
  </si>
  <si>
    <t>CAPI01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</si>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</sst>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7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89" zoomScaleNormal="89" workbookViewId="0">
      <selection activeCell="E21" sqref="E2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98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24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76</v>
      </c>
    </row>
    <row r="7" spans="1:14" x14ac:dyDescent="0.6">
      <c r="A7" s="96" t="s">
        <v>41</v>
      </c>
      <c r="B7" s="97">
        <f>SUM(Czege!C26)</f>
        <v>32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32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77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4" si="0">B8+C8+D8+E8+F8</f>
        <v>32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76</v>
      </c>
    </row>
    <row r="9" spans="1:14" x14ac:dyDescent="0.6">
      <c r="A9" s="96" t="s">
        <v>48</v>
      </c>
      <c r="B9" s="97">
        <f>SUM(Hammond!C27)</f>
        <v>32</v>
      </c>
      <c r="C9" s="97">
        <f>SUM(Hammond!C28)</f>
        <v>0</v>
      </c>
      <c r="D9" s="97">
        <f>SUM(Hammond!C29)</f>
        <v>0</v>
      </c>
      <c r="E9" s="97">
        <f>SUM(Hammond!C30)</f>
        <v>0</v>
      </c>
      <c r="F9" s="97">
        <f>SUM(Hammond!C31)</f>
        <v>0</v>
      </c>
      <c r="G9" s="98">
        <f t="shared" ref="G9:G11" si="1">B9+C9+D9+E9+F9</f>
        <v>32</v>
      </c>
      <c r="H9" s="101">
        <f>SUM(Hammond!C33)</f>
        <v>0</v>
      </c>
      <c r="I9" s="101">
        <f>SUM(Hammond!C34)</f>
        <v>0</v>
      </c>
      <c r="K9" s="100">
        <f>SUM(Hammond!I28)</f>
        <v>0</v>
      </c>
      <c r="M9" s="116" t="s">
        <v>77</v>
      </c>
    </row>
    <row r="10" spans="1:14" x14ac:dyDescent="0.6">
      <c r="A10" s="109" t="s">
        <v>74</v>
      </c>
      <c r="B10" s="97">
        <f>SUM(Mcsharry!C28)</f>
        <v>32</v>
      </c>
      <c r="C10" s="97">
        <v>0</v>
      </c>
      <c r="D10" s="97">
        <f>SUM(Mcsharry!C30)</f>
        <v>0</v>
      </c>
      <c r="E10" s="97">
        <f>SUM(Mcsharry!C31)</f>
        <v>0</v>
      </c>
      <c r="F10" s="97">
        <f>SUM(Mcsharry!C32)</f>
        <v>0</v>
      </c>
      <c r="G10" s="98">
        <f>B10+C10+D10+E10+F10</f>
        <v>32</v>
      </c>
      <c r="H10" s="101">
        <f>SUM(Mcsharry!C34)</f>
        <v>0</v>
      </c>
      <c r="I10" s="101">
        <f>SUM(Mcsharry!C35)</f>
        <v>0</v>
      </c>
      <c r="K10" s="100">
        <f>SUM(Mcsharry!I29)</f>
        <v>0</v>
      </c>
      <c r="M10" s="116" t="s">
        <v>77</v>
      </c>
    </row>
    <row r="11" spans="1:14" ht="17.25" customHeight="1" x14ac:dyDescent="0.6">
      <c r="A11" s="96" t="s">
        <v>8</v>
      </c>
      <c r="B11" s="97">
        <f>SUM(Taylor!C28)</f>
        <v>32</v>
      </c>
      <c r="C11" s="97">
        <f>SUM(Taylor!C29)</f>
        <v>0</v>
      </c>
      <c r="D11" s="97">
        <f>SUM(Taylor!C30)</f>
        <v>0</v>
      </c>
      <c r="E11" s="97">
        <f>SUM(Taylor!C31)</f>
        <v>0</v>
      </c>
      <c r="F11" s="97">
        <f>SUM(Taylor!C32)</f>
        <v>0</v>
      </c>
      <c r="G11" s="98">
        <f t="shared" si="1"/>
        <v>32</v>
      </c>
      <c r="H11" s="101">
        <f>SUM(Taylor!C34)</f>
        <v>0</v>
      </c>
      <c r="I11" s="101">
        <f>SUM(Taylor!C35)</f>
        <v>0</v>
      </c>
      <c r="K11" s="100">
        <f>SUM(Taylor!I29)</f>
        <v>0</v>
      </c>
      <c r="M11" s="116" t="s">
        <v>77</v>
      </c>
    </row>
    <row r="12" spans="1:14" x14ac:dyDescent="0.6">
      <c r="A12" s="96" t="s">
        <v>43</v>
      </c>
      <c r="B12" s="97">
        <f>SUM(Ward!C30)</f>
        <v>32</v>
      </c>
      <c r="C12" s="97">
        <f>SUM(Ward!C31)</f>
        <v>0</v>
      </c>
      <c r="D12" s="97">
        <f>SUM(Ward!C32)</f>
        <v>0</v>
      </c>
      <c r="E12" s="97">
        <f>SUM(Ward!C33)</f>
        <v>0</v>
      </c>
      <c r="F12" s="97">
        <f>SUM(Ward!C34)</f>
        <v>0</v>
      </c>
      <c r="G12" s="98">
        <f t="shared" si="0"/>
        <v>32</v>
      </c>
      <c r="H12" s="101">
        <f>SUM(Ward!C36)</f>
        <v>0</v>
      </c>
      <c r="I12" s="101">
        <f>SUM(Ward!C37)</f>
        <v>0</v>
      </c>
      <c r="K12" s="100">
        <f>SUM(Ward!I31)</f>
        <v>0</v>
      </c>
      <c r="M12" s="116" t="s">
        <v>77</v>
      </c>
    </row>
    <row r="13" spans="1:14" x14ac:dyDescent="0.6">
      <c r="A13" s="96" t="s">
        <v>45</v>
      </c>
      <c r="B13" s="97">
        <f>SUM(N.Winterburn!C29)</f>
        <v>32</v>
      </c>
      <c r="C13" s="97">
        <f>SUM(N.Winterburn!C30)</f>
        <v>0</v>
      </c>
      <c r="D13" s="97">
        <f>SUM(N.Winterburn!C31)</f>
        <v>0</v>
      </c>
      <c r="E13" s="97">
        <f>SUM(N.Winterburn!C32)</f>
        <v>0</v>
      </c>
      <c r="F13" s="97">
        <f>SUM(N.Winterburn!C33)</f>
        <v>0</v>
      </c>
      <c r="G13" s="98">
        <f t="shared" si="0"/>
        <v>32</v>
      </c>
      <c r="H13" s="101">
        <f>SUM(N.Winterburn!C35)</f>
        <v>0</v>
      </c>
      <c r="I13" s="101">
        <f>SUM(N.Winterburn!C36)</f>
        <v>0</v>
      </c>
      <c r="K13" s="100">
        <f>SUM(N.Winterburn!I30)</f>
        <v>0</v>
      </c>
      <c r="N13" s="116" t="s">
        <v>78</v>
      </c>
    </row>
    <row r="14" spans="1:14" x14ac:dyDescent="0.6">
      <c r="A14" s="96" t="s">
        <v>9</v>
      </c>
      <c r="B14" s="97">
        <f>SUM(T.Winterburn!C28)</f>
        <v>0</v>
      </c>
      <c r="C14" s="97">
        <f>SUM(T.Winterburn!C29)</f>
        <v>0</v>
      </c>
      <c r="D14" s="97">
        <f>SUM(T.Winterburn!C30)</f>
        <v>0</v>
      </c>
      <c r="E14" s="97">
        <f>SUM(T.Winterburn!C31)</f>
        <v>0</v>
      </c>
      <c r="F14" s="97">
        <f>SUM(T.Winterburn!C32)</f>
        <v>0</v>
      </c>
      <c r="G14" s="98">
        <f t="shared" si="0"/>
        <v>0</v>
      </c>
      <c r="H14" s="101">
        <f>SUM(T.Winterburn!C34)</f>
        <v>0</v>
      </c>
      <c r="I14" s="101">
        <f>SUM(T.Winterburn!C35)</f>
        <v>0</v>
      </c>
      <c r="K14" s="100">
        <f>SUM(T.Winterburn!I29)</f>
        <v>0</v>
      </c>
    </row>
    <row r="15" spans="1:14" x14ac:dyDescent="0.6">
      <c r="A15" s="96" t="s">
        <v>10</v>
      </c>
      <c r="B15" s="97">
        <f>SUM(Wright!C39)</f>
        <v>0</v>
      </c>
      <c r="C15" s="97">
        <f>SUM(Wright!C40)</f>
        <v>0</v>
      </c>
      <c r="D15" s="97">
        <f>SUM(Wright!C41)</f>
        <v>0</v>
      </c>
      <c r="E15" s="97">
        <f>SUM(Wright!C42)</f>
        <v>40</v>
      </c>
      <c r="F15" s="97">
        <f>SUM(Wright!C43)</f>
        <v>0</v>
      </c>
      <c r="G15" s="98">
        <f>B15+C15+D15+E15+F15</f>
        <v>40</v>
      </c>
      <c r="H15" s="101">
        <f>SUM(Wright!C45)</f>
        <v>0</v>
      </c>
      <c r="I15" s="101">
        <f>SUM(Wright!C46)</f>
        <v>0</v>
      </c>
      <c r="K15" s="100">
        <f>SUM(Wright!I40)</f>
        <v>0</v>
      </c>
      <c r="M15" s="116" t="s">
        <v>77</v>
      </c>
    </row>
    <row r="16" spans="1:14" ht="17.25" customHeight="1" x14ac:dyDescent="0.6">
      <c r="A16" s="102" t="s">
        <v>20</v>
      </c>
      <c r="B16" s="103">
        <f t="shared" ref="B16:I16" si="2">SUM(B6:B15)</f>
        <v>248</v>
      </c>
      <c r="C16" s="103">
        <f t="shared" si="2"/>
        <v>0</v>
      </c>
      <c r="D16" s="103">
        <f t="shared" si="2"/>
        <v>0</v>
      </c>
      <c r="E16" s="103">
        <f t="shared" si="2"/>
        <v>40</v>
      </c>
      <c r="F16" s="103">
        <f t="shared" si="2"/>
        <v>0</v>
      </c>
      <c r="G16" s="103">
        <f t="shared" si="2"/>
        <v>288</v>
      </c>
      <c r="H16" s="104">
        <f t="shared" si="2"/>
        <v>0</v>
      </c>
      <c r="I16" s="104">
        <f t="shared" si="2"/>
        <v>0</v>
      </c>
      <c r="J16" s="91"/>
      <c r="K16" s="103">
        <f>SUM(K6:K15)</f>
        <v>0</v>
      </c>
    </row>
    <row r="17" spans="1:14" s="91" customFormat="1" x14ac:dyDescent="0.6">
      <c r="A17" s="89"/>
      <c r="B17" s="89"/>
      <c r="C17" s="89"/>
      <c r="D17" s="89"/>
      <c r="E17" s="89"/>
      <c r="F17" s="89"/>
      <c r="J17" s="89"/>
      <c r="K17" s="89"/>
      <c r="L17" s="117"/>
      <c r="M17" s="117"/>
      <c r="N17" s="117"/>
    </row>
    <row r="19" spans="1:14" x14ac:dyDescent="0.6">
      <c r="A19" s="89" t="s">
        <v>26</v>
      </c>
      <c r="C19" s="105">
        <f>B16+C16+D16</f>
        <v>248</v>
      </c>
    </row>
    <row r="20" spans="1:14" x14ac:dyDescent="0.6">
      <c r="A20" s="89" t="s">
        <v>27</v>
      </c>
      <c r="C20" s="105">
        <f>K16</f>
        <v>0</v>
      </c>
    </row>
    <row r="21" spans="1:14" x14ac:dyDescent="0.6">
      <c r="A21" s="89" t="s">
        <v>31</v>
      </c>
      <c r="C21" s="106">
        <f>C20/C19</f>
        <v>0</v>
      </c>
    </row>
    <row r="22" spans="1:14" x14ac:dyDescent="0.6">
      <c r="C22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11.08.2024</v>
      </c>
      <c r="D2" s="6"/>
      <c r="E2" s="149" t="s">
        <v>11</v>
      </c>
      <c r="F2" s="149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7"/>
      <c r="F4" s="148"/>
      <c r="G4" s="147"/>
      <c r="H4" s="148"/>
      <c r="I4" s="147"/>
      <c r="J4" s="148"/>
      <c r="K4" s="147"/>
      <c r="L4" s="148"/>
      <c r="M4" s="147"/>
      <c r="N4" s="148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7"/>
      <c r="F5" s="148"/>
      <c r="G5" s="147"/>
      <c r="H5" s="148"/>
      <c r="I5" s="147"/>
      <c r="J5" s="148"/>
      <c r="K5" s="147"/>
      <c r="L5" s="148"/>
      <c r="M5" s="147"/>
      <c r="N5" s="148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7"/>
      <c r="F6" s="148"/>
      <c r="G6" s="147"/>
      <c r="H6" s="148"/>
      <c r="I6" s="147"/>
      <c r="J6" s="148"/>
      <c r="K6" s="147"/>
      <c r="L6" s="148"/>
      <c r="M6" s="147"/>
      <c r="N6" s="148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7"/>
      <c r="F7" s="148"/>
      <c r="G7" s="147"/>
      <c r="H7" s="148"/>
      <c r="I7" s="147"/>
      <c r="J7" s="148"/>
      <c r="K7" s="147"/>
      <c r="L7" s="148"/>
      <c r="M7" s="147"/>
      <c r="N7" s="148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7"/>
      <c r="F8" s="148"/>
      <c r="G8" s="147"/>
      <c r="H8" s="148"/>
      <c r="I8" s="147"/>
      <c r="J8" s="148"/>
      <c r="K8" s="147"/>
      <c r="L8" s="148"/>
      <c r="M8" s="147"/>
      <c r="N8" s="148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7"/>
      <c r="F9" s="148"/>
      <c r="G9" s="147"/>
      <c r="H9" s="148"/>
      <c r="I9" s="147"/>
      <c r="J9" s="148"/>
      <c r="K9" s="147"/>
      <c r="L9" s="148"/>
      <c r="M9" s="147"/>
      <c r="N9" s="148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7"/>
      <c r="F10" s="148"/>
      <c r="G10" s="147"/>
      <c r="H10" s="148"/>
      <c r="I10" s="147"/>
      <c r="J10" s="148"/>
      <c r="K10" s="147"/>
      <c r="L10" s="148"/>
      <c r="M10" s="147"/>
      <c r="N10" s="148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47"/>
      <c r="F11" s="148"/>
      <c r="G11" s="147"/>
      <c r="H11" s="148"/>
      <c r="I11" s="147"/>
      <c r="J11" s="148"/>
      <c r="K11" s="147"/>
      <c r="L11" s="148"/>
      <c r="M11" s="147"/>
      <c r="N11" s="148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7"/>
      <c r="F12" s="148"/>
      <c r="G12" s="147"/>
      <c r="H12" s="148"/>
      <c r="I12" s="147"/>
      <c r="J12" s="148"/>
      <c r="K12" s="147"/>
      <c r="L12" s="148"/>
      <c r="M12" s="147"/>
      <c r="N12" s="148"/>
      <c r="O12" s="124"/>
      <c r="P12" s="136"/>
      <c r="Q12" s="124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7"/>
      <c r="F13" s="148"/>
      <c r="G13" s="147"/>
      <c r="H13" s="148"/>
      <c r="I13" s="147"/>
      <c r="J13" s="148"/>
      <c r="K13" s="147"/>
      <c r="L13" s="148"/>
      <c r="M13" s="147"/>
      <c r="N13" s="148"/>
      <c r="O13" s="124"/>
      <c r="P13" s="136"/>
      <c r="Q13" s="124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36"/>
      <c r="Q18" s="124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11.08.2024</v>
      </c>
      <c r="D2" s="107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6" t="s">
        <v>14</v>
      </c>
      <c r="L2" s="155"/>
      <c r="M2" s="156" t="s">
        <v>15</v>
      </c>
      <c r="N2" s="155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/>
      <c r="B4" s="6"/>
      <c r="C4" s="6"/>
      <c r="D4" s="20"/>
      <c r="E4" s="139"/>
      <c r="F4" s="152"/>
      <c r="G4" s="139"/>
      <c r="H4" s="152"/>
      <c r="I4" s="139"/>
      <c r="J4" s="152"/>
      <c r="K4" s="139"/>
      <c r="L4" s="152"/>
      <c r="M4" s="139"/>
      <c r="N4" s="152"/>
      <c r="O4" s="150"/>
      <c r="P4" s="151"/>
      <c r="Q4" s="150"/>
      <c r="R4" s="151"/>
      <c r="S4" s="77">
        <f t="shared" ref="S4:S6" si="0">E4+G4+I4+K4+M4+O4+Q4</f>
        <v>0</v>
      </c>
      <c r="T4" s="77">
        <f t="shared" ref="T4:T6" si="1">SUM(S4-U4-V4)</f>
        <v>0</v>
      </c>
      <c r="U4" s="80"/>
      <c r="V4" s="80"/>
    </row>
    <row r="5" spans="1:22" x14ac:dyDescent="0.5">
      <c r="A5" s="6"/>
      <c r="B5" s="6"/>
      <c r="C5" s="6"/>
      <c r="D5" s="20"/>
      <c r="E5" s="139"/>
      <c r="F5" s="152"/>
      <c r="G5" s="139"/>
      <c r="H5" s="152"/>
      <c r="I5" s="139"/>
      <c r="J5" s="152"/>
      <c r="K5" s="139"/>
      <c r="L5" s="152"/>
      <c r="M5" s="139"/>
      <c r="N5" s="152"/>
      <c r="O5" s="150"/>
      <c r="P5" s="151"/>
      <c r="Q5" s="150"/>
      <c r="R5" s="151"/>
      <c r="S5" s="77">
        <f t="shared" si="0"/>
        <v>0</v>
      </c>
      <c r="T5" s="77">
        <f t="shared" si="1"/>
        <v>0</v>
      </c>
      <c r="U5" s="80"/>
      <c r="V5" s="80"/>
    </row>
    <row r="6" spans="1:22" x14ac:dyDescent="0.5">
      <c r="A6" s="6"/>
      <c r="B6" s="6"/>
      <c r="C6" s="6"/>
      <c r="D6" s="20"/>
      <c r="E6" s="139"/>
      <c r="F6" s="152"/>
      <c r="G6" s="139"/>
      <c r="H6" s="152"/>
      <c r="I6" s="139"/>
      <c r="J6" s="152"/>
      <c r="K6" s="139"/>
      <c r="L6" s="152"/>
      <c r="M6" s="139"/>
      <c r="N6" s="152"/>
      <c r="O6" s="150"/>
      <c r="P6" s="151"/>
      <c r="Q6" s="150"/>
      <c r="R6" s="151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5">
      <c r="A7" s="6"/>
      <c r="B7" s="6"/>
      <c r="C7" s="6"/>
      <c r="D7" s="20"/>
      <c r="E7" s="139"/>
      <c r="F7" s="152"/>
      <c r="G7" s="139"/>
      <c r="H7" s="152"/>
      <c r="I7" s="139"/>
      <c r="J7" s="152"/>
      <c r="K7" s="139"/>
      <c r="L7" s="152"/>
      <c r="M7" s="139"/>
      <c r="N7" s="152"/>
      <c r="O7" s="150"/>
      <c r="P7" s="151"/>
      <c r="Q7" s="150"/>
      <c r="R7" s="151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/>
      <c r="B8" s="6"/>
      <c r="C8" s="6"/>
      <c r="D8" s="10"/>
      <c r="E8" s="139"/>
      <c r="F8" s="152"/>
      <c r="G8" s="139"/>
      <c r="H8" s="152"/>
      <c r="I8" s="139"/>
      <c r="J8" s="152"/>
      <c r="K8" s="139"/>
      <c r="L8" s="152"/>
      <c r="M8" s="139"/>
      <c r="N8" s="152"/>
      <c r="O8" s="150"/>
      <c r="P8" s="151"/>
      <c r="Q8" s="150"/>
      <c r="R8" s="151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39"/>
      <c r="F9" s="152"/>
      <c r="G9" s="139"/>
      <c r="H9" s="152"/>
      <c r="I9" s="139"/>
      <c r="J9" s="152"/>
      <c r="K9" s="139"/>
      <c r="L9" s="152"/>
      <c r="M9" s="139"/>
      <c r="N9" s="152"/>
      <c r="O9" s="150"/>
      <c r="P9" s="151"/>
      <c r="Q9" s="150"/>
      <c r="R9" s="151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39"/>
      <c r="F10" s="152"/>
      <c r="G10" s="139"/>
      <c r="H10" s="152"/>
      <c r="I10" s="139"/>
      <c r="J10" s="152"/>
      <c r="K10" s="139"/>
      <c r="L10" s="152"/>
      <c r="M10" s="139"/>
      <c r="N10" s="152"/>
      <c r="O10" s="150"/>
      <c r="P10" s="151"/>
      <c r="Q10" s="150"/>
      <c r="R10" s="151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39"/>
      <c r="F11" s="152"/>
      <c r="G11" s="139"/>
      <c r="H11" s="152"/>
      <c r="I11" s="139"/>
      <c r="J11" s="152"/>
      <c r="K11" s="139"/>
      <c r="L11" s="152"/>
      <c r="M11" s="139"/>
      <c r="N11" s="152"/>
      <c r="O11" s="150"/>
      <c r="P11" s="151"/>
      <c r="Q11" s="150"/>
      <c r="R11" s="151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39"/>
      <c r="F12" s="152"/>
      <c r="G12" s="139"/>
      <c r="H12" s="152"/>
      <c r="I12" s="139"/>
      <c r="J12" s="152"/>
      <c r="K12" s="139"/>
      <c r="L12" s="152"/>
      <c r="M12" s="139"/>
      <c r="N12" s="152"/>
      <c r="O12" s="150"/>
      <c r="P12" s="151"/>
      <c r="Q12" s="150"/>
      <c r="R12" s="151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39"/>
      <c r="F13" s="152"/>
      <c r="G13" s="139"/>
      <c r="H13" s="152"/>
      <c r="I13" s="139"/>
      <c r="J13" s="152"/>
      <c r="K13" s="139"/>
      <c r="L13" s="152"/>
      <c r="M13" s="139"/>
      <c r="N13" s="152"/>
      <c r="O13" s="150"/>
      <c r="P13" s="151"/>
      <c r="Q13" s="150"/>
      <c r="R13" s="151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>
        <v>3601</v>
      </c>
      <c r="B14" s="6" t="s">
        <v>112</v>
      </c>
      <c r="C14" s="6"/>
      <c r="D14" s="20" t="s">
        <v>89</v>
      </c>
      <c r="E14" s="139"/>
      <c r="F14" s="152"/>
      <c r="G14" s="139"/>
      <c r="H14" s="152"/>
      <c r="I14" s="139"/>
      <c r="J14" s="152"/>
      <c r="K14" s="139"/>
      <c r="L14" s="152"/>
      <c r="M14" s="139"/>
      <c r="N14" s="152"/>
      <c r="O14" s="150"/>
      <c r="P14" s="151"/>
      <c r="Q14" s="150"/>
      <c r="R14" s="151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39"/>
      <c r="F15" s="152"/>
      <c r="G15" s="139"/>
      <c r="H15" s="152"/>
      <c r="I15" s="139"/>
      <c r="J15" s="152"/>
      <c r="K15" s="139"/>
      <c r="L15" s="152"/>
      <c r="M15" s="139"/>
      <c r="N15" s="152"/>
      <c r="O15" s="150"/>
      <c r="P15" s="151"/>
      <c r="Q15" s="150"/>
      <c r="R15" s="151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114</v>
      </c>
      <c r="C16" s="6"/>
      <c r="D16" s="20" t="s">
        <v>69</v>
      </c>
      <c r="E16" s="139"/>
      <c r="F16" s="152"/>
      <c r="G16" s="139"/>
      <c r="H16" s="152"/>
      <c r="I16" s="139"/>
      <c r="J16" s="152"/>
      <c r="K16" s="139"/>
      <c r="L16" s="152"/>
      <c r="M16" s="139"/>
      <c r="N16" s="152"/>
      <c r="O16" s="150"/>
      <c r="P16" s="151"/>
      <c r="Q16" s="150"/>
      <c r="R16" s="151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114</v>
      </c>
      <c r="C17" s="6"/>
      <c r="D17" s="20" t="s">
        <v>68</v>
      </c>
      <c r="E17" s="139"/>
      <c r="F17" s="152"/>
      <c r="G17" s="139"/>
      <c r="H17" s="152"/>
      <c r="I17" s="139"/>
      <c r="J17" s="152"/>
      <c r="K17" s="139"/>
      <c r="L17" s="152"/>
      <c r="M17" s="139"/>
      <c r="N17" s="152"/>
      <c r="O17" s="150"/>
      <c r="P17" s="151"/>
      <c r="Q17" s="150"/>
      <c r="R17" s="151"/>
      <c r="S17" s="77">
        <f t="shared" si="12"/>
        <v>0</v>
      </c>
      <c r="T17" s="77">
        <f t="shared" si="13"/>
        <v>0</v>
      </c>
      <c r="U17" s="80"/>
      <c r="V17" s="80"/>
    </row>
    <row r="18" spans="1:22" x14ac:dyDescent="0.5">
      <c r="A18" s="79">
        <v>3602</v>
      </c>
      <c r="B18" s="23" t="s">
        <v>114</v>
      </c>
      <c r="C18" s="79"/>
      <c r="D18" s="20" t="s">
        <v>67</v>
      </c>
      <c r="E18" s="139"/>
      <c r="F18" s="152"/>
      <c r="G18" s="139"/>
      <c r="H18" s="152"/>
      <c r="I18" s="139"/>
      <c r="J18" s="152"/>
      <c r="K18" s="139"/>
      <c r="L18" s="152"/>
      <c r="M18" s="139"/>
      <c r="N18" s="152"/>
      <c r="O18" s="150"/>
      <c r="P18" s="151"/>
      <c r="Q18" s="150"/>
      <c r="R18" s="151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6" t="s">
        <v>114</v>
      </c>
      <c r="C19" s="6"/>
      <c r="D19" s="20" t="s">
        <v>55</v>
      </c>
      <c r="E19" s="139"/>
      <c r="F19" s="152"/>
      <c r="G19" s="139"/>
      <c r="H19" s="152"/>
      <c r="I19" s="139"/>
      <c r="J19" s="152"/>
      <c r="K19" s="139"/>
      <c r="L19" s="152"/>
      <c r="M19" s="139"/>
      <c r="N19" s="152"/>
      <c r="O19" s="150"/>
      <c r="P19" s="151"/>
      <c r="Q19" s="150"/>
      <c r="R19" s="151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6" t="s">
        <v>114</v>
      </c>
      <c r="C20" s="79"/>
      <c r="D20" s="20" t="s">
        <v>81</v>
      </c>
      <c r="E20" s="139"/>
      <c r="F20" s="152"/>
      <c r="G20" s="139"/>
      <c r="H20" s="152"/>
      <c r="I20" s="139"/>
      <c r="J20" s="152"/>
      <c r="K20" s="139"/>
      <c r="L20" s="152"/>
      <c r="M20" s="139"/>
      <c r="N20" s="152"/>
      <c r="O20" s="150"/>
      <c r="P20" s="151"/>
      <c r="Q20" s="150"/>
      <c r="R20" s="151"/>
      <c r="S20" s="77">
        <f>E20+G20+I20+K20+M20+O20+Q20</f>
        <v>0</v>
      </c>
      <c r="T20" s="77">
        <f t="shared" ref="T20:T22" si="14">SUM(S20-U20-V20)</f>
        <v>0</v>
      </c>
      <c r="U20" s="80"/>
      <c r="V20" s="80"/>
    </row>
    <row r="21" spans="1:22" x14ac:dyDescent="0.5">
      <c r="A21" s="79">
        <v>3602</v>
      </c>
      <c r="B21" s="6" t="s">
        <v>114</v>
      </c>
      <c r="C21" s="6"/>
      <c r="D21" s="20" t="s">
        <v>97</v>
      </c>
      <c r="E21" s="139"/>
      <c r="F21" s="152"/>
      <c r="G21" s="139"/>
      <c r="H21" s="152"/>
      <c r="I21" s="139"/>
      <c r="J21" s="152"/>
      <c r="K21" s="139"/>
      <c r="L21" s="152"/>
      <c r="M21" s="139"/>
      <c r="N21" s="152"/>
      <c r="O21" s="150"/>
      <c r="P21" s="151"/>
      <c r="Q21" s="150"/>
      <c r="R21" s="151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39"/>
      <c r="F22" s="152"/>
      <c r="G22" s="139"/>
      <c r="H22" s="152"/>
      <c r="I22" s="139"/>
      <c r="J22" s="152"/>
      <c r="K22" s="139"/>
      <c r="L22" s="152"/>
      <c r="M22" s="139"/>
      <c r="N22" s="152"/>
      <c r="O22" s="150"/>
      <c r="P22" s="151"/>
      <c r="Q22" s="150"/>
      <c r="R22" s="151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39"/>
      <c r="F23" s="152"/>
      <c r="G23" s="139"/>
      <c r="H23" s="152"/>
      <c r="I23" s="139"/>
      <c r="J23" s="152"/>
      <c r="K23" s="139"/>
      <c r="L23" s="152"/>
      <c r="M23" s="139"/>
      <c r="N23" s="152"/>
      <c r="O23" s="150"/>
      <c r="P23" s="151"/>
      <c r="Q23" s="150"/>
      <c r="R23" s="151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113</v>
      </c>
      <c r="C24" s="6"/>
      <c r="D24" s="20" t="s">
        <v>72</v>
      </c>
      <c r="E24" s="139"/>
      <c r="F24" s="152"/>
      <c r="G24" s="139"/>
      <c r="H24" s="152"/>
      <c r="I24" s="139"/>
      <c r="J24" s="152"/>
      <c r="K24" s="139"/>
      <c r="L24" s="152"/>
      <c r="M24" s="139"/>
      <c r="N24" s="152"/>
      <c r="O24" s="150"/>
      <c r="P24" s="151"/>
      <c r="Q24" s="150"/>
      <c r="R24" s="151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6" t="s">
        <v>113</v>
      </c>
      <c r="C25" s="6"/>
      <c r="D25" s="20" t="s">
        <v>86</v>
      </c>
      <c r="E25" s="139"/>
      <c r="F25" s="152"/>
      <c r="G25" s="139"/>
      <c r="H25" s="152"/>
      <c r="I25" s="139"/>
      <c r="J25" s="152"/>
      <c r="K25" s="139"/>
      <c r="L25" s="152"/>
      <c r="M25" s="139"/>
      <c r="N25" s="152"/>
      <c r="O25" s="150"/>
      <c r="P25" s="151"/>
      <c r="Q25" s="150"/>
      <c r="R25" s="151"/>
      <c r="S25" s="77">
        <f t="shared" si="16"/>
        <v>0</v>
      </c>
      <c r="T25" s="77">
        <f t="shared" si="3"/>
        <v>0</v>
      </c>
      <c r="U25" s="80"/>
      <c r="V25" s="80"/>
    </row>
    <row r="26" spans="1:22" x14ac:dyDescent="0.5">
      <c r="A26" s="6">
        <v>3600</v>
      </c>
      <c r="B26" s="6" t="s">
        <v>113</v>
      </c>
      <c r="C26" s="6"/>
      <c r="D26" s="20" t="s">
        <v>79</v>
      </c>
      <c r="E26" s="139"/>
      <c r="F26" s="152"/>
      <c r="G26" s="139"/>
      <c r="H26" s="152"/>
      <c r="I26" s="139"/>
      <c r="J26" s="152"/>
      <c r="K26" s="139"/>
      <c r="L26" s="152"/>
      <c r="M26" s="139"/>
      <c r="N26" s="152"/>
      <c r="O26" s="150"/>
      <c r="P26" s="151"/>
      <c r="Q26" s="150"/>
      <c r="R26" s="151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113</v>
      </c>
      <c r="C27" s="6"/>
      <c r="D27" s="20" t="s">
        <v>64</v>
      </c>
      <c r="E27" s="139"/>
      <c r="F27" s="152"/>
      <c r="G27" s="139"/>
      <c r="H27" s="152"/>
      <c r="I27" s="139"/>
      <c r="J27" s="152"/>
      <c r="K27" s="139"/>
      <c r="L27" s="152"/>
      <c r="M27" s="139"/>
      <c r="N27" s="152"/>
      <c r="O27" s="150"/>
      <c r="P27" s="151"/>
      <c r="Q27" s="150"/>
      <c r="R27" s="151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6" t="s">
        <v>113</v>
      </c>
      <c r="C28" s="6"/>
      <c r="D28" s="20" t="s">
        <v>58</v>
      </c>
      <c r="E28" s="139"/>
      <c r="F28" s="152"/>
      <c r="G28" s="139"/>
      <c r="H28" s="152"/>
      <c r="I28" s="139"/>
      <c r="J28" s="152"/>
      <c r="K28" s="139"/>
      <c r="L28" s="152"/>
      <c r="M28" s="139"/>
      <c r="N28" s="152"/>
      <c r="O28" s="150"/>
      <c r="P28" s="151"/>
      <c r="Q28" s="150"/>
      <c r="R28" s="151"/>
      <c r="S28" s="77">
        <f>E28+G28+I28+K28+M28+O28+Q28</f>
        <v>0</v>
      </c>
      <c r="T28" s="77">
        <f t="shared" si="3"/>
        <v>0</v>
      </c>
      <c r="U28" s="80"/>
      <c r="V28" s="80"/>
    </row>
    <row r="29" spans="1:22" ht="15.75" customHeight="1" x14ac:dyDescent="0.5">
      <c r="A29" s="6">
        <v>3600</v>
      </c>
      <c r="B29" s="6" t="s">
        <v>113</v>
      </c>
      <c r="C29" s="6"/>
      <c r="D29" s="20" t="s">
        <v>80</v>
      </c>
      <c r="E29" s="139"/>
      <c r="F29" s="152"/>
      <c r="G29" s="139"/>
      <c r="H29" s="152"/>
      <c r="I29" s="139"/>
      <c r="J29" s="152"/>
      <c r="K29" s="139"/>
      <c r="L29" s="152"/>
      <c r="M29" s="139"/>
      <c r="N29" s="152"/>
      <c r="O29" s="150"/>
      <c r="P29" s="151"/>
      <c r="Q29" s="150"/>
      <c r="R29" s="151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6" t="s">
        <v>113</v>
      </c>
      <c r="C30" s="79"/>
      <c r="D30" s="20" t="s">
        <v>75</v>
      </c>
      <c r="E30" s="139"/>
      <c r="F30" s="152"/>
      <c r="G30" s="139"/>
      <c r="H30" s="152"/>
      <c r="I30" s="139"/>
      <c r="J30" s="152"/>
      <c r="K30" s="139"/>
      <c r="L30" s="152"/>
      <c r="M30" s="139"/>
      <c r="N30" s="152"/>
      <c r="O30" s="150"/>
      <c r="P30" s="151"/>
      <c r="Q30" s="150"/>
      <c r="R30" s="151"/>
      <c r="S30" s="77">
        <f t="shared" si="2"/>
        <v>0</v>
      </c>
      <c r="T30" s="77">
        <f t="shared" si="3"/>
        <v>0</v>
      </c>
      <c r="U30" s="80"/>
      <c r="V30" s="80"/>
    </row>
    <row r="31" spans="1:22" x14ac:dyDescent="0.5">
      <c r="A31" s="6"/>
      <c r="B31" s="6"/>
      <c r="C31" s="6"/>
      <c r="D31" s="10"/>
      <c r="E31" s="139"/>
      <c r="F31" s="152"/>
      <c r="G31" s="139"/>
      <c r="H31" s="152"/>
      <c r="I31" s="139"/>
      <c r="J31" s="152"/>
      <c r="K31" s="139"/>
      <c r="L31" s="152"/>
      <c r="M31" s="139"/>
      <c r="N31" s="152"/>
      <c r="O31" s="150"/>
      <c r="P31" s="151"/>
      <c r="Q31" s="150"/>
      <c r="R31" s="151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39">
        <v>8</v>
      </c>
      <c r="F32" s="152"/>
      <c r="G32" s="139">
        <v>8</v>
      </c>
      <c r="H32" s="152"/>
      <c r="I32" s="139">
        <v>8</v>
      </c>
      <c r="J32" s="152"/>
      <c r="K32" s="139">
        <v>8</v>
      </c>
      <c r="L32" s="152"/>
      <c r="M32" s="139">
        <v>8</v>
      </c>
      <c r="N32" s="152"/>
      <c r="O32" s="150"/>
      <c r="P32" s="151"/>
      <c r="Q32" s="150"/>
      <c r="R32" s="151"/>
      <c r="S32" s="77">
        <f>E32+G32+I32+K32+M32+O32+Q32</f>
        <v>40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4"/>
      <c r="F33" s="136"/>
      <c r="G33" s="124"/>
      <c r="H33" s="136"/>
      <c r="I33" s="124"/>
      <c r="J33" s="136"/>
      <c r="K33" s="124"/>
      <c r="L33" s="136"/>
      <c r="M33" s="124"/>
      <c r="N33" s="136"/>
      <c r="O33" s="150"/>
      <c r="P33" s="151"/>
      <c r="Q33" s="150"/>
      <c r="R33" s="151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3">
        <f>SUM(E4:E33)</f>
        <v>8</v>
      </c>
      <c r="F34" s="154"/>
      <c r="G34" s="153">
        <f>SUM(G4:G33)</f>
        <v>8</v>
      </c>
      <c r="H34" s="154"/>
      <c r="I34" s="153">
        <f>SUM(I4:I33)</f>
        <v>8</v>
      </c>
      <c r="J34" s="154"/>
      <c r="K34" s="153">
        <f>SUM(K4:K33)</f>
        <v>8</v>
      </c>
      <c r="L34" s="154"/>
      <c r="M34" s="153">
        <f>SUM(M4:M33)</f>
        <v>8</v>
      </c>
      <c r="N34" s="154"/>
      <c r="O34" s="153">
        <f>SUM(O4:O33)</f>
        <v>0</v>
      </c>
      <c r="P34" s="154"/>
      <c r="Q34" s="153">
        <f>SUM(Q4:Q33)</f>
        <v>0</v>
      </c>
      <c r="R34" s="154"/>
      <c r="S34" s="77">
        <f>SUM(S4:S33)</f>
        <v>40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0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</v>
      </c>
      <c r="I36" s="80"/>
      <c r="J36" s="80">
        <f>SUM(I34)-J35</f>
        <v>0</v>
      </c>
      <c r="K36" s="80"/>
      <c r="L36" s="80">
        <f>SUM(K34)-L35</f>
        <v>0</v>
      </c>
      <c r="M36" s="80"/>
      <c r="N36" s="80">
        <f>SUM(M34)-N35</f>
        <v>0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0</v>
      </c>
      <c r="I39" s="67">
        <v>3600</v>
      </c>
    </row>
    <row r="40" spans="1:22" x14ac:dyDescent="0.5">
      <c r="A40" s="69" t="s">
        <v>22</v>
      </c>
      <c r="C40" s="83">
        <f>U36</f>
        <v>0</v>
      </c>
      <c r="D40" s="83"/>
      <c r="I40" s="84"/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40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40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11.08.2024</v>
      </c>
      <c r="D2" s="107"/>
      <c r="E2" s="129" t="s">
        <v>11</v>
      </c>
      <c r="F2" s="129"/>
      <c r="G2" s="129" t="s">
        <v>12</v>
      </c>
      <c r="H2" s="129"/>
      <c r="I2" s="131" t="s">
        <v>13</v>
      </c>
      <c r="J2" s="131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109</v>
      </c>
      <c r="C4" s="6">
        <v>44</v>
      </c>
      <c r="D4" s="20" t="s">
        <v>99</v>
      </c>
      <c r="E4" s="122"/>
      <c r="F4" s="122"/>
      <c r="G4" s="120">
        <v>0.5</v>
      </c>
      <c r="H4" s="121"/>
      <c r="I4" s="130"/>
      <c r="J4" s="130"/>
      <c r="K4" s="122"/>
      <c r="L4" s="122"/>
      <c r="M4" s="122"/>
      <c r="N4" s="122"/>
      <c r="O4" s="120"/>
      <c r="P4" s="121"/>
      <c r="Q4" s="120"/>
      <c r="R4" s="121"/>
      <c r="S4" s="56">
        <f t="shared" ref="S4:S24" si="0">E4+G4+I4+K4+M4+O4+Q4</f>
        <v>0.5</v>
      </c>
      <c r="T4" s="56">
        <f t="shared" ref="T4:T11" si="1">SUM(S4-U4-V4)</f>
        <v>0.5</v>
      </c>
      <c r="U4" s="58"/>
      <c r="V4" s="58"/>
    </row>
    <row r="5" spans="1:22" x14ac:dyDescent="0.5">
      <c r="A5" s="6">
        <v>7054</v>
      </c>
      <c r="B5" s="6" t="s">
        <v>110</v>
      </c>
      <c r="C5" s="6">
        <v>94</v>
      </c>
      <c r="D5" s="20" t="s">
        <v>100</v>
      </c>
      <c r="E5" s="123"/>
      <c r="F5" s="122"/>
      <c r="G5" s="120">
        <v>0.5</v>
      </c>
      <c r="H5" s="121"/>
      <c r="I5" s="132"/>
      <c r="J5" s="130"/>
      <c r="K5" s="123"/>
      <c r="L5" s="122"/>
      <c r="M5" s="123"/>
      <c r="N5" s="122"/>
      <c r="O5" s="120"/>
      <c r="P5" s="121"/>
      <c r="Q5" s="120"/>
      <c r="R5" s="121"/>
      <c r="S5" s="56">
        <f t="shared" si="0"/>
        <v>0.5</v>
      </c>
      <c r="T5" s="56">
        <f t="shared" si="1"/>
        <v>0.5</v>
      </c>
      <c r="U5" s="58"/>
      <c r="V5" s="58"/>
    </row>
    <row r="6" spans="1:22" x14ac:dyDescent="0.5">
      <c r="A6" s="6">
        <v>6964</v>
      </c>
      <c r="B6" s="6" t="s">
        <v>111</v>
      </c>
      <c r="C6" s="6"/>
      <c r="D6" s="20" t="s">
        <v>101</v>
      </c>
      <c r="E6" s="122"/>
      <c r="F6" s="122"/>
      <c r="G6" s="120"/>
      <c r="H6" s="121"/>
      <c r="I6" s="130"/>
      <c r="J6" s="130"/>
      <c r="K6" s="122">
        <v>5</v>
      </c>
      <c r="L6" s="122"/>
      <c r="M6" s="122"/>
      <c r="N6" s="122"/>
      <c r="O6" s="120"/>
      <c r="P6" s="121"/>
      <c r="Q6" s="120"/>
      <c r="R6" s="121"/>
      <c r="S6" s="56">
        <f t="shared" si="0"/>
        <v>5</v>
      </c>
      <c r="T6" s="56">
        <f t="shared" si="1"/>
        <v>5</v>
      </c>
      <c r="U6" s="58"/>
      <c r="V6" s="58"/>
    </row>
    <row r="7" spans="1:22" x14ac:dyDescent="0.5">
      <c r="A7" s="6"/>
      <c r="B7" s="6"/>
      <c r="C7" s="6"/>
      <c r="D7" s="20"/>
      <c r="E7" s="120"/>
      <c r="F7" s="121"/>
      <c r="G7" s="120"/>
      <c r="H7" s="121"/>
      <c r="I7" s="127"/>
      <c r="J7" s="128"/>
      <c r="K7" s="120"/>
      <c r="L7" s="121"/>
      <c r="M7" s="124"/>
      <c r="N7" s="121"/>
      <c r="O7" s="120"/>
      <c r="P7" s="121"/>
      <c r="Q7" s="120"/>
      <c r="R7" s="121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7"/>
      <c r="J8" s="128"/>
      <c r="K8" s="120"/>
      <c r="L8" s="121"/>
      <c r="M8" s="120"/>
      <c r="N8" s="121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7"/>
      <c r="J9" s="128"/>
      <c r="K9" s="120"/>
      <c r="L9" s="121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7"/>
      <c r="J10" s="128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7"/>
      <c r="J11" s="128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>
        <v>3601</v>
      </c>
      <c r="B13" s="6" t="s">
        <v>112</v>
      </c>
      <c r="C13" s="6"/>
      <c r="D13" s="20" t="s">
        <v>91</v>
      </c>
      <c r="E13" s="120">
        <v>3.5</v>
      </c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3.5</v>
      </c>
      <c r="T13" s="56">
        <f t="shared" ref="T13:T20" si="3">SUM(S13-U13-V13)</f>
        <v>3.5</v>
      </c>
      <c r="U13" s="58"/>
      <c r="V13" s="58"/>
    </row>
    <row r="14" spans="1:22" ht="15.75" customHeight="1" x14ac:dyDescent="0.5">
      <c r="A14" s="6">
        <v>3601</v>
      </c>
      <c r="B14" s="6" t="s">
        <v>112</v>
      </c>
      <c r="C14" s="6"/>
      <c r="D14" s="20" t="s">
        <v>89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112</v>
      </c>
      <c r="C15" s="6"/>
      <c r="D15" s="20" t="s">
        <v>88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113</v>
      </c>
      <c r="C18" s="6"/>
      <c r="D18" s="20" t="s">
        <v>65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113</v>
      </c>
      <c r="C19" s="6"/>
      <c r="D19" s="20" t="s">
        <v>83</v>
      </c>
      <c r="E19" s="120"/>
      <c r="F19" s="121"/>
      <c r="G19" s="120"/>
      <c r="H19" s="121"/>
      <c r="I19" s="120"/>
      <c r="J19" s="121"/>
      <c r="K19" s="124"/>
      <c r="L19" s="121"/>
      <c r="M19" s="120"/>
      <c r="N19" s="121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113</v>
      </c>
      <c r="C20" s="6"/>
      <c r="D20" s="20" t="s">
        <v>73</v>
      </c>
      <c r="E20" s="120"/>
      <c r="F20" s="121"/>
      <c r="G20" s="120"/>
      <c r="H20" s="121"/>
      <c r="I20" s="120"/>
      <c r="J20" s="121"/>
      <c r="K20" s="124"/>
      <c r="L20" s="121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113</v>
      </c>
      <c r="C21" s="6"/>
      <c r="D21" s="20" t="s">
        <v>60</v>
      </c>
      <c r="E21" s="120">
        <v>4.5</v>
      </c>
      <c r="F21" s="121"/>
      <c r="G21" s="120">
        <v>5</v>
      </c>
      <c r="H21" s="121"/>
      <c r="I21" s="120"/>
      <c r="J21" s="121"/>
      <c r="K21" s="120">
        <v>3</v>
      </c>
      <c r="L21" s="121"/>
      <c r="M21" s="120"/>
      <c r="N21" s="121"/>
      <c r="O21" s="120"/>
      <c r="P21" s="121"/>
      <c r="Q21" s="120"/>
      <c r="R21" s="121"/>
      <c r="S21" s="56">
        <f t="shared" si="0"/>
        <v>12.5</v>
      </c>
      <c r="T21" s="56">
        <f t="shared" ref="T21" si="9">SUM(S21-U21-V21)</f>
        <v>12.5</v>
      </c>
      <c r="U21" s="58"/>
      <c r="V21" s="58"/>
    </row>
    <row r="22" spans="1:22" ht="15" customHeight="1" x14ac:dyDescent="0.5">
      <c r="A22" s="6">
        <v>3600</v>
      </c>
      <c r="B22" s="23" t="s">
        <v>113</v>
      </c>
      <c r="C22" s="6"/>
      <c r="D22" s="20" t="s">
        <v>59</v>
      </c>
      <c r="E22" s="123"/>
      <c r="F22" s="123"/>
      <c r="G22" s="123">
        <v>2</v>
      </c>
      <c r="H22" s="123"/>
      <c r="I22" s="123"/>
      <c r="J22" s="123"/>
      <c r="K22" s="123"/>
      <c r="L22" s="123"/>
      <c r="M22" s="123"/>
      <c r="N22" s="123"/>
      <c r="O22" s="120"/>
      <c r="P22" s="121"/>
      <c r="Q22" s="120"/>
      <c r="R22" s="121"/>
      <c r="S22" s="56">
        <f t="shared" si="0"/>
        <v>2</v>
      </c>
      <c r="T22" s="56">
        <f>SUM(S22-U22-V22)</f>
        <v>2</v>
      </c>
      <c r="U22" s="58"/>
      <c r="V22" s="58"/>
    </row>
    <row r="23" spans="1:22" x14ac:dyDescent="0.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0</v>
      </c>
      <c r="J26" s="126"/>
      <c r="K26" s="125">
        <f>SUM(K4:K25)</f>
        <v>8</v>
      </c>
      <c r="L26" s="126"/>
      <c r="M26" s="125">
        <f>SUM(M4:M25)</f>
        <v>0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24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-8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-16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24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24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11.08.2024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109</v>
      </c>
      <c r="C4" s="6"/>
      <c r="D4" s="20" t="s">
        <v>102</v>
      </c>
      <c r="E4" s="120"/>
      <c r="F4" s="121"/>
      <c r="G4" s="120"/>
      <c r="H4" s="121"/>
      <c r="I4" s="120"/>
      <c r="J4" s="121"/>
      <c r="K4" s="120">
        <v>2</v>
      </c>
      <c r="L4" s="121"/>
      <c r="M4" s="120"/>
      <c r="N4" s="121"/>
      <c r="O4" s="120"/>
      <c r="P4" s="121"/>
      <c r="Q4" s="120"/>
      <c r="R4" s="121"/>
      <c r="S4" s="56">
        <f>E4+G4+I4+K4+M4+O4+Q4</f>
        <v>2</v>
      </c>
      <c r="T4" s="56">
        <f t="shared" ref="T4:T12" si="0">SUM(S4-U4-V4)</f>
        <v>2</v>
      </c>
      <c r="U4" s="58"/>
      <c r="V4" s="58"/>
    </row>
    <row r="5" spans="1:22" x14ac:dyDescent="0.5">
      <c r="A5" s="6">
        <v>7138</v>
      </c>
      <c r="B5" s="6" t="s">
        <v>109</v>
      </c>
      <c r="C5" s="6">
        <v>30</v>
      </c>
      <c r="D5" s="20" t="s">
        <v>96</v>
      </c>
      <c r="E5" s="120">
        <v>3</v>
      </c>
      <c r="F5" s="121"/>
      <c r="G5" s="120">
        <v>8</v>
      </c>
      <c r="H5" s="121"/>
      <c r="I5" s="120">
        <v>1</v>
      </c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12</v>
      </c>
      <c r="T5" s="56">
        <f t="shared" si="0"/>
        <v>12</v>
      </c>
      <c r="U5" s="58"/>
      <c r="V5" s="58"/>
    </row>
    <row r="6" spans="1:22" x14ac:dyDescent="0.5">
      <c r="A6" s="6">
        <v>7138</v>
      </c>
      <c r="B6" s="6" t="s">
        <v>109</v>
      </c>
      <c r="C6" s="6">
        <v>10</v>
      </c>
      <c r="D6" s="20" t="s">
        <v>84</v>
      </c>
      <c r="E6" s="120">
        <v>1</v>
      </c>
      <c r="F6" s="121"/>
      <c r="G6" s="120"/>
      <c r="H6" s="121"/>
      <c r="I6" s="120"/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1</v>
      </c>
      <c r="T6" s="56">
        <f t="shared" si="0"/>
        <v>1</v>
      </c>
      <c r="U6" s="58"/>
      <c r="V6" s="58"/>
    </row>
    <row r="7" spans="1:22" x14ac:dyDescent="0.5">
      <c r="A7" s="6">
        <v>7138</v>
      </c>
      <c r="B7" s="6" t="s">
        <v>109</v>
      </c>
      <c r="C7" s="6">
        <v>14</v>
      </c>
      <c r="D7" s="20" t="s">
        <v>84</v>
      </c>
      <c r="E7" s="120">
        <v>4</v>
      </c>
      <c r="F7" s="121"/>
      <c r="G7" s="120"/>
      <c r="H7" s="121"/>
      <c r="I7" s="120"/>
      <c r="J7" s="121"/>
      <c r="K7" s="124"/>
      <c r="L7" s="121"/>
      <c r="M7" s="120"/>
      <c r="N7" s="121"/>
      <c r="O7" s="120"/>
      <c r="P7" s="121"/>
      <c r="Q7" s="120"/>
      <c r="R7" s="121"/>
      <c r="S7" s="56">
        <f t="shared" si="1"/>
        <v>4</v>
      </c>
      <c r="T7" s="56">
        <f t="shared" si="0"/>
        <v>4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6" t="s">
        <v>112</v>
      </c>
      <c r="C14" s="6"/>
      <c r="D14" s="20" t="s">
        <v>103</v>
      </c>
      <c r="E14" s="120"/>
      <c r="F14" s="121"/>
      <c r="G14" s="120"/>
      <c r="H14" s="121"/>
      <c r="I14" s="120">
        <v>7</v>
      </c>
      <c r="J14" s="121"/>
      <c r="K14" s="120">
        <v>5</v>
      </c>
      <c r="L14" s="121"/>
      <c r="M14" s="120"/>
      <c r="N14" s="121"/>
      <c r="O14" s="120"/>
      <c r="P14" s="121"/>
      <c r="Q14" s="120"/>
      <c r="R14" s="121"/>
      <c r="S14" s="56">
        <f>E14+G14+I14+K14+M14+O14+Q14</f>
        <v>12</v>
      </c>
      <c r="T14" s="56">
        <f>SUM(S14-U14-V14)</f>
        <v>12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113</v>
      </c>
      <c r="C17" s="6"/>
      <c r="D17" s="20" t="s">
        <v>58</v>
      </c>
      <c r="E17" s="120"/>
      <c r="F17" s="121"/>
      <c r="G17" s="120"/>
      <c r="H17" s="121"/>
      <c r="I17" s="120"/>
      <c r="J17" s="121"/>
      <c r="K17" s="120">
        <v>1</v>
      </c>
      <c r="L17" s="121"/>
      <c r="M17" s="120"/>
      <c r="N17" s="121"/>
      <c r="O17" s="120"/>
      <c r="P17" s="121"/>
      <c r="Q17" s="120"/>
      <c r="R17" s="121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0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32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-8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32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/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32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11.08.2024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  <c r="P4" s="136"/>
      <c r="Q4" s="124"/>
      <c r="R4" s="136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24"/>
      <c r="F5" s="136"/>
      <c r="G5" s="124"/>
      <c r="H5" s="136"/>
      <c r="I5" s="124"/>
      <c r="J5" s="136"/>
      <c r="K5" s="124"/>
      <c r="L5" s="136"/>
      <c r="M5" s="123"/>
      <c r="N5" s="123"/>
      <c r="O5" s="124"/>
      <c r="P5" s="136"/>
      <c r="Q5" s="124"/>
      <c r="R5" s="136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3"/>
      <c r="N6" s="123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3"/>
      <c r="N7" s="123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3"/>
      <c r="N8" s="123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3"/>
      <c r="N9" s="123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112</v>
      </c>
      <c r="C17" s="6"/>
      <c r="D17" s="20" t="s">
        <v>91</v>
      </c>
      <c r="E17" s="123">
        <v>8</v>
      </c>
      <c r="F17" s="123"/>
      <c r="G17" s="123">
        <v>8</v>
      </c>
      <c r="H17" s="123"/>
      <c r="I17" s="123">
        <v>8</v>
      </c>
      <c r="J17" s="123"/>
      <c r="K17" s="123">
        <v>8</v>
      </c>
      <c r="L17" s="123"/>
      <c r="M17" s="123"/>
      <c r="N17" s="123"/>
      <c r="O17" s="124"/>
      <c r="P17" s="136"/>
      <c r="Q17" s="124"/>
      <c r="R17" s="136"/>
      <c r="S17" s="12">
        <f t="shared" si="1"/>
        <v>32</v>
      </c>
      <c r="T17" s="12">
        <f t="shared" si="0"/>
        <v>32</v>
      </c>
      <c r="U17" s="14"/>
      <c r="V17" s="14"/>
    </row>
    <row r="18" spans="1:22" x14ac:dyDescent="0.5">
      <c r="A18" s="6">
        <v>3601</v>
      </c>
      <c r="B18" s="6" t="s">
        <v>112</v>
      </c>
      <c r="C18" s="6"/>
      <c r="D18" s="20" t="s">
        <v>88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  <c r="P19" s="136"/>
      <c r="Q19" s="124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113</v>
      </c>
      <c r="C20" s="6"/>
      <c r="D20" s="20" t="s">
        <v>58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136"/>
      <c r="Q20" s="124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113</v>
      </c>
      <c r="C21" s="6"/>
      <c r="D21" s="20" t="s">
        <v>59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36"/>
      <c r="Q21" s="124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  <c r="P22" s="136"/>
      <c r="Q22" s="124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11.08.2024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109</v>
      </c>
      <c r="C4" s="6"/>
      <c r="D4" s="20" t="s">
        <v>102</v>
      </c>
      <c r="E4" s="122"/>
      <c r="F4" s="122"/>
      <c r="G4" s="122"/>
      <c r="H4" s="122"/>
      <c r="I4" s="120"/>
      <c r="J4" s="121"/>
      <c r="K4" s="120">
        <v>1</v>
      </c>
      <c r="L4" s="121"/>
      <c r="M4" s="122"/>
      <c r="N4" s="122"/>
      <c r="O4" s="120"/>
      <c r="P4" s="121"/>
      <c r="Q4" s="120"/>
      <c r="R4" s="121"/>
      <c r="S4" s="56">
        <f>E4+G4+I4+K4+M4+O4+Q4</f>
        <v>1</v>
      </c>
      <c r="T4" s="56">
        <f t="shared" ref="T4:T12" si="0">SUM(S4-U4-V4)</f>
        <v>1</v>
      </c>
      <c r="U4" s="58"/>
      <c r="V4" s="58"/>
    </row>
    <row r="5" spans="1:22" x14ac:dyDescent="0.5">
      <c r="A5" s="6">
        <v>7138</v>
      </c>
      <c r="B5" s="6" t="s">
        <v>109</v>
      </c>
      <c r="C5" s="6">
        <v>30</v>
      </c>
      <c r="D5" s="20" t="s">
        <v>96</v>
      </c>
      <c r="E5" s="122">
        <v>8</v>
      </c>
      <c r="F5" s="122"/>
      <c r="G5" s="122">
        <v>7</v>
      </c>
      <c r="H5" s="122"/>
      <c r="I5" s="120">
        <v>1</v>
      </c>
      <c r="J5" s="121"/>
      <c r="K5" s="120"/>
      <c r="L5" s="121"/>
      <c r="M5" s="122"/>
      <c r="N5" s="122"/>
      <c r="O5" s="120"/>
      <c r="P5" s="121"/>
      <c r="Q5" s="120"/>
      <c r="R5" s="121"/>
      <c r="S5" s="56">
        <f t="shared" ref="S5:S22" si="1">E5+G5+I5+K5+M5+O5+Q5</f>
        <v>16</v>
      </c>
      <c r="T5" s="56">
        <f t="shared" si="0"/>
        <v>16</v>
      </c>
      <c r="U5" s="58"/>
      <c r="V5" s="58"/>
    </row>
    <row r="6" spans="1:22" x14ac:dyDescent="0.5">
      <c r="A6" s="6"/>
      <c r="B6" s="6"/>
      <c r="C6" s="6"/>
      <c r="D6" s="20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2"/>
      <c r="J8" s="122"/>
      <c r="K8" s="122"/>
      <c r="L8" s="122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2"/>
      <c r="J9" s="122"/>
      <c r="K9" s="122"/>
      <c r="L9" s="122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112</v>
      </c>
      <c r="C15" s="6"/>
      <c r="D15" s="20" t="s">
        <v>103</v>
      </c>
      <c r="E15" s="120"/>
      <c r="F15" s="121"/>
      <c r="G15" s="120"/>
      <c r="H15" s="121"/>
      <c r="I15" s="120">
        <v>7</v>
      </c>
      <c r="J15" s="121"/>
      <c r="K15" s="120">
        <v>6</v>
      </c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13</v>
      </c>
      <c r="T15" s="56">
        <f t="shared" ref="T15:T17" si="7">SUM(S15-U15-V15)</f>
        <v>13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22"/>
      <c r="J16" s="122"/>
      <c r="K16" s="122"/>
      <c r="L16" s="122"/>
      <c r="M16" s="122"/>
      <c r="N16" s="122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113</v>
      </c>
      <c r="C18" s="6"/>
      <c r="D18" s="20" t="s">
        <v>58</v>
      </c>
      <c r="E18" s="120"/>
      <c r="F18" s="121"/>
      <c r="G18" s="120">
        <v>1</v>
      </c>
      <c r="H18" s="121"/>
      <c r="I18" s="120"/>
      <c r="J18" s="121"/>
      <c r="K18" s="120">
        <v>1</v>
      </c>
      <c r="L18" s="121"/>
      <c r="M18" s="120"/>
      <c r="N18" s="121"/>
      <c r="O18" s="120"/>
      <c r="P18" s="121"/>
      <c r="Q18" s="120"/>
      <c r="R18" s="121"/>
      <c r="S18" s="56">
        <f>E18+G18+I18+K18+M18+O18+Q18</f>
        <v>2</v>
      </c>
      <c r="T18" s="56">
        <f>SUM(S18-U18-V18)</f>
        <v>2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32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-8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-8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32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E21" sqref="E2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11.08.2024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111</v>
      </c>
      <c r="C4" s="6">
        <v>23</v>
      </c>
      <c r="D4" s="20" t="s">
        <v>85</v>
      </c>
      <c r="E4" s="124">
        <v>5</v>
      </c>
      <c r="F4" s="136"/>
      <c r="G4" s="124">
        <v>2</v>
      </c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5">
      <c r="A5" s="6">
        <v>7138</v>
      </c>
      <c r="B5" s="6" t="s">
        <v>109</v>
      </c>
      <c r="C5" s="6">
        <v>43</v>
      </c>
      <c r="D5" s="20" t="s">
        <v>94</v>
      </c>
      <c r="E5" s="124"/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7138</v>
      </c>
      <c r="B6" s="6" t="s">
        <v>109</v>
      </c>
      <c r="C6" s="6">
        <v>44</v>
      </c>
      <c r="D6" s="20" t="s">
        <v>93</v>
      </c>
      <c r="E6" s="124"/>
      <c r="F6" s="136"/>
      <c r="G6" s="124"/>
      <c r="H6" s="136"/>
      <c r="I6" s="124">
        <v>3</v>
      </c>
      <c r="J6" s="136"/>
      <c r="K6" s="124">
        <v>2</v>
      </c>
      <c r="L6" s="136"/>
      <c r="M6" s="124"/>
      <c r="N6" s="136"/>
      <c r="O6" s="124"/>
      <c r="P6" s="136"/>
      <c r="Q6" s="124"/>
      <c r="R6" s="136"/>
      <c r="S6" s="12">
        <f t="shared" si="1"/>
        <v>5</v>
      </c>
      <c r="T6" s="12">
        <f t="shared" si="0"/>
        <v>5</v>
      </c>
      <c r="U6" s="14"/>
      <c r="V6" s="14"/>
    </row>
    <row r="7" spans="1:22" x14ac:dyDescent="0.5">
      <c r="A7" s="6">
        <v>7138</v>
      </c>
      <c r="B7" s="6" t="s">
        <v>109</v>
      </c>
      <c r="C7" s="6">
        <v>33</v>
      </c>
      <c r="D7" s="20" t="s">
        <v>87</v>
      </c>
      <c r="E7" s="124">
        <v>1</v>
      </c>
      <c r="F7" s="136"/>
      <c r="G7" s="124">
        <v>3</v>
      </c>
      <c r="H7" s="136"/>
      <c r="I7" s="124">
        <v>2</v>
      </c>
      <c r="J7" s="136"/>
      <c r="K7" s="124">
        <v>2</v>
      </c>
      <c r="L7" s="136"/>
      <c r="M7" s="124"/>
      <c r="N7" s="136"/>
      <c r="O7" s="124"/>
      <c r="P7" s="136"/>
      <c r="Q7" s="124"/>
      <c r="R7" s="136"/>
      <c r="S7" s="12">
        <f t="shared" si="1"/>
        <v>8</v>
      </c>
      <c r="T7" s="12">
        <f t="shared" si="0"/>
        <v>8</v>
      </c>
      <c r="U7" s="14"/>
      <c r="V7" s="14"/>
    </row>
    <row r="8" spans="1:22" x14ac:dyDescent="0.5">
      <c r="A8" s="6">
        <v>7138</v>
      </c>
      <c r="B8" s="6" t="s">
        <v>109</v>
      </c>
      <c r="C8" s="6">
        <v>29</v>
      </c>
      <c r="D8" s="20" t="s">
        <v>82</v>
      </c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>
        <v>6964</v>
      </c>
      <c r="B9" s="6" t="s">
        <v>111</v>
      </c>
      <c r="C9" s="6" t="s">
        <v>104</v>
      </c>
      <c r="D9" s="20" t="s">
        <v>105</v>
      </c>
      <c r="E9" s="124"/>
      <c r="F9" s="136"/>
      <c r="G9" s="124"/>
      <c r="H9" s="136"/>
      <c r="I9" s="124">
        <v>3</v>
      </c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3</v>
      </c>
      <c r="T9" s="12">
        <f t="shared" si="0"/>
        <v>3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112</v>
      </c>
      <c r="C17" s="6"/>
      <c r="D17" s="20" t="s">
        <v>106</v>
      </c>
      <c r="E17" s="124"/>
      <c r="F17" s="136"/>
      <c r="G17" s="124">
        <v>2</v>
      </c>
      <c r="H17" s="136"/>
      <c r="I17" s="124"/>
      <c r="J17" s="136"/>
      <c r="K17" s="124">
        <v>2</v>
      </c>
      <c r="L17" s="136"/>
      <c r="M17" s="124"/>
      <c r="N17" s="136"/>
      <c r="O17" s="124"/>
      <c r="P17" s="136"/>
      <c r="Q17" s="124"/>
      <c r="R17" s="136"/>
      <c r="S17" s="12">
        <f t="shared" si="1"/>
        <v>4</v>
      </c>
      <c r="T17" s="12">
        <f t="shared" si="0"/>
        <v>4</v>
      </c>
      <c r="U17" s="14"/>
      <c r="V17" s="14"/>
    </row>
    <row r="18" spans="1:22" x14ac:dyDescent="0.5">
      <c r="A18" s="6">
        <v>3600</v>
      </c>
      <c r="B18" s="6" t="s">
        <v>113</v>
      </c>
      <c r="C18" s="6"/>
      <c r="D18" s="20" t="s">
        <v>58</v>
      </c>
      <c r="E18" s="124"/>
      <c r="F18" s="136"/>
      <c r="G18" s="124">
        <v>1</v>
      </c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>E18+G18+I18+K18+M18+O18+Q18</f>
        <v>1</v>
      </c>
      <c r="T18" s="12">
        <f>SUM(S18-U18-V18)</f>
        <v>1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61</v>
      </c>
      <c r="E19" s="124">
        <v>2</v>
      </c>
      <c r="F19" s="136"/>
      <c r="G19" s="124"/>
      <c r="H19" s="136"/>
      <c r="I19" s="124"/>
      <c r="J19" s="136"/>
      <c r="K19" s="124">
        <v>2</v>
      </c>
      <c r="L19" s="136"/>
      <c r="M19" s="124"/>
      <c r="N19" s="136"/>
      <c r="O19" s="124"/>
      <c r="P19" s="136"/>
      <c r="Q19" s="124"/>
      <c r="R19" s="136"/>
      <c r="S19" s="12">
        <f t="shared" si="1"/>
        <v>4</v>
      </c>
      <c r="T19" s="12">
        <f t="shared" si="0"/>
        <v>4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32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32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32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21" sqref="E2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11.08.2024</v>
      </c>
      <c r="D2" s="30"/>
      <c r="E2" s="133" t="s">
        <v>11</v>
      </c>
      <c r="F2" s="13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/>
      <c r="B4" s="6"/>
      <c r="C4" s="6"/>
      <c r="D4" s="20"/>
      <c r="E4" s="124"/>
      <c r="F4" s="136"/>
      <c r="G4" s="140"/>
      <c r="H4" s="141"/>
      <c r="I4" s="140"/>
      <c r="J4" s="141"/>
      <c r="K4" s="140"/>
      <c r="L4" s="141"/>
      <c r="M4" s="140"/>
      <c r="N4" s="141"/>
      <c r="O4" s="142"/>
      <c r="P4" s="142"/>
      <c r="Q4" s="140"/>
      <c r="R4" s="141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/>
      <c r="B5" s="6"/>
      <c r="C5" s="6"/>
      <c r="D5" s="20"/>
      <c r="E5" s="124"/>
      <c r="F5" s="136"/>
      <c r="G5" s="124"/>
      <c r="H5" s="121"/>
      <c r="I5" s="120"/>
      <c r="J5" s="121"/>
      <c r="K5" s="120"/>
      <c r="L5" s="121"/>
      <c r="M5" s="120"/>
      <c r="N5" s="121"/>
      <c r="O5" s="142"/>
      <c r="P5" s="142"/>
      <c r="Q5" s="140"/>
      <c r="R5" s="141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24"/>
      <c r="F6" s="136"/>
      <c r="G6" s="120"/>
      <c r="H6" s="121"/>
      <c r="I6" s="120"/>
      <c r="J6" s="121"/>
      <c r="K6" s="120"/>
      <c r="L6" s="121"/>
      <c r="M6" s="120"/>
      <c r="N6" s="121"/>
      <c r="O6" s="142"/>
      <c r="P6" s="142"/>
      <c r="Q6" s="140"/>
      <c r="R6" s="141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24"/>
      <c r="F7" s="136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4"/>
      <c r="F8" s="136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4"/>
      <c r="F9" s="136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4"/>
      <c r="F10" s="136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4"/>
      <c r="F11" s="136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4"/>
      <c r="F12" s="136"/>
      <c r="G12" s="120"/>
      <c r="H12" s="121"/>
      <c r="I12" s="120"/>
      <c r="J12" s="121"/>
      <c r="K12" s="120"/>
      <c r="L12" s="121"/>
      <c r="M12" s="120"/>
      <c r="N12" s="121"/>
      <c r="O12" s="140"/>
      <c r="P12" s="141"/>
      <c r="Q12" s="140"/>
      <c r="R12" s="14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4"/>
      <c r="F13" s="136"/>
      <c r="G13" s="120"/>
      <c r="H13" s="121"/>
      <c r="I13" s="120"/>
      <c r="J13" s="121"/>
      <c r="K13" s="120"/>
      <c r="L13" s="121"/>
      <c r="M13" s="120"/>
      <c r="N13" s="121"/>
      <c r="O13" s="140"/>
      <c r="P13" s="141"/>
      <c r="Q13" s="140"/>
      <c r="R13" s="141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112</v>
      </c>
      <c r="C14" s="6"/>
      <c r="D14" s="20" t="s">
        <v>95</v>
      </c>
      <c r="E14" s="124">
        <v>8</v>
      </c>
      <c r="F14" s="136"/>
      <c r="G14" s="120">
        <v>8</v>
      </c>
      <c r="H14" s="121"/>
      <c r="I14" s="120">
        <v>8</v>
      </c>
      <c r="J14" s="121"/>
      <c r="K14" s="120">
        <v>8</v>
      </c>
      <c r="L14" s="121"/>
      <c r="M14" s="120"/>
      <c r="N14" s="121"/>
      <c r="O14" s="140"/>
      <c r="P14" s="141"/>
      <c r="Q14" s="140"/>
      <c r="R14" s="141"/>
      <c r="S14" s="36">
        <f t="shared" ref="S14:S15" si="8">E14+G14+I14+K14+M14+O14+Q14</f>
        <v>32</v>
      </c>
      <c r="T14" s="36">
        <f t="shared" ref="T14:T15" si="9">SUM(S14-U14-V14)</f>
        <v>32</v>
      </c>
      <c r="U14" s="38"/>
      <c r="V14" s="38"/>
    </row>
    <row r="15" spans="1:22" x14ac:dyDescent="0.5">
      <c r="A15" s="6"/>
      <c r="B15" s="6"/>
      <c r="C15" s="6"/>
      <c r="D15" s="20"/>
      <c r="E15" s="124"/>
      <c r="F15" s="136"/>
      <c r="G15" s="124"/>
      <c r="H15" s="121"/>
      <c r="I15" s="124"/>
      <c r="J15" s="121"/>
      <c r="K15" s="124"/>
      <c r="L15" s="121"/>
      <c r="M15" s="124"/>
      <c r="N15" s="121"/>
      <c r="O15" s="140"/>
      <c r="P15" s="141"/>
      <c r="Q15" s="140"/>
      <c r="R15" s="14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4"/>
      <c r="F16" s="136"/>
      <c r="G16" s="120"/>
      <c r="H16" s="121"/>
      <c r="I16" s="120"/>
      <c r="J16" s="121"/>
      <c r="K16" s="120"/>
      <c r="L16" s="121"/>
      <c r="M16" s="120"/>
      <c r="N16" s="121"/>
      <c r="O16" s="140"/>
      <c r="P16" s="141"/>
      <c r="Q16" s="140"/>
      <c r="R16" s="141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113</v>
      </c>
      <c r="C17" s="6"/>
      <c r="D17" s="20" t="s">
        <v>72</v>
      </c>
      <c r="E17" s="124"/>
      <c r="F17" s="136"/>
      <c r="G17" s="120"/>
      <c r="H17" s="121"/>
      <c r="I17" s="120"/>
      <c r="J17" s="121"/>
      <c r="K17" s="120"/>
      <c r="L17" s="121"/>
      <c r="M17" s="120"/>
      <c r="N17" s="121"/>
      <c r="O17" s="140"/>
      <c r="P17" s="141"/>
      <c r="Q17" s="140"/>
      <c r="R17" s="141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113</v>
      </c>
      <c r="C18" s="6"/>
      <c r="D18" s="20" t="s">
        <v>71</v>
      </c>
      <c r="E18" s="124"/>
      <c r="F18" s="136"/>
      <c r="G18" s="124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113</v>
      </c>
      <c r="C19" s="6"/>
      <c r="D19" s="20" t="s">
        <v>58</v>
      </c>
      <c r="E19" s="124"/>
      <c r="F19" s="136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113</v>
      </c>
      <c r="C20" s="6"/>
      <c r="D20" s="20" t="s">
        <v>65</v>
      </c>
      <c r="E20" s="124"/>
      <c r="F20" s="136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4"/>
      <c r="F21" s="136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3"/>
      <c r="F22" s="123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0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32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-8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-8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32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21" sqref="E2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11.08.2024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109</v>
      </c>
      <c r="C4" s="6">
        <v>30</v>
      </c>
      <c r="D4" s="20" t="s">
        <v>96</v>
      </c>
      <c r="E4" s="124">
        <v>8</v>
      </c>
      <c r="F4" s="136"/>
      <c r="G4" s="124">
        <v>8</v>
      </c>
      <c r="H4" s="136"/>
      <c r="I4" s="124">
        <v>2</v>
      </c>
      <c r="J4" s="136"/>
      <c r="K4" s="124"/>
      <c r="L4" s="136"/>
      <c r="M4" s="124"/>
      <c r="N4" s="136"/>
      <c r="O4" s="124"/>
      <c r="P4" s="136"/>
      <c r="Q4" s="124"/>
      <c r="R4" s="136"/>
      <c r="S4" s="12">
        <f t="shared" ref="S4:S10" si="0">E4+G4+I4+K4+M4+O4+Q4</f>
        <v>18</v>
      </c>
      <c r="T4" s="12">
        <f t="shared" ref="T4:T22" si="1">SUM(S4-U4-V4)</f>
        <v>18</v>
      </c>
      <c r="U4" s="14"/>
      <c r="V4" s="14"/>
    </row>
    <row r="5" spans="1:22" x14ac:dyDescent="0.5">
      <c r="A5" s="6">
        <v>7138</v>
      </c>
      <c r="B5" s="6" t="s">
        <v>109</v>
      </c>
      <c r="C5" s="6"/>
      <c r="D5" s="20" t="s">
        <v>102</v>
      </c>
      <c r="E5" s="124"/>
      <c r="F5" s="136"/>
      <c r="G5" s="124"/>
      <c r="H5" s="136"/>
      <c r="I5" s="124"/>
      <c r="J5" s="136"/>
      <c r="K5" s="124">
        <v>1</v>
      </c>
      <c r="L5" s="136"/>
      <c r="M5" s="124"/>
      <c r="N5" s="136"/>
      <c r="O5" s="124"/>
      <c r="P5" s="136"/>
      <c r="Q5" s="124"/>
      <c r="R5" s="136"/>
      <c r="S5" s="12">
        <f t="shared" si="0"/>
        <v>1</v>
      </c>
      <c r="T5" s="12">
        <f t="shared" si="1"/>
        <v>1</v>
      </c>
      <c r="U5" s="14"/>
      <c r="V5" s="14"/>
    </row>
    <row r="6" spans="1:22" x14ac:dyDescent="0.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4"/>
      <c r="P16" s="136"/>
      <c r="Q16" s="124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6" t="s">
        <v>112</v>
      </c>
      <c r="C17" s="6"/>
      <c r="D17" s="20" t="s">
        <v>103</v>
      </c>
      <c r="E17" s="120"/>
      <c r="F17" s="121"/>
      <c r="G17" s="120"/>
      <c r="H17" s="121"/>
      <c r="I17" s="120">
        <v>6</v>
      </c>
      <c r="J17" s="121"/>
      <c r="K17" s="120">
        <v>7</v>
      </c>
      <c r="L17" s="121"/>
      <c r="M17" s="120"/>
      <c r="N17" s="121"/>
      <c r="O17" s="124"/>
      <c r="P17" s="136"/>
      <c r="Q17" s="124"/>
      <c r="R17" s="136"/>
      <c r="S17" s="12">
        <f t="shared" si="2"/>
        <v>13</v>
      </c>
      <c r="T17" s="12">
        <f t="shared" si="1"/>
        <v>13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90</v>
      </c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113</v>
      </c>
      <c r="C20" s="6"/>
      <c r="D20" s="20" t="s">
        <v>92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113</v>
      </c>
      <c r="C21" s="6"/>
      <c r="D21" s="20" t="s">
        <v>60</v>
      </c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46"/>
      <c r="F22" s="136"/>
      <c r="G22" s="146"/>
      <c r="H22" s="136"/>
      <c r="I22" s="146"/>
      <c r="J22" s="136"/>
      <c r="K22" s="146"/>
      <c r="L22" s="136"/>
      <c r="M22" s="146"/>
      <c r="N22" s="136"/>
      <c r="O22" s="124"/>
      <c r="P22" s="136"/>
      <c r="Q22" s="124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21" sqref="E2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11.08.2024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111</v>
      </c>
      <c r="C4" s="6"/>
      <c r="D4" s="20" t="s">
        <v>107</v>
      </c>
      <c r="E4" s="124">
        <v>6</v>
      </c>
      <c r="F4" s="136"/>
      <c r="G4" s="124">
        <v>2</v>
      </c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5">
      <c r="A5" s="6">
        <v>6964</v>
      </c>
      <c r="B5" s="6" t="s">
        <v>111</v>
      </c>
      <c r="C5" s="6"/>
      <c r="D5" s="20" t="s">
        <v>108</v>
      </c>
      <c r="E5" s="124">
        <v>2</v>
      </c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5">
      <c r="A6" s="6">
        <v>7138</v>
      </c>
      <c r="B6" s="6" t="s">
        <v>109</v>
      </c>
      <c r="C6" s="6"/>
      <c r="D6" s="20" t="s">
        <v>87</v>
      </c>
      <c r="E6" s="124"/>
      <c r="F6" s="136"/>
      <c r="G6" s="124">
        <v>6</v>
      </c>
      <c r="H6" s="136"/>
      <c r="I6" s="124">
        <v>8</v>
      </c>
      <c r="J6" s="136"/>
      <c r="K6" s="124">
        <v>8</v>
      </c>
      <c r="L6" s="136"/>
      <c r="M6" s="124"/>
      <c r="N6" s="136"/>
      <c r="O6" s="124"/>
      <c r="P6" s="136"/>
      <c r="Q6" s="124"/>
      <c r="R6" s="136"/>
      <c r="S6" s="12">
        <f t="shared" ref="S6:S24" si="0">E6+G6+I6+K6+M6+O6+Q6</f>
        <v>22</v>
      </c>
      <c r="T6" s="12">
        <f t="shared" ref="T6:T21" si="1">SUM(S6-U6-V6)</f>
        <v>22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4"/>
      <c r="J18" s="136"/>
      <c r="K18" s="120"/>
      <c r="L18" s="121"/>
      <c r="M18" s="124"/>
      <c r="N18" s="136"/>
      <c r="O18" s="124"/>
      <c r="P18" s="136"/>
      <c r="Q18" s="124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113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113</v>
      </c>
      <c r="C20" s="6"/>
      <c r="D20" s="10" t="s">
        <v>54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0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32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32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Analysis</vt:lpstr>
      <vt:lpstr>Chimes</vt:lpstr>
      <vt:lpstr>Czege</vt:lpstr>
      <vt:lpstr>Doran</vt:lpstr>
      <vt:lpstr>Hammond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2024-08-12T09:45:41Z</cp:lastPrinted>
  <dcterms:created xsi:type="dcterms:W3CDTF">2010-01-14T13:00:57Z</dcterms:created>
  <dcterms:modified xsi:type="dcterms:W3CDTF">2024-08-12T09:52:34Z</dcterms:modified>
</cp:coreProperties>
</file>