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271C4E61-D7D0-49C3-B44A-82E041590C41}" xr6:coauthVersionLast="47" xr6:coauthVersionMax="47" xr10:uidLastSave="{00000000-0000-0000-0000-000000000000}"/>
  <bookViews>
    <workbookView xWindow="-54" yWindow="-54" windowWidth="23148" windowHeight="12348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5" l="1"/>
  <c r="T17" i="5" s="1"/>
  <c r="S16" i="5"/>
  <c r="T16" i="5" s="1"/>
  <c r="S15" i="5"/>
  <c r="T15" i="5" s="1"/>
  <c r="S14" i="5"/>
  <c r="T14" i="5" s="1"/>
  <c r="S18" i="5"/>
  <c r="T18" i="5" s="1"/>
  <c r="S13" i="5"/>
  <c r="T13" i="5" s="1"/>
  <c r="S19" i="5"/>
  <c r="T19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8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3" i="5"/>
  <c r="T23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21" i="5"/>
  <c r="T21" i="5" s="1"/>
  <c r="S20" i="5"/>
  <c r="T20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6" i="5" l="1"/>
  <c r="T26" i="5" s="1"/>
  <c r="S25" i="5"/>
  <c r="T25" i="5" s="1"/>
  <c r="S24" i="5"/>
  <c r="T24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8" i="5" l="1"/>
  <c r="F40" i="5" s="1"/>
  <c r="S29" i="5" l="1"/>
  <c r="T29" i="5" l="1"/>
  <c r="S31" i="5"/>
  <c r="T31" i="5" s="1"/>
  <c r="S30" i="5"/>
  <c r="T30" i="5" s="1"/>
  <c r="K38" i="5" l="1"/>
  <c r="I38" i="5"/>
  <c r="J40" i="5" s="1"/>
  <c r="V40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2" i="5"/>
  <c r="T22" i="5" s="1"/>
  <c r="S27" i="5"/>
  <c r="T27" i="5" s="1"/>
  <c r="S28" i="5"/>
  <c r="T28" i="5" s="1"/>
  <c r="S33" i="5"/>
  <c r="T33" i="5" s="1"/>
  <c r="S34" i="5"/>
  <c r="S35" i="5"/>
  <c r="T35" i="5" s="1"/>
  <c r="S36" i="5"/>
  <c r="S37" i="5"/>
  <c r="U40" i="5"/>
  <c r="S39" i="5"/>
  <c r="T34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4" i="5"/>
  <c r="C18" i="1" s="1"/>
  <c r="C45" i="5"/>
  <c r="D18" i="1" s="1"/>
  <c r="H40" i="5"/>
  <c r="L40" i="5"/>
  <c r="O38" i="5"/>
  <c r="P40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6" i="5"/>
  <c r="E18" i="1" s="1"/>
  <c r="C47" i="5"/>
  <c r="Q38" i="5"/>
  <c r="R40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8" i="5"/>
  <c r="N40" i="5" s="1"/>
  <c r="S32" i="5"/>
  <c r="T32" i="5" l="1"/>
  <c r="T39" i="5" s="1"/>
  <c r="C43" i="5" s="1"/>
  <c r="B18" i="1" s="1"/>
  <c r="K18" i="1"/>
  <c r="S38" i="5"/>
  <c r="G18" i="1" l="1"/>
  <c r="G19" i="1" s="1"/>
  <c r="K19" i="1"/>
  <c r="C23" i="1" s="1"/>
  <c r="C48" i="5"/>
  <c r="G48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<sst xmlns="http://schemas.openxmlformats.org/spreadsheetml/2006/main" count="636" uniqueCount="107">
  <si>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</si>
  <si>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</si>
  <si>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</si>
  <si>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</si>
  <si>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</si>
  <si>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</si>
  <si>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</si>
  <si>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</si>
  <si>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</si>
  <si>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</si>
  <si>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</si>
  <si>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</si>
  <si>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</si>
  <si>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</si>
  <si>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</si>
  <si>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</si>
  <si>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</si>
  <si>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</si>
  <si>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</si>
  <si>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</si>
  <si>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</si>
  <si>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</si>
  <si>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</si>
  <si>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</si>
  <si>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</si>
  <si>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</si>
  <si>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</si>
  <si>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</si>
  <si>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</si>
  <si>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</si>
  <si>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</si>
  <si>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</si>
  <si>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</si>
  <si>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</si>
  <si>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</si>
  <si>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</si>
  <si>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</si>
  <si>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</si>
  <si>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</si>
  <si>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</si>
  <si>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</si>
  <si>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</si>
  <si>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</si>
  <si>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</si>
  <si>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</si>
  <si>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</si>
  <si>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</si>
  <si>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</si>
  <si>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</si>
  <si>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</si>
  <si>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</si>
  <si>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</si>
  <si>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</si>
  <si>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</si>
  <si>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</si>
  <si>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</si>
  <si>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</si>
  <si>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</si>
  <si>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</si>
  <si>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</si>
  <si>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</si>
  <si>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</si>
  <si>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</si>
  <si>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</si>
  <si>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</si>
  <si>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</si>
  <si>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</si>
  <si>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</si>
  <si>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</si>
  <si>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</si>
  <si>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</si>
  <si>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</si>
  <si>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</si>
  <si>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</si>
  <si>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</si>
  <si>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</si>
  <si>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</si>
  <si>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</si>
  <si>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</si>
  <si>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</si>
  <si>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</si>
  <si>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</si>
  <si>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</si>
  <si>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</si>
  <si>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</si>
  <si>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 xml:space="preserve">frames </t>
  </si>
  <si>
    <t>fork lift / yard /  skip</t>
  </si>
  <si>
    <t xml:space="preserve">supervision/quality control </t>
  </si>
  <si>
    <t>move panels</t>
  </si>
  <si>
    <t>panelling</t>
  </si>
  <si>
    <t>scaffold for roof</t>
  </si>
  <si>
    <t>wall panels</t>
  </si>
  <si>
    <t xml:space="preserve">window seating </t>
  </si>
  <si>
    <t>bar</t>
  </si>
  <si>
    <t>19.05.24</t>
  </si>
  <si>
    <t>clear sheds</t>
  </si>
  <si>
    <t>architraves</t>
  </si>
  <si>
    <t>frame</t>
  </si>
  <si>
    <t xml:space="preserve">lift wall panels </t>
  </si>
  <si>
    <t>seating from store</t>
  </si>
  <si>
    <t>capping</t>
  </si>
  <si>
    <t>desk</t>
  </si>
  <si>
    <t>wrapping</t>
  </si>
  <si>
    <t>GALL01</t>
  </si>
  <si>
    <t>MBHS01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</si>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</sst>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A11" sqref="A11:XFD11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94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32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2</v>
      </c>
      <c r="L6" s="116" t="s">
        <v>81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1</v>
      </c>
      <c r="M7" s="116" t="s">
        <v>82</v>
      </c>
    </row>
    <row r="8" spans="1:14" ht="17.25" customHeight="1" x14ac:dyDescent="0.6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1</v>
      </c>
      <c r="L8" s="116" t="s">
        <v>81</v>
      </c>
    </row>
    <row r="9" spans="1:14" x14ac:dyDescent="0.6">
      <c r="A9" s="96" t="s">
        <v>73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0</v>
      </c>
      <c r="M9" s="116" t="s">
        <v>82</v>
      </c>
    </row>
    <row r="10" spans="1:14" x14ac:dyDescent="0.6">
      <c r="A10" s="96" t="s">
        <v>48</v>
      </c>
      <c r="B10" s="97">
        <f>SUM(Hammond!C27)</f>
        <v>32</v>
      </c>
      <c r="C10" s="97">
        <f>SUM(Hammond!C28)</f>
        <v>0</v>
      </c>
      <c r="D10" s="97">
        <f>SUM(Hammond!C29)</f>
        <v>0</v>
      </c>
      <c r="E10" s="97">
        <f>SUM(Hammond!C30)</f>
        <v>8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6" t="s">
        <v>82</v>
      </c>
    </row>
    <row r="11" spans="1:14" x14ac:dyDescent="0.6">
      <c r="A11" s="109" t="s">
        <v>79</v>
      </c>
      <c r="B11" s="97">
        <f>SUM(Mcsharry!C28)</f>
        <v>0</v>
      </c>
      <c r="C11" s="97">
        <v>0</v>
      </c>
      <c r="D11" s="97">
        <f>SUM(Mcsharry!C30)</f>
        <v>0</v>
      </c>
      <c r="E11" s="97">
        <f>SUM(Mcsharry!C31)</f>
        <v>40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82</v>
      </c>
    </row>
    <row r="12" spans="1:14" x14ac:dyDescent="0.6">
      <c r="A12" s="89" t="s">
        <v>78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6">
      <c r="A13" s="96" t="s">
        <v>72</v>
      </c>
      <c r="B13" s="97">
        <f>SUM('Pugh-Keenan'!C26)</f>
        <v>31</v>
      </c>
      <c r="C13" s="97">
        <f>SUM('Pugh-Keenan'!C27)</f>
        <v>0</v>
      </c>
      <c r="D13" s="97">
        <f>SUM('Pugh-Keenan'!C28)</f>
        <v>0</v>
      </c>
      <c r="E13" s="97">
        <f>SUM('Pugh-Keenan'!C29)</f>
        <v>8</v>
      </c>
      <c r="F13" s="97">
        <f>SUM('Pugh-Keenan'!C30)</f>
        <v>0</v>
      </c>
      <c r="G13" s="98">
        <f t="shared" si="1"/>
        <v>39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82</v>
      </c>
    </row>
    <row r="15" spans="1:14" x14ac:dyDescent="0.6">
      <c r="A15" s="96" t="s">
        <v>43</v>
      </c>
      <c r="B15" s="97">
        <f>SUM(Ward!C30)</f>
        <v>24</v>
      </c>
      <c r="C15" s="97">
        <f>SUM(Ward!C31)</f>
        <v>0</v>
      </c>
      <c r="D15" s="97">
        <f>SUM(Ward!C32)</f>
        <v>0</v>
      </c>
      <c r="E15" s="97">
        <f>SUM(Ward!C33)</f>
        <v>16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6">
      <c r="A16" s="96" t="s">
        <v>45</v>
      </c>
      <c r="B16" s="97">
        <f>SUM(N.Winterburn!C29)</f>
        <v>40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SUM(Wright!C43)</f>
        <v>23.25</v>
      </c>
      <c r="C18" s="97">
        <f>SUM(Wright!C44)</f>
        <v>1.5</v>
      </c>
      <c r="D18" s="97">
        <f>SUM(Wright!C45)</f>
        <v>0</v>
      </c>
      <c r="E18" s="97">
        <f>SUM(Wright!C46)</f>
        <v>16</v>
      </c>
      <c r="F18" s="97">
        <f>SUM(Wright!C47)</f>
        <v>0</v>
      </c>
      <c r="G18" s="98">
        <f>B18+C18+D18+E18+F18</f>
        <v>40.75</v>
      </c>
      <c r="H18" s="101">
        <f>SUM(Wright!C49)</f>
        <v>0</v>
      </c>
      <c r="I18" s="101">
        <f>SUM(Wright!C50)</f>
        <v>0</v>
      </c>
      <c r="K18" s="100">
        <f>SUM(Wright!I44)</f>
        <v>5.25</v>
      </c>
      <c r="M18" s="116" t="s">
        <v>82</v>
      </c>
    </row>
    <row r="19" spans="1:14" ht="17.25" customHeight="1" x14ac:dyDescent="0.6">
      <c r="A19" s="102" t="s">
        <v>20</v>
      </c>
      <c r="B19" s="103">
        <f t="shared" ref="B19:I19" si="2">SUM(B6:B18)</f>
        <v>382.25</v>
      </c>
      <c r="C19" s="103">
        <f t="shared" si="2"/>
        <v>1.5</v>
      </c>
      <c r="D19" s="103">
        <f t="shared" si="2"/>
        <v>0</v>
      </c>
      <c r="E19" s="103">
        <f t="shared" si="2"/>
        <v>88</v>
      </c>
      <c r="F19" s="103">
        <f t="shared" si="2"/>
        <v>0</v>
      </c>
      <c r="G19" s="103">
        <f t="shared" si="2"/>
        <v>471.75</v>
      </c>
      <c r="H19" s="104">
        <f t="shared" si="2"/>
        <v>0</v>
      </c>
      <c r="I19" s="104">
        <f t="shared" si="2"/>
        <v>0</v>
      </c>
      <c r="J19" s="91"/>
      <c r="K19" s="103">
        <f>SUM(K6:K18)</f>
        <v>9.75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383.75</v>
      </c>
    </row>
    <row r="23" spans="1:14" x14ac:dyDescent="0.6">
      <c r="A23" s="89" t="s">
        <v>27</v>
      </c>
      <c r="C23" s="105">
        <f>K19</f>
        <v>9.75</v>
      </c>
    </row>
    <row r="24" spans="1:14" x14ac:dyDescent="0.6">
      <c r="A24" s="89" t="s">
        <v>31</v>
      </c>
      <c r="C24" s="106">
        <f>C23/C22</f>
        <v>2.5407166123778503E-2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A11" sqref="A11:XFD11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19.05.24</v>
      </c>
      <c r="D2" s="30"/>
      <c r="E2" s="133" t="s">
        <v>11</v>
      </c>
      <c r="F2" s="133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45" t="s">
        <v>16</v>
      </c>
      <c r="P2" s="145"/>
      <c r="Q2" s="145" t="s">
        <v>17</v>
      </c>
      <c r="R2" s="145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25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6" t="s">
        <v>103</v>
      </c>
      <c r="C4" s="6">
        <v>30</v>
      </c>
      <c r="D4" s="20" t="s">
        <v>93</v>
      </c>
      <c r="E4" s="124">
        <v>8</v>
      </c>
      <c r="F4" s="136"/>
      <c r="G4" s="142">
        <v>8</v>
      </c>
      <c r="H4" s="143"/>
      <c r="I4" s="142">
        <v>7</v>
      </c>
      <c r="J4" s="143"/>
      <c r="K4" s="142">
        <v>7.5</v>
      </c>
      <c r="L4" s="143"/>
      <c r="M4" s="142">
        <v>8</v>
      </c>
      <c r="N4" s="143"/>
      <c r="O4" s="144"/>
      <c r="P4" s="144"/>
      <c r="Q4" s="142"/>
      <c r="R4" s="143"/>
      <c r="S4" s="36">
        <f>E4+G4+I4+K4+M4+O4+Q4</f>
        <v>38.5</v>
      </c>
      <c r="T4" s="36">
        <f>SUM(S4-U4-V4)</f>
        <v>38.5</v>
      </c>
      <c r="U4" s="38"/>
      <c r="V4" s="38"/>
    </row>
    <row r="5" spans="1:22" x14ac:dyDescent="0.5">
      <c r="A5" s="6">
        <v>7138</v>
      </c>
      <c r="B5" s="6" t="s">
        <v>103</v>
      </c>
      <c r="C5" s="6">
        <v>11</v>
      </c>
      <c r="D5" s="20" t="s">
        <v>99</v>
      </c>
      <c r="E5" s="124"/>
      <c r="F5" s="136"/>
      <c r="G5" s="124"/>
      <c r="H5" s="121"/>
      <c r="I5" s="120">
        <v>1</v>
      </c>
      <c r="J5" s="121"/>
      <c r="K5" s="120">
        <v>0.5</v>
      </c>
      <c r="L5" s="121"/>
      <c r="M5" s="120"/>
      <c r="N5" s="121"/>
      <c r="O5" s="144"/>
      <c r="P5" s="144"/>
      <c r="Q5" s="142"/>
      <c r="R5" s="143"/>
      <c r="S5" s="36">
        <f t="shared" ref="S5:S22" si="0">E5+G5+I5+K5+M5+O5+Q5</f>
        <v>1.5</v>
      </c>
      <c r="T5" s="36">
        <f t="shared" ref="T5:T20" si="1">SUM(S5-U5-V5)</f>
        <v>1.5</v>
      </c>
      <c r="U5" s="38"/>
      <c r="V5" s="38"/>
    </row>
    <row r="6" spans="1:22" x14ac:dyDescent="0.5">
      <c r="A6" s="6"/>
      <c r="B6" s="6"/>
      <c r="C6" s="6"/>
      <c r="D6" s="20"/>
      <c r="E6" s="124"/>
      <c r="F6" s="136"/>
      <c r="G6" s="120"/>
      <c r="H6" s="121"/>
      <c r="I6" s="120"/>
      <c r="J6" s="121"/>
      <c r="K6" s="120"/>
      <c r="L6" s="121"/>
      <c r="M6" s="120"/>
      <c r="N6" s="121"/>
      <c r="O6" s="144"/>
      <c r="P6" s="144"/>
      <c r="Q6" s="142"/>
      <c r="R6" s="143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20"/>
      <c r="E7" s="124"/>
      <c r="F7" s="136"/>
      <c r="G7" s="142"/>
      <c r="H7" s="143"/>
      <c r="I7" s="142"/>
      <c r="J7" s="143"/>
      <c r="K7" s="142"/>
      <c r="L7" s="143"/>
      <c r="M7" s="142"/>
      <c r="N7" s="143"/>
      <c r="O7" s="144"/>
      <c r="P7" s="144"/>
      <c r="Q7" s="142"/>
      <c r="R7" s="143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24"/>
      <c r="F8" s="136"/>
      <c r="G8" s="142"/>
      <c r="H8" s="143"/>
      <c r="I8" s="142"/>
      <c r="J8" s="143"/>
      <c r="K8" s="142"/>
      <c r="L8" s="143"/>
      <c r="M8" s="142"/>
      <c r="N8" s="143"/>
      <c r="O8" s="144"/>
      <c r="P8" s="144"/>
      <c r="Q8" s="142"/>
      <c r="R8" s="143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20"/>
      <c r="E9" s="124"/>
      <c r="F9" s="136"/>
      <c r="G9" s="142"/>
      <c r="H9" s="143"/>
      <c r="I9" s="142"/>
      <c r="J9" s="143"/>
      <c r="K9" s="142"/>
      <c r="L9" s="143"/>
      <c r="M9" s="142"/>
      <c r="N9" s="143"/>
      <c r="O9" s="144"/>
      <c r="P9" s="144"/>
      <c r="Q9" s="142"/>
      <c r="R9" s="143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4"/>
      <c r="F10" s="136"/>
      <c r="G10" s="142"/>
      <c r="H10" s="143"/>
      <c r="I10" s="142"/>
      <c r="J10" s="143"/>
      <c r="K10" s="142"/>
      <c r="L10" s="143"/>
      <c r="M10" s="142"/>
      <c r="N10" s="143"/>
      <c r="O10" s="142"/>
      <c r="P10" s="143"/>
      <c r="Q10" s="142"/>
      <c r="R10" s="143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4"/>
      <c r="F11" s="136"/>
      <c r="G11" s="142"/>
      <c r="H11" s="143"/>
      <c r="I11" s="142"/>
      <c r="J11" s="143"/>
      <c r="K11" s="142"/>
      <c r="L11" s="143"/>
      <c r="M11" s="142"/>
      <c r="N11" s="143"/>
      <c r="O11" s="142"/>
      <c r="P11" s="143"/>
      <c r="Q11" s="142"/>
      <c r="R11" s="143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4"/>
      <c r="F12" s="136"/>
      <c r="G12" s="120"/>
      <c r="H12" s="121"/>
      <c r="I12" s="120"/>
      <c r="J12" s="121"/>
      <c r="K12" s="120"/>
      <c r="L12" s="121"/>
      <c r="M12" s="120"/>
      <c r="N12" s="121"/>
      <c r="O12" s="142"/>
      <c r="P12" s="143"/>
      <c r="Q12" s="142"/>
      <c r="R12" s="143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4"/>
      <c r="F13" s="136"/>
      <c r="G13" s="120"/>
      <c r="H13" s="121"/>
      <c r="I13" s="120"/>
      <c r="J13" s="121"/>
      <c r="K13" s="120"/>
      <c r="L13" s="121"/>
      <c r="M13" s="120"/>
      <c r="N13" s="121"/>
      <c r="O13" s="142"/>
      <c r="P13" s="143"/>
      <c r="Q13" s="142"/>
      <c r="R13" s="143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/>
      <c r="B14" s="6"/>
      <c r="C14" s="6"/>
      <c r="D14" s="20"/>
      <c r="E14" s="124"/>
      <c r="F14" s="136"/>
      <c r="G14" s="120"/>
      <c r="H14" s="121"/>
      <c r="I14" s="120"/>
      <c r="J14" s="121"/>
      <c r="K14" s="120"/>
      <c r="L14" s="121"/>
      <c r="M14" s="120"/>
      <c r="N14" s="121"/>
      <c r="O14" s="142"/>
      <c r="P14" s="143"/>
      <c r="Q14" s="142"/>
      <c r="R14" s="143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4"/>
      <c r="F15" s="136"/>
      <c r="G15" s="124"/>
      <c r="H15" s="121"/>
      <c r="I15" s="124"/>
      <c r="J15" s="121"/>
      <c r="K15" s="124"/>
      <c r="L15" s="121"/>
      <c r="M15" s="124"/>
      <c r="N15" s="121"/>
      <c r="O15" s="142"/>
      <c r="P15" s="143"/>
      <c r="Q15" s="142"/>
      <c r="R15" s="143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4"/>
      <c r="F16" s="136"/>
      <c r="G16" s="120"/>
      <c r="H16" s="121"/>
      <c r="I16" s="120"/>
      <c r="J16" s="121"/>
      <c r="K16" s="120"/>
      <c r="L16" s="121"/>
      <c r="M16" s="120"/>
      <c r="N16" s="121"/>
      <c r="O16" s="142"/>
      <c r="P16" s="143"/>
      <c r="Q16" s="142"/>
      <c r="R16" s="143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/>
      <c r="B17" s="6"/>
      <c r="C17" s="6"/>
      <c r="D17" s="20"/>
      <c r="E17" s="124"/>
      <c r="F17" s="136"/>
      <c r="G17" s="120"/>
      <c r="H17" s="121"/>
      <c r="I17" s="120"/>
      <c r="J17" s="121"/>
      <c r="K17" s="120"/>
      <c r="L17" s="121"/>
      <c r="M17" s="120"/>
      <c r="N17" s="121"/>
      <c r="O17" s="142"/>
      <c r="P17" s="143"/>
      <c r="Q17" s="142"/>
      <c r="R17" s="143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105</v>
      </c>
      <c r="C18" s="6"/>
      <c r="D18" s="20" t="s">
        <v>74</v>
      </c>
      <c r="E18" s="124"/>
      <c r="F18" s="136"/>
      <c r="G18" s="124"/>
      <c r="H18" s="143"/>
      <c r="I18" s="142"/>
      <c r="J18" s="143"/>
      <c r="K18" s="142"/>
      <c r="L18" s="143"/>
      <c r="M18" s="142"/>
      <c r="N18" s="143"/>
      <c r="O18" s="144"/>
      <c r="P18" s="144"/>
      <c r="Q18" s="142"/>
      <c r="R18" s="143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105</v>
      </c>
      <c r="C19" s="6"/>
      <c r="D19" s="20" t="s">
        <v>58</v>
      </c>
      <c r="E19" s="124"/>
      <c r="F19" s="136"/>
      <c r="G19" s="142"/>
      <c r="H19" s="143"/>
      <c r="I19" s="142"/>
      <c r="J19" s="143"/>
      <c r="K19" s="142"/>
      <c r="L19" s="143"/>
      <c r="M19" s="142"/>
      <c r="N19" s="143"/>
      <c r="O19" s="144"/>
      <c r="P19" s="144"/>
      <c r="Q19" s="142"/>
      <c r="R19" s="143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105</v>
      </c>
      <c r="C20" s="6"/>
      <c r="D20" s="20" t="s">
        <v>65</v>
      </c>
      <c r="E20" s="124"/>
      <c r="F20" s="136"/>
      <c r="G20" s="142"/>
      <c r="H20" s="143"/>
      <c r="I20" s="142"/>
      <c r="J20" s="143"/>
      <c r="K20" s="142"/>
      <c r="L20" s="143"/>
      <c r="M20" s="142"/>
      <c r="N20" s="143"/>
      <c r="O20" s="144"/>
      <c r="P20" s="144"/>
      <c r="Q20" s="142"/>
      <c r="R20" s="143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24"/>
      <c r="F21" s="136"/>
      <c r="G21" s="142"/>
      <c r="H21" s="143"/>
      <c r="I21" s="142"/>
      <c r="J21" s="143"/>
      <c r="K21" s="142"/>
      <c r="L21" s="143"/>
      <c r="M21" s="142"/>
      <c r="N21" s="143"/>
      <c r="O21" s="144"/>
      <c r="P21" s="144"/>
      <c r="Q21" s="142"/>
      <c r="R21" s="143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3"/>
      <c r="F22" s="123"/>
      <c r="G22" s="144"/>
      <c r="H22" s="144"/>
      <c r="I22" s="144"/>
      <c r="J22" s="144"/>
      <c r="K22" s="144"/>
      <c r="L22" s="144"/>
      <c r="M22" s="142"/>
      <c r="N22" s="143"/>
      <c r="O22" s="144"/>
      <c r="P22" s="144"/>
      <c r="Q22" s="142"/>
      <c r="R22" s="143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A11" sqref="A11:XFD11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19.05.24</v>
      </c>
      <c r="D2" s="6"/>
      <c r="E2" s="141" t="s">
        <v>11</v>
      </c>
      <c r="F2" s="141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41" t="s">
        <v>15</v>
      </c>
      <c r="N2" s="141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104</v>
      </c>
      <c r="C4" s="6">
        <v>23</v>
      </c>
      <c r="D4" s="20" t="s">
        <v>91</v>
      </c>
      <c r="E4" s="139"/>
      <c r="F4" s="140"/>
      <c r="G4" s="124">
        <v>8</v>
      </c>
      <c r="H4" s="136"/>
      <c r="I4" s="124">
        <v>8</v>
      </c>
      <c r="J4" s="136"/>
      <c r="K4" s="124">
        <v>8</v>
      </c>
      <c r="L4" s="136"/>
      <c r="M4" s="139"/>
      <c r="N4" s="140"/>
      <c r="O4" s="124"/>
      <c r="P4" s="136"/>
      <c r="Q4" s="124"/>
      <c r="R4" s="136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5">
      <c r="A5" s="6"/>
      <c r="B5" s="6"/>
      <c r="C5" s="6"/>
      <c r="D5" s="10"/>
      <c r="E5" s="139"/>
      <c r="F5" s="140"/>
      <c r="G5" s="124"/>
      <c r="H5" s="136"/>
      <c r="I5" s="124"/>
      <c r="J5" s="136"/>
      <c r="K5" s="124"/>
      <c r="L5" s="136"/>
      <c r="M5" s="139"/>
      <c r="N5" s="140"/>
      <c r="O5" s="124"/>
      <c r="P5" s="136"/>
      <c r="Q5" s="124"/>
      <c r="R5" s="136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39"/>
      <c r="F6" s="140"/>
      <c r="G6" s="124"/>
      <c r="H6" s="136"/>
      <c r="I6" s="124"/>
      <c r="J6" s="136"/>
      <c r="K6" s="124"/>
      <c r="L6" s="136"/>
      <c r="M6" s="139"/>
      <c r="N6" s="140"/>
      <c r="O6" s="124"/>
      <c r="P6" s="136"/>
      <c r="Q6" s="124"/>
      <c r="R6" s="136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39"/>
      <c r="F7" s="140"/>
      <c r="G7" s="124"/>
      <c r="H7" s="136"/>
      <c r="I7" s="124"/>
      <c r="J7" s="136"/>
      <c r="K7" s="124"/>
      <c r="L7" s="136"/>
      <c r="M7" s="139"/>
      <c r="N7" s="140"/>
      <c r="O7" s="124"/>
      <c r="P7" s="136"/>
      <c r="Q7" s="124"/>
      <c r="R7" s="136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39"/>
      <c r="F8" s="140"/>
      <c r="G8" s="124"/>
      <c r="H8" s="136"/>
      <c r="I8" s="124"/>
      <c r="J8" s="136"/>
      <c r="K8" s="124"/>
      <c r="L8" s="136"/>
      <c r="M8" s="139"/>
      <c r="N8" s="140"/>
      <c r="O8" s="124"/>
      <c r="P8" s="136"/>
      <c r="Q8" s="124"/>
      <c r="R8" s="136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39"/>
      <c r="F9" s="140"/>
      <c r="G9" s="124"/>
      <c r="H9" s="136"/>
      <c r="I9" s="124"/>
      <c r="J9" s="136"/>
      <c r="K9" s="124"/>
      <c r="L9" s="136"/>
      <c r="M9" s="139"/>
      <c r="N9" s="140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24"/>
      <c r="H10" s="136"/>
      <c r="I10" s="124"/>
      <c r="J10" s="136"/>
      <c r="K10" s="124"/>
      <c r="L10" s="136"/>
      <c r="M10" s="139"/>
      <c r="N10" s="140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39"/>
      <c r="F11" s="140"/>
      <c r="G11" s="124"/>
      <c r="H11" s="136"/>
      <c r="I11" s="124"/>
      <c r="J11" s="136"/>
      <c r="K11" s="124"/>
      <c r="L11" s="136"/>
      <c r="M11" s="139"/>
      <c r="N11" s="140"/>
      <c r="O11" s="124"/>
      <c r="P11" s="136"/>
      <c r="Q11" s="124"/>
      <c r="R11" s="13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24"/>
      <c r="H12" s="136"/>
      <c r="I12" s="124"/>
      <c r="J12" s="136"/>
      <c r="K12" s="124"/>
      <c r="L12" s="136"/>
      <c r="M12" s="139"/>
      <c r="N12" s="140"/>
      <c r="O12" s="124"/>
      <c r="P12" s="136"/>
      <c r="Q12" s="124"/>
      <c r="R12" s="13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24"/>
      <c r="H13" s="136"/>
      <c r="I13" s="124"/>
      <c r="J13" s="136"/>
      <c r="K13" s="124"/>
      <c r="L13" s="136"/>
      <c r="M13" s="139"/>
      <c r="N13" s="140"/>
      <c r="O13" s="124"/>
      <c r="P13" s="136"/>
      <c r="Q13" s="124"/>
      <c r="R13" s="13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24"/>
      <c r="H14" s="136"/>
      <c r="I14" s="124"/>
      <c r="J14" s="136"/>
      <c r="K14" s="124"/>
      <c r="L14" s="136"/>
      <c r="M14" s="139"/>
      <c r="N14" s="140"/>
      <c r="O14" s="124"/>
      <c r="P14" s="136"/>
      <c r="Q14" s="124"/>
      <c r="R14" s="13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39"/>
      <c r="F15" s="140"/>
      <c r="G15" s="124"/>
      <c r="H15" s="136"/>
      <c r="I15" s="124"/>
      <c r="J15" s="136"/>
      <c r="K15" s="124"/>
      <c r="L15" s="136"/>
      <c r="M15" s="139"/>
      <c r="N15" s="140"/>
      <c r="O15" s="124"/>
      <c r="P15" s="136"/>
      <c r="Q15" s="124"/>
      <c r="R15" s="13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7"/>
      <c r="F16" s="128"/>
      <c r="G16" s="120"/>
      <c r="H16" s="121"/>
      <c r="I16" s="120"/>
      <c r="J16" s="121"/>
      <c r="K16" s="120"/>
      <c r="L16" s="121"/>
      <c r="M16" s="127"/>
      <c r="N16" s="128"/>
      <c r="O16" s="124"/>
      <c r="P16" s="136"/>
      <c r="Q16" s="124"/>
      <c r="R16" s="13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7"/>
      <c r="F17" s="128"/>
      <c r="G17" s="120"/>
      <c r="H17" s="121"/>
      <c r="I17" s="120"/>
      <c r="J17" s="121"/>
      <c r="K17" s="120"/>
      <c r="L17" s="121"/>
      <c r="M17" s="127"/>
      <c r="N17" s="128"/>
      <c r="O17" s="124"/>
      <c r="P17" s="136"/>
      <c r="Q17" s="124"/>
      <c r="R17" s="13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39"/>
      <c r="F18" s="140"/>
      <c r="G18" s="124"/>
      <c r="H18" s="136"/>
      <c r="I18" s="124"/>
      <c r="J18" s="136"/>
      <c r="K18" s="124"/>
      <c r="L18" s="136"/>
      <c r="M18" s="139"/>
      <c r="N18" s="140"/>
      <c r="O18" s="124"/>
      <c r="P18" s="136"/>
      <c r="Q18" s="124"/>
      <c r="R18" s="13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39"/>
      <c r="F19" s="140"/>
      <c r="G19" s="124"/>
      <c r="H19" s="136"/>
      <c r="I19" s="124"/>
      <c r="J19" s="136"/>
      <c r="K19" s="124"/>
      <c r="L19" s="136"/>
      <c r="M19" s="139"/>
      <c r="N19" s="140"/>
      <c r="O19" s="124"/>
      <c r="P19" s="136"/>
      <c r="Q19" s="124"/>
      <c r="R19" s="13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6" t="s">
        <v>105</v>
      </c>
      <c r="C20" s="6"/>
      <c r="D20" s="20" t="s">
        <v>65</v>
      </c>
      <c r="E20" s="139"/>
      <c r="F20" s="140"/>
      <c r="G20" s="124"/>
      <c r="H20" s="136"/>
      <c r="I20" s="124"/>
      <c r="J20" s="136"/>
      <c r="K20" s="124"/>
      <c r="L20" s="136"/>
      <c r="M20" s="139"/>
      <c r="N20" s="140"/>
      <c r="O20" s="124"/>
      <c r="P20" s="136"/>
      <c r="Q20" s="124"/>
      <c r="R20" s="13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105</v>
      </c>
      <c r="C21" s="6"/>
      <c r="D21" s="20" t="s">
        <v>60</v>
      </c>
      <c r="E21" s="139"/>
      <c r="F21" s="140"/>
      <c r="G21" s="124"/>
      <c r="H21" s="136"/>
      <c r="I21" s="124"/>
      <c r="J21" s="136"/>
      <c r="K21" s="124"/>
      <c r="L21" s="136"/>
      <c r="M21" s="139"/>
      <c r="N21" s="140"/>
      <c r="O21" s="124"/>
      <c r="P21" s="136"/>
      <c r="Q21" s="124"/>
      <c r="R21" s="13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48"/>
      <c r="F22" s="140"/>
      <c r="G22" s="149"/>
      <c r="H22" s="136"/>
      <c r="I22" s="149"/>
      <c r="J22" s="136"/>
      <c r="K22" s="149"/>
      <c r="L22" s="136"/>
      <c r="M22" s="148"/>
      <c r="N22" s="140"/>
      <c r="O22" s="124"/>
      <c r="P22" s="136"/>
      <c r="Q22" s="124"/>
      <c r="R22" s="13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39">
        <v>8</v>
      </c>
      <c r="F23" s="140"/>
      <c r="G23" s="124"/>
      <c r="H23" s="136"/>
      <c r="I23" s="124"/>
      <c r="J23" s="136"/>
      <c r="K23" s="124"/>
      <c r="L23" s="136"/>
      <c r="M23" s="139">
        <v>8</v>
      </c>
      <c r="N23" s="140"/>
      <c r="O23" s="124"/>
      <c r="P23" s="136"/>
      <c r="Q23" s="124"/>
      <c r="R23" s="136"/>
      <c r="S23" s="12">
        <f t="shared" si="2"/>
        <v>16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16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19.05.24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103</v>
      </c>
      <c r="C4" s="6">
        <v>3</v>
      </c>
      <c r="D4" s="20" t="s">
        <v>96</v>
      </c>
      <c r="E4" s="124">
        <v>8</v>
      </c>
      <c r="F4" s="136"/>
      <c r="G4" s="124"/>
      <c r="H4" s="136"/>
      <c r="I4" s="124"/>
      <c r="J4" s="136"/>
      <c r="K4" s="124"/>
      <c r="L4" s="136"/>
      <c r="M4" s="124"/>
      <c r="N4" s="136"/>
      <c r="O4" s="124"/>
      <c r="P4" s="136"/>
      <c r="Q4" s="124"/>
      <c r="R4" s="136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5">
      <c r="A5" s="6">
        <v>7138</v>
      </c>
      <c r="B5" s="6" t="s">
        <v>103</v>
      </c>
      <c r="C5" s="6">
        <v>16</v>
      </c>
      <c r="D5" s="20" t="s">
        <v>97</v>
      </c>
      <c r="E5" s="124"/>
      <c r="F5" s="136"/>
      <c r="G5" s="124">
        <v>4</v>
      </c>
      <c r="H5" s="136"/>
      <c r="I5" s="124">
        <v>4</v>
      </c>
      <c r="J5" s="136"/>
      <c r="K5" s="124">
        <v>4</v>
      </c>
      <c r="L5" s="136"/>
      <c r="M5" s="124"/>
      <c r="N5" s="136"/>
      <c r="O5" s="124"/>
      <c r="P5" s="136"/>
      <c r="Q5" s="124"/>
      <c r="R5" s="136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5">
      <c r="A6" s="6">
        <v>7138</v>
      </c>
      <c r="B6" s="6" t="s">
        <v>103</v>
      </c>
      <c r="C6" s="6">
        <v>17</v>
      </c>
      <c r="D6" s="20" t="s">
        <v>97</v>
      </c>
      <c r="E6" s="124"/>
      <c r="F6" s="136"/>
      <c r="G6" s="124">
        <v>4</v>
      </c>
      <c r="H6" s="136"/>
      <c r="I6" s="124">
        <v>4</v>
      </c>
      <c r="J6" s="136"/>
      <c r="K6" s="124">
        <v>4</v>
      </c>
      <c r="L6" s="136"/>
      <c r="M6" s="124"/>
      <c r="N6" s="136"/>
      <c r="O6" s="124"/>
      <c r="P6" s="136"/>
      <c r="Q6" s="124"/>
      <c r="R6" s="136"/>
      <c r="S6" s="12">
        <f t="shared" ref="S6:S24" si="0">E6+G6+I6+K6+M6+O6+Q6</f>
        <v>12</v>
      </c>
      <c r="T6" s="12">
        <f t="shared" ref="T6:T21" si="1">SUM(S6-U6-V6)</f>
        <v>12</v>
      </c>
      <c r="U6" s="14"/>
      <c r="V6" s="14"/>
    </row>
    <row r="7" spans="1:22" x14ac:dyDescent="0.5">
      <c r="A7" s="6">
        <v>7138</v>
      </c>
      <c r="B7" s="6" t="s">
        <v>103</v>
      </c>
      <c r="C7" s="6">
        <v>12</v>
      </c>
      <c r="D7" s="20" t="s">
        <v>91</v>
      </c>
      <c r="E7" s="124"/>
      <c r="F7" s="136"/>
      <c r="G7" s="124"/>
      <c r="H7" s="136"/>
      <c r="I7" s="124"/>
      <c r="J7" s="136"/>
      <c r="K7" s="124"/>
      <c r="L7" s="136"/>
      <c r="M7" s="124">
        <v>8</v>
      </c>
      <c r="N7" s="136"/>
      <c r="O7" s="124"/>
      <c r="P7" s="136"/>
      <c r="Q7" s="124"/>
      <c r="R7" s="136"/>
      <c r="S7" s="12">
        <f>E7+G7+I7+K7+M7+O7+Q7</f>
        <v>8</v>
      </c>
      <c r="T7" s="12">
        <f t="shared" si="1"/>
        <v>8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4"/>
      <c r="N8" s="136"/>
      <c r="O8" s="124"/>
      <c r="P8" s="136"/>
      <c r="Q8" s="124"/>
      <c r="R8" s="136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4"/>
      <c r="N9" s="136"/>
      <c r="O9" s="124"/>
      <c r="P9" s="136"/>
      <c r="Q9" s="124"/>
      <c r="R9" s="13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4"/>
      <c r="J18" s="136"/>
      <c r="K18" s="120"/>
      <c r="L18" s="121"/>
      <c r="M18" s="124"/>
      <c r="N18" s="136"/>
      <c r="O18" s="124"/>
      <c r="P18" s="136"/>
      <c r="Q18" s="124"/>
      <c r="R18" s="13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105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105</v>
      </c>
      <c r="C20" s="6"/>
      <c r="D20" s="10" t="s">
        <v>54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0"/>
        <v>0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37">
        <f>SUM(E4:E23)</f>
        <v>8</v>
      </c>
      <c r="F24" s="138"/>
      <c r="G24" s="137">
        <f>SUM(G4:G23)</f>
        <v>8</v>
      </c>
      <c r="H24" s="138"/>
      <c r="I24" s="137">
        <f>SUM(I4:I23)</f>
        <v>8</v>
      </c>
      <c r="J24" s="138"/>
      <c r="K24" s="137">
        <f>SUM(K4:K23)</f>
        <v>8</v>
      </c>
      <c r="L24" s="138"/>
      <c r="M24" s="137">
        <f>SUM(M4:M23)</f>
        <v>8</v>
      </c>
      <c r="N24" s="138"/>
      <c r="O24" s="137">
        <f>SUM(O4:O23)</f>
        <v>0</v>
      </c>
      <c r="P24" s="138"/>
      <c r="Q24" s="137">
        <f>SUM(Q4:Q23)</f>
        <v>0</v>
      </c>
      <c r="R24" s="138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40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0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19.05.24</v>
      </c>
      <c r="D2" s="6"/>
      <c r="E2" s="152" t="s">
        <v>11</v>
      </c>
      <c r="F2" s="152"/>
      <c r="G2" s="152" t="s">
        <v>12</v>
      </c>
      <c r="H2" s="152"/>
      <c r="I2" s="152" t="s">
        <v>13</v>
      </c>
      <c r="J2" s="152"/>
      <c r="K2" s="152" t="s">
        <v>14</v>
      </c>
      <c r="L2" s="152"/>
      <c r="M2" s="152" t="s">
        <v>15</v>
      </c>
      <c r="N2" s="152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0"/>
      <c r="F4" s="151"/>
      <c r="G4" s="150"/>
      <c r="H4" s="151"/>
      <c r="I4" s="150"/>
      <c r="J4" s="151"/>
      <c r="K4" s="150"/>
      <c r="L4" s="151"/>
      <c r="M4" s="150"/>
      <c r="N4" s="151"/>
      <c r="O4" s="123"/>
      <c r="P4" s="123"/>
      <c r="Q4" s="123"/>
      <c r="R4" s="12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0"/>
      <c r="F5" s="151"/>
      <c r="G5" s="150"/>
      <c r="H5" s="151"/>
      <c r="I5" s="150"/>
      <c r="J5" s="151"/>
      <c r="K5" s="150"/>
      <c r="L5" s="151"/>
      <c r="M5" s="150"/>
      <c r="N5" s="151"/>
      <c r="O5" s="123"/>
      <c r="P5" s="123"/>
      <c r="Q5" s="123"/>
      <c r="R5" s="123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0"/>
      <c r="F6" s="151"/>
      <c r="G6" s="150"/>
      <c r="H6" s="151"/>
      <c r="I6" s="150"/>
      <c r="J6" s="151"/>
      <c r="K6" s="150"/>
      <c r="L6" s="151"/>
      <c r="M6" s="150"/>
      <c r="N6" s="151"/>
      <c r="O6" s="123"/>
      <c r="P6" s="123"/>
      <c r="Q6" s="123"/>
      <c r="R6" s="123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23"/>
      <c r="P7" s="123"/>
      <c r="Q7" s="123"/>
      <c r="R7" s="123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0"/>
      <c r="F8" s="151"/>
      <c r="G8" s="150"/>
      <c r="H8" s="151"/>
      <c r="I8" s="150"/>
      <c r="J8" s="151"/>
      <c r="K8" s="150"/>
      <c r="L8" s="151"/>
      <c r="M8" s="150"/>
      <c r="N8" s="151"/>
      <c r="O8" s="123"/>
      <c r="P8" s="123"/>
      <c r="Q8" s="123"/>
      <c r="R8" s="123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24"/>
      <c r="P9" s="136"/>
      <c r="Q9" s="124"/>
      <c r="R9" s="13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24"/>
      <c r="P10" s="136"/>
      <c r="Q10" s="124"/>
      <c r="R10" s="13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24"/>
      <c r="P11" s="136"/>
      <c r="Q11" s="124"/>
      <c r="R11" s="13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24"/>
      <c r="P12" s="136"/>
      <c r="Q12" s="124"/>
      <c r="R12" s="13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24"/>
      <c r="P13" s="136"/>
      <c r="Q13" s="124"/>
      <c r="R13" s="13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4"/>
      <c r="P18" s="136"/>
      <c r="Q18" s="124"/>
      <c r="R18" s="13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4"/>
      <c r="P19" s="136"/>
      <c r="Q19" s="124"/>
      <c r="R19" s="136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4"/>
      <c r="F21" s="136"/>
      <c r="G21" s="124"/>
      <c r="H21" s="136"/>
      <c r="I21" s="124"/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0</v>
      </c>
      <c r="F23" s="138"/>
      <c r="G23" s="137">
        <f>SUM(G4:G22)</f>
        <v>0</v>
      </c>
      <c r="H23" s="138"/>
      <c r="I23" s="137">
        <f>SUM(I4:I22)</f>
        <v>0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51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19.05.24</v>
      </c>
      <c r="D2" s="107"/>
      <c r="E2" s="157" t="s">
        <v>11</v>
      </c>
      <c r="F2" s="157"/>
      <c r="G2" s="158" t="s">
        <v>12</v>
      </c>
      <c r="H2" s="158"/>
      <c r="I2" s="157" t="s">
        <v>13</v>
      </c>
      <c r="J2" s="157"/>
      <c r="K2" s="158" t="s">
        <v>12</v>
      </c>
      <c r="L2" s="158"/>
      <c r="M2" s="133" t="s">
        <v>15</v>
      </c>
      <c r="N2" s="157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9">
        <v>8</v>
      </c>
      <c r="H3" s="118">
        <v>16.3</v>
      </c>
      <c r="I3" s="54">
        <v>8.4499999999999993</v>
      </c>
      <c r="J3" s="25">
        <v>16.3</v>
      </c>
      <c r="K3" s="119">
        <v>8</v>
      </c>
      <c r="L3" s="118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6" t="s">
        <v>103</v>
      </c>
      <c r="C4" s="6">
        <v>16</v>
      </c>
      <c r="D4" s="20" t="s">
        <v>85</v>
      </c>
      <c r="E4" s="124">
        <v>1</v>
      </c>
      <c r="F4" s="136"/>
      <c r="G4" s="139"/>
      <c r="H4" s="140"/>
      <c r="I4" s="124"/>
      <c r="J4" s="136"/>
      <c r="K4" s="139"/>
      <c r="L4" s="140"/>
      <c r="M4" s="124">
        <v>0.25</v>
      </c>
      <c r="N4" s="136"/>
      <c r="O4" s="153"/>
      <c r="P4" s="154"/>
      <c r="Q4" s="153"/>
      <c r="R4" s="154"/>
      <c r="S4" s="77">
        <f t="shared" ref="S4:S6" si="0">E4+G4+I4+K4+M4+O4+Q4</f>
        <v>1.25</v>
      </c>
      <c r="T4" s="77">
        <f t="shared" ref="T4:T6" si="1">SUM(S4-U4-V4)</f>
        <v>1.25</v>
      </c>
      <c r="U4" s="80"/>
      <c r="V4" s="80"/>
    </row>
    <row r="5" spans="1:22" x14ac:dyDescent="0.5">
      <c r="A5" s="6">
        <v>7138</v>
      </c>
      <c r="B5" s="6" t="s">
        <v>103</v>
      </c>
      <c r="C5" s="6">
        <v>17</v>
      </c>
      <c r="D5" s="20" t="s">
        <v>85</v>
      </c>
      <c r="E5" s="124">
        <v>1</v>
      </c>
      <c r="F5" s="136"/>
      <c r="G5" s="139"/>
      <c r="H5" s="140"/>
      <c r="I5" s="124"/>
      <c r="J5" s="136"/>
      <c r="K5" s="139"/>
      <c r="L5" s="140"/>
      <c r="M5" s="124">
        <v>0.25</v>
      </c>
      <c r="N5" s="136"/>
      <c r="O5" s="153"/>
      <c r="P5" s="154"/>
      <c r="Q5" s="153"/>
      <c r="R5" s="154"/>
      <c r="S5" s="77">
        <f t="shared" si="0"/>
        <v>1.25</v>
      </c>
      <c r="T5" s="77">
        <f t="shared" si="1"/>
        <v>1.25</v>
      </c>
      <c r="U5" s="80"/>
      <c r="V5" s="80"/>
    </row>
    <row r="6" spans="1:22" x14ac:dyDescent="0.5">
      <c r="A6" s="6">
        <v>7138</v>
      </c>
      <c r="B6" s="6" t="s">
        <v>103</v>
      </c>
      <c r="C6" s="6">
        <v>30</v>
      </c>
      <c r="D6" s="20" t="s">
        <v>93</v>
      </c>
      <c r="E6" s="124">
        <v>2.5</v>
      </c>
      <c r="F6" s="136"/>
      <c r="G6" s="139"/>
      <c r="H6" s="140"/>
      <c r="I6" s="124">
        <v>3</v>
      </c>
      <c r="J6" s="136"/>
      <c r="K6" s="139"/>
      <c r="L6" s="140"/>
      <c r="M6" s="124">
        <v>2</v>
      </c>
      <c r="N6" s="136"/>
      <c r="O6" s="153"/>
      <c r="P6" s="154"/>
      <c r="Q6" s="153"/>
      <c r="R6" s="154"/>
      <c r="S6" s="77">
        <f t="shared" si="0"/>
        <v>7.5</v>
      </c>
      <c r="T6" s="77">
        <f t="shared" si="1"/>
        <v>7.5</v>
      </c>
      <c r="U6" s="80"/>
      <c r="V6" s="80"/>
    </row>
    <row r="7" spans="1:22" ht="15" customHeight="1" x14ac:dyDescent="0.5">
      <c r="A7" s="6">
        <v>7138</v>
      </c>
      <c r="B7" s="6" t="s">
        <v>103</v>
      </c>
      <c r="C7" s="6">
        <v>10</v>
      </c>
      <c r="D7" s="20" t="s">
        <v>89</v>
      </c>
      <c r="E7" s="124"/>
      <c r="F7" s="136"/>
      <c r="G7" s="139"/>
      <c r="H7" s="140"/>
      <c r="I7" s="124"/>
      <c r="J7" s="136"/>
      <c r="K7" s="139"/>
      <c r="L7" s="140"/>
      <c r="M7" s="124"/>
      <c r="N7" s="136"/>
      <c r="O7" s="153"/>
      <c r="P7" s="154"/>
      <c r="Q7" s="153"/>
      <c r="R7" s="154"/>
      <c r="S7" s="77">
        <f t="shared" ref="S7:S35" si="2">E7+G7+I7+K7+M7+O7+Q7</f>
        <v>0</v>
      </c>
      <c r="T7" s="77">
        <f t="shared" ref="T7:T35" si="3">SUM(S7-U7-V7)</f>
        <v>0</v>
      </c>
      <c r="U7" s="80"/>
      <c r="V7" s="80"/>
    </row>
    <row r="8" spans="1:22" ht="15" customHeight="1" x14ac:dyDescent="0.5">
      <c r="A8" s="6">
        <v>7138</v>
      </c>
      <c r="B8" s="6" t="s">
        <v>103</v>
      </c>
      <c r="C8" s="6">
        <v>12</v>
      </c>
      <c r="D8" s="20" t="s">
        <v>89</v>
      </c>
      <c r="E8" s="124"/>
      <c r="F8" s="136"/>
      <c r="G8" s="139"/>
      <c r="H8" s="140"/>
      <c r="I8" s="124"/>
      <c r="J8" s="136"/>
      <c r="K8" s="139"/>
      <c r="L8" s="140"/>
      <c r="M8" s="124">
        <v>0.5</v>
      </c>
      <c r="N8" s="136"/>
      <c r="O8" s="153"/>
      <c r="P8" s="154"/>
      <c r="Q8" s="153"/>
      <c r="R8" s="154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5">
      <c r="A9" s="6">
        <v>7138</v>
      </c>
      <c r="B9" s="6" t="s">
        <v>103</v>
      </c>
      <c r="C9" s="6">
        <v>14</v>
      </c>
      <c r="D9" s="20" t="s">
        <v>89</v>
      </c>
      <c r="E9" s="124"/>
      <c r="F9" s="136"/>
      <c r="G9" s="139"/>
      <c r="H9" s="140"/>
      <c r="I9" s="124"/>
      <c r="J9" s="136"/>
      <c r="K9" s="139"/>
      <c r="L9" s="140"/>
      <c r="M9" s="124">
        <v>0.5</v>
      </c>
      <c r="N9" s="136"/>
      <c r="O9" s="153"/>
      <c r="P9" s="154"/>
      <c r="Q9" s="153"/>
      <c r="R9" s="154"/>
      <c r="S9" s="77">
        <f t="shared" si="2"/>
        <v>0.5</v>
      </c>
      <c r="T9" s="77">
        <f t="shared" si="3"/>
        <v>0.5</v>
      </c>
      <c r="U9" s="80"/>
      <c r="V9" s="80"/>
    </row>
    <row r="10" spans="1:22" x14ac:dyDescent="0.5">
      <c r="A10" s="6">
        <v>7138</v>
      </c>
      <c r="B10" s="6" t="s">
        <v>103</v>
      </c>
      <c r="C10" s="6">
        <v>11</v>
      </c>
      <c r="D10" s="20" t="s">
        <v>99</v>
      </c>
      <c r="E10" s="124"/>
      <c r="F10" s="136"/>
      <c r="G10" s="139"/>
      <c r="H10" s="140"/>
      <c r="I10" s="124">
        <v>0.75</v>
      </c>
      <c r="J10" s="136"/>
      <c r="K10" s="139"/>
      <c r="L10" s="140"/>
      <c r="M10" s="124"/>
      <c r="N10" s="136"/>
      <c r="O10" s="153"/>
      <c r="P10" s="154"/>
      <c r="Q10" s="153"/>
      <c r="R10" s="154"/>
      <c r="S10" s="77">
        <f t="shared" ref="S10" si="6">E10+G10+I10+K10+M10+O10+Q10</f>
        <v>0.75</v>
      </c>
      <c r="T10" s="77">
        <f t="shared" ref="T10" si="7">SUM(S10-U10-V10)</f>
        <v>0.75</v>
      </c>
      <c r="U10" s="80"/>
      <c r="V10" s="80"/>
    </row>
    <row r="11" spans="1:22" x14ac:dyDescent="0.5">
      <c r="A11" s="6"/>
      <c r="B11" s="6"/>
      <c r="C11" s="6"/>
      <c r="D11" s="20"/>
      <c r="E11" s="124"/>
      <c r="F11" s="136"/>
      <c r="G11" s="139"/>
      <c r="H11" s="140"/>
      <c r="I11" s="124"/>
      <c r="J11" s="136"/>
      <c r="K11" s="139"/>
      <c r="L11" s="140"/>
      <c r="M11" s="124"/>
      <c r="N11" s="136"/>
      <c r="O11" s="153"/>
      <c r="P11" s="154"/>
      <c r="Q11" s="153"/>
      <c r="R11" s="154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24"/>
      <c r="F12" s="136"/>
      <c r="G12" s="139"/>
      <c r="H12" s="140"/>
      <c r="I12" s="124"/>
      <c r="J12" s="136"/>
      <c r="K12" s="139"/>
      <c r="L12" s="140"/>
      <c r="M12" s="124"/>
      <c r="N12" s="136"/>
      <c r="O12" s="153"/>
      <c r="P12" s="154"/>
      <c r="Q12" s="153"/>
      <c r="R12" s="154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20"/>
      <c r="E13" s="124"/>
      <c r="F13" s="136"/>
      <c r="G13" s="139"/>
      <c r="H13" s="140"/>
      <c r="I13" s="124"/>
      <c r="J13" s="136"/>
      <c r="K13" s="139"/>
      <c r="L13" s="140"/>
      <c r="M13" s="124"/>
      <c r="N13" s="136"/>
      <c r="O13" s="153"/>
      <c r="P13" s="154"/>
      <c r="Q13" s="153"/>
      <c r="R13" s="154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4"/>
      <c r="F14" s="136"/>
      <c r="G14" s="139"/>
      <c r="H14" s="140"/>
      <c r="I14" s="124"/>
      <c r="J14" s="136"/>
      <c r="K14" s="139"/>
      <c r="L14" s="140"/>
      <c r="M14" s="124"/>
      <c r="N14" s="136"/>
      <c r="O14" s="153"/>
      <c r="P14" s="154"/>
      <c r="Q14" s="153"/>
      <c r="R14" s="154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5">
      <c r="A15" s="6"/>
      <c r="B15" s="6"/>
      <c r="C15" s="6"/>
      <c r="D15" s="20"/>
      <c r="E15" s="124"/>
      <c r="F15" s="136"/>
      <c r="G15" s="139"/>
      <c r="H15" s="140"/>
      <c r="I15" s="124"/>
      <c r="J15" s="136"/>
      <c r="K15" s="139"/>
      <c r="L15" s="140"/>
      <c r="M15" s="124"/>
      <c r="N15" s="136"/>
      <c r="O15" s="153"/>
      <c r="P15" s="154"/>
      <c r="Q15" s="153"/>
      <c r="R15" s="154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5">
      <c r="A16" s="6"/>
      <c r="B16" s="6"/>
      <c r="C16" s="6"/>
      <c r="D16" s="20"/>
      <c r="E16" s="124"/>
      <c r="F16" s="136"/>
      <c r="G16" s="139"/>
      <c r="H16" s="140"/>
      <c r="I16" s="124"/>
      <c r="J16" s="136"/>
      <c r="K16" s="139"/>
      <c r="L16" s="140"/>
      <c r="M16" s="124"/>
      <c r="N16" s="136"/>
      <c r="O16" s="153"/>
      <c r="P16" s="154"/>
      <c r="Q16" s="153"/>
      <c r="R16" s="154"/>
      <c r="S16" s="77">
        <f t="shared" ref="S16" si="12">E16+G16+I16+K16+M16+O16+Q16</f>
        <v>0</v>
      </c>
      <c r="T16" s="77">
        <f t="shared" ref="T16" si="13">SUM(S16-U16-V16)</f>
        <v>0</v>
      </c>
      <c r="U16" s="80"/>
      <c r="V16" s="80"/>
    </row>
    <row r="17" spans="1:22" x14ac:dyDescent="0.5">
      <c r="A17" s="6"/>
      <c r="B17" s="6"/>
      <c r="C17" s="6"/>
      <c r="D17" s="20"/>
      <c r="E17" s="124"/>
      <c r="F17" s="136"/>
      <c r="G17" s="139"/>
      <c r="H17" s="140"/>
      <c r="I17" s="124"/>
      <c r="J17" s="136"/>
      <c r="K17" s="139"/>
      <c r="L17" s="140"/>
      <c r="M17" s="124"/>
      <c r="N17" s="136"/>
      <c r="O17" s="153"/>
      <c r="P17" s="154"/>
      <c r="Q17" s="153"/>
      <c r="R17" s="154"/>
      <c r="S17" s="77">
        <f t="shared" ref="S17" si="14">E17+G17+I17+K17+M17+O17+Q17</f>
        <v>0</v>
      </c>
      <c r="T17" s="77">
        <f t="shared" ref="T17" si="15">SUM(S17-U17-V17)</f>
        <v>0</v>
      </c>
      <c r="U17" s="80"/>
      <c r="V17" s="80"/>
    </row>
    <row r="18" spans="1:22" x14ac:dyDescent="0.5">
      <c r="A18" s="6"/>
      <c r="B18" s="6"/>
      <c r="C18" s="6"/>
      <c r="D18" s="20"/>
      <c r="E18" s="124"/>
      <c r="F18" s="136"/>
      <c r="G18" s="139"/>
      <c r="H18" s="140"/>
      <c r="I18" s="124"/>
      <c r="J18" s="136"/>
      <c r="K18" s="139"/>
      <c r="L18" s="140"/>
      <c r="M18" s="124"/>
      <c r="N18" s="136"/>
      <c r="O18" s="153"/>
      <c r="P18" s="154"/>
      <c r="Q18" s="153"/>
      <c r="R18" s="154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5">
      <c r="A19" s="79"/>
      <c r="B19" s="6"/>
      <c r="C19" s="6"/>
      <c r="D19" s="20"/>
      <c r="E19" s="124"/>
      <c r="F19" s="136"/>
      <c r="G19" s="139"/>
      <c r="H19" s="140"/>
      <c r="I19" s="124"/>
      <c r="J19" s="136"/>
      <c r="K19" s="139"/>
      <c r="L19" s="140"/>
      <c r="M19" s="124"/>
      <c r="N19" s="136"/>
      <c r="O19" s="153"/>
      <c r="P19" s="154"/>
      <c r="Q19" s="153"/>
      <c r="R19" s="154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5">
      <c r="A20" s="79">
        <v>3602</v>
      </c>
      <c r="B20" s="6" t="s">
        <v>106</v>
      </c>
      <c r="C20" s="6"/>
      <c r="D20" s="20" t="s">
        <v>70</v>
      </c>
      <c r="E20" s="124">
        <v>0.75</v>
      </c>
      <c r="F20" s="136"/>
      <c r="G20" s="139"/>
      <c r="H20" s="140"/>
      <c r="I20" s="124">
        <v>0.5</v>
      </c>
      <c r="J20" s="136"/>
      <c r="K20" s="139"/>
      <c r="L20" s="140"/>
      <c r="M20" s="124"/>
      <c r="N20" s="136"/>
      <c r="O20" s="153"/>
      <c r="P20" s="154"/>
      <c r="Q20" s="153"/>
      <c r="R20" s="154"/>
      <c r="S20" s="77">
        <f t="shared" ref="S20:S21" si="16">E20+G20+I20+K20+M20+O20+Q20</f>
        <v>1.25</v>
      </c>
      <c r="T20" s="77">
        <f t="shared" ref="T20:T21" si="17">SUM(S20-U20-V20)</f>
        <v>1.25</v>
      </c>
      <c r="U20" s="80"/>
      <c r="V20" s="80"/>
    </row>
    <row r="21" spans="1:22" x14ac:dyDescent="0.5">
      <c r="A21" s="79">
        <v>3602</v>
      </c>
      <c r="B21" s="6" t="s">
        <v>106</v>
      </c>
      <c r="C21" s="6"/>
      <c r="D21" s="20" t="s">
        <v>69</v>
      </c>
      <c r="E21" s="124"/>
      <c r="F21" s="136"/>
      <c r="G21" s="139"/>
      <c r="H21" s="140"/>
      <c r="I21" s="124"/>
      <c r="J21" s="136"/>
      <c r="K21" s="139"/>
      <c r="L21" s="140"/>
      <c r="M21" s="124">
        <v>0.5</v>
      </c>
      <c r="N21" s="136"/>
      <c r="O21" s="153"/>
      <c r="P21" s="154"/>
      <c r="Q21" s="153"/>
      <c r="R21" s="154"/>
      <c r="S21" s="77">
        <f t="shared" si="16"/>
        <v>0.5</v>
      </c>
      <c r="T21" s="77">
        <f t="shared" si="17"/>
        <v>0.5</v>
      </c>
      <c r="U21" s="80"/>
      <c r="V21" s="80"/>
    </row>
    <row r="22" spans="1:22" x14ac:dyDescent="0.5">
      <c r="A22" s="79">
        <v>3602</v>
      </c>
      <c r="B22" s="23" t="s">
        <v>106</v>
      </c>
      <c r="C22" s="79"/>
      <c r="D22" s="20" t="s">
        <v>67</v>
      </c>
      <c r="E22" s="124"/>
      <c r="F22" s="136"/>
      <c r="G22" s="139"/>
      <c r="H22" s="140"/>
      <c r="I22" s="124">
        <v>0.25</v>
      </c>
      <c r="J22" s="136"/>
      <c r="K22" s="139"/>
      <c r="L22" s="140"/>
      <c r="M22" s="124">
        <v>0.25</v>
      </c>
      <c r="N22" s="136"/>
      <c r="O22" s="153"/>
      <c r="P22" s="154"/>
      <c r="Q22" s="153"/>
      <c r="R22" s="154"/>
      <c r="S22" s="77">
        <f t="shared" si="2"/>
        <v>0.5</v>
      </c>
      <c r="T22" s="77">
        <f t="shared" si="3"/>
        <v>0.5</v>
      </c>
      <c r="U22" s="80"/>
      <c r="V22" s="80"/>
    </row>
    <row r="23" spans="1:22" x14ac:dyDescent="0.5">
      <c r="A23" s="79">
        <v>3602</v>
      </c>
      <c r="B23" s="6" t="s">
        <v>106</v>
      </c>
      <c r="C23" s="6"/>
      <c r="D23" s="20" t="s">
        <v>55</v>
      </c>
      <c r="E23" s="124">
        <v>0.25</v>
      </c>
      <c r="F23" s="136"/>
      <c r="G23" s="139"/>
      <c r="H23" s="140"/>
      <c r="I23" s="124">
        <v>0.25</v>
      </c>
      <c r="J23" s="136"/>
      <c r="K23" s="139"/>
      <c r="L23" s="140"/>
      <c r="M23" s="124"/>
      <c r="N23" s="136"/>
      <c r="O23" s="153"/>
      <c r="P23" s="154"/>
      <c r="Q23" s="153"/>
      <c r="R23" s="154"/>
      <c r="S23" s="77">
        <f>E23+G23+I23+K23+M23+O23+Q23</f>
        <v>0.5</v>
      </c>
      <c r="T23" s="77">
        <f t="shared" si="3"/>
        <v>0.5</v>
      </c>
      <c r="U23" s="80"/>
      <c r="V23" s="80"/>
    </row>
    <row r="24" spans="1:22" x14ac:dyDescent="0.5">
      <c r="A24" s="79">
        <v>3602</v>
      </c>
      <c r="B24" s="6" t="s">
        <v>106</v>
      </c>
      <c r="C24" s="79"/>
      <c r="D24" s="20" t="s">
        <v>87</v>
      </c>
      <c r="E24" s="124">
        <v>1</v>
      </c>
      <c r="F24" s="136"/>
      <c r="G24" s="139"/>
      <c r="H24" s="140"/>
      <c r="I24" s="124">
        <v>1</v>
      </c>
      <c r="J24" s="136"/>
      <c r="K24" s="139"/>
      <c r="L24" s="140"/>
      <c r="M24" s="124">
        <v>3</v>
      </c>
      <c r="N24" s="136"/>
      <c r="O24" s="153"/>
      <c r="P24" s="154"/>
      <c r="Q24" s="153"/>
      <c r="R24" s="154"/>
      <c r="S24" s="77">
        <f>E24+G24+I24+K24+M24+O24+Q24</f>
        <v>5</v>
      </c>
      <c r="T24" s="77">
        <f t="shared" ref="T24:T26" si="18">SUM(S24-U24-V24)</f>
        <v>3.5</v>
      </c>
      <c r="U24" s="80">
        <v>1.5</v>
      </c>
      <c r="V24" s="80"/>
    </row>
    <row r="25" spans="1:22" x14ac:dyDescent="0.5">
      <c r="A25" s="79"/>
      <c r="B25" s="6"/>
      <c r="C25" s="6"/>
      <c r="D25" s="20"/>
      <c r="E25" s="124"/>
      <c r="F25" s="136"/>
      <c r="G25" s="139"/>
      <c r="H25" s="140"/>
      <c r="I25" s="124"/>
      <c r="J25" s="136"/>
      <c r="K25" s="139"/>
      <c r="L25" s="140"/>
      <c r="M25" s="124"/>
      <c r="N25" s="136"/>
      <c r="O25" s="153"/>
      <c r="P25" s="154"/>
      <c r="Q25" s="153"/>
      <c r="R25" s="154"/>
      <c r="S25" s="77">
        <f t="shared" ref="S25" si="19">E25+G25+I25+K25+M25+O25+Q25</f>
        <v>0</v>
      </c>
      <c r="T25" s="77">
        <f t="shared" si="18"/>
        <v>0</v>
      </c>
      <c r="U25" s="80"/>
      <c r="V25" s="80"/>
    </row>
    <row r="26" spans="1:22" x14ac:dyDescent="0.5">
      <c r="A26" s="6"/>
      <c r="B26" s="23"/>
      <c r="C26" s="6"/>
      <c r="D26" s="20"/>
      <c r="E26" s="124"/>
      <c r="F26" s="136"/>
      <c r="G26" s="139"/>
      <c r="H26" s="140"/>
      <c r="I26" s="124"/>
      <c r="J26" s="136"/>
      <c r="K26" s="139"/>
      <c r="L26" s="140"/>
      <c r="M26" s="124"/>
      <c r="N26" s="136"/>
      <c r="O26" s="153"/>
      <c r="P26" s="154"/>
      <c r="Q26" s="153"/>
      <c r="R26" s="154"/>
      <c r="S26" s="77">
        <f>E26+G26+I26+K26+M26+O26+Q26</f>
        <v>0</v>
      </c>
      <c r="T26" s="77">
        <f t="shared" si="18"/>
        <v>0</v>
      </c>
      <c r="U26" s="80"/>
      <c r="V26" s="80"/>
    </row>
    <row r="27" spans="1:22" x14ac:dyDescent="0.5">
      <c r="A27" s="6">
        <v>3600</v>
      </c>
      <c r="B27" s="23" t="s">
        <v>105</v>
      </c>
      <c r="C27" s="6"/>
      <c r="D27" s="20" t="s">
        <v>59</v>
      </c>
      <c r="E27" s="124"/>
      <c r="F27" s="136"/>
      <c r="G27" s="139"/>
      <c r="H27" s="140"/>
      <c r="I27" s="124"/>
      <c r="J27" s="136"/>
      <c r="K27" s="139"/>
      <c r="L27" s="140"/>
      <c r="M27" s="124"/>
      <c r="N27" s="136"/>
      <c r="O27" s="153"/>
      <c r="P27" s="154"/>
      <c r="Q27" s="153"/>
      <c r="R27" s="154"/>
      <c r="S27" s="77">
        <f t="shared" ref="S27:S30" si="20"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23" t="s">
        <v>105</v>
      </c>
      <c r="C28" s="6"/>
      <c r="D28" s="20" t="s">
        <v>75</v>
      </c>
      <c r="E28" s="124">
        <v>0.5</v>
      </c>
      <c r="F28" s="136"/>
      <c r="G28" s="139"/>
      <c r="H28" s="140"/>
      <c r="I28" s="124">
        <v>0.25</v>
      </c>
      <c r="J28" s="136"/>
      <c r="K28" s="139"/>
      <c r="L28" s="140"/>
      <c r="M28" s="124"/>
      <c r="N28" s="136"/>
      <c r="O28" s="153"/>
      <c r="P28" s="154"/>
      <c r="Q28" s="153"/>
      <c r="R28" s="154"/>
      <c r="S28" s="77">
        <f t="shared" si="20"/>
        <v>0.75</v>
      </c>
      <c r="T28" s="77">
        <f t="shared" si="3"/>
        <v>0.75</v>
      </c>
      <c r="U28" s="80"/>
      <c r="V28" s="80"/>
    </row>
    <row r="29" spans="1:22" x14ac:dyDescent="0.5">
      <c r="A29" s="6">
        <v>3600</v>
      </c>
      <c r="B29" s="6" t="s">
        <v>105</v>
      </c>
      <c r="C29" s="6"/>
      <c r="D29" s="20" t="s">
        <v>68</v>
      </c>
      <c r="E29" s="124">
        <v>0.5</v>
      </c>
      <c r="F29" s="136"/>
      <c r="G29" s="139"/>
      <c r="H29" s="140"/>
      <c r="I29" s="124">
        <v>0.5</v>
      </c>
      <c r="J29" s="136"/>
      <c r="K29" s="139"/>
      <c r="L29" s="140"/>
      <c r="M29" s="124">
        <v>0.5</v>
      </c>
      <c r="N29" s="136"/>
      <c r="O29" s="153"/>
      <c r="P29" s="154"/>
      <c r="Q29" s="153"/>
      <c r="R29" s="154"/>
      <c r="S29" s="77">
        <f t="shared" si="20"/>
        <v>1.5</v>
      </c>
      <c r="T29" s="77">
        <f t="shared" si="3"/>
        <v>1.5</v>
      </c>
      <c r="U29" s="80"/>
      <c r="V29" s="80"/>
    </row>
    <row r="30" spans="1:22" x14ac:dyDescent="0.5">
      <c r="A30" s="6">
        <v>3600</v>
      </c>
      <c r="B30" s="6" t="s">
        <v>105</v>
      </c>
      <c r="C30" s="6"/>
      <c r="D30" s="20" t="s">
        <v>84</v>
      </c>
      <c r="E30" s="124"/>
      <c r="F30" s="136"/>
      <c r="G30" s="139"/>
      <c r="H30" s="140"/>
      <c r="I30" s="124"/>
      <c r="J30" s="136"/>
      <c r="K30" s="139"/>
      <c r="L30" s="140"/>
      <c r="M30" s="124"/>
      <c r="N30" s="136"/>
      <c r="O30" s="153"/>
      <c r="P30" s="154"/>
      <c r="Q30" s="153"/>
      <c r="R30" s="154"/>
      <c r="S30" s="77">
        <f t="shared" si="20"/>
        <v>0</v>
      </c>
      <c r="T30" s="77">
        <f t="shared" si="3"/>
        <v>0</v>
      </c>
      <c r="U30" s="80"/>
      <c r="V30" s="80"/>
    </row>
    <row r="31" spans="1:22" x14ac:dyDescent="0.5">
      <c r="A31" s="6">
        <v>3600</v>
      </c>
      <c r="B31" s="6" t="s">
        <v>105</v>
      </c>
      <c r="C31" s="6"/>
      <c r="D31" s="20" t="s">
        <v>64</v>
      </c>
      <c r="E31" s="124"/>
      <c r="F31" s="136"/>
      <c r="G31" s="139"/>
      <c r="H31" s="140"/>
      <c r="I31" s="124"/>
      <c r="J31" s="136"/>
      <c r="K31" s="139"/>
      <c r="L31" s="140"/>
      <c r="M31" s="124"/>
      <c r="N31" s="136"/>
      <c r="O31" s="153"/>
      <c r="P31" s="154"/>
      <c r="Q31" s="153"/>
      <c r="R31" s="154"/>
      <c r="S31" s="77">
        <f>E31+G31+I31+K31+M31+O31+Q31</f>
        <v>0</v>
      </c>
      <c r="T31" s="77">
        <f t="shared" si="3"/>
        <v>0</v>
      </c>
      <c r="U31" s="80"/>
      <c r="V31" s="80"/>
    </row>
    <row r="32" spans="1:22" x14ac:dyDescent="0.5">
      <c r="A32" s="6">
        <v>3600</v>
      </c>
      <c r="B32" s="6" t="s">
        <v>105</v>
      </c>
      <c r="C32" s="6"/>
      <c r="D32" s="20" t="s">
        <v>58</v>
      </c>
      <c r="E32" s="124">
        <v>0.5</v>
      </c>
      <c r="F32" s="136"/>
      <c r="G32" s="139"/>
      <c r="H32" s="140"/>
      <c r="I32" s="124">
        <v>1</v>
      </c>
      <c r="J32" s="136"/>
      <c r="K32" s="139"/>
      <c r="L32" s="140"/>
      <c r="M32" s="124">
        <v>0.5</v>
      </c>
      <c r="N32" s="136"/>
      <c r="O32" s="153"/>
      <c r="P32" s="154"/>
      <c r="Q32" s="153"/>
      <c r="R32" s="154"/>
      <c r="S32" s="77">
        <f>E32+G32+I32+K32+M32+O32+Q32</f>
        <v>2</v>
      </c>
      <c r="T32" s="77">
        <f t="shared" si="3"/>
        <v>2</v>
      </c>
      <c r="U32" s="80"/>
      <c r="V32" s="80"/>
    </row>
    <row r="33" spans="1:22" ht="15.75" customHeight="1" x14ac:dyDescent="0.5">
      <c r="A33" s="6">
        <v>3600</v>
      </c>
      <c r="B33" s="6" t="s">
        <v>105</v>
      </c>
      <c r="C33" s="6"/>
      <c r="D33" s="20" t="s">
        <v>86</v>
      </c>
      <c r="E33" s="124">
        <v>0.25</v>
      </c>
      <c r="F33" s="136"/>
      <c r="G33" s="139"/>
      <c r="H33" s="140"/>
      <c r="I33" s="124"/>
      <c r="J33" s="136"/>
      <c r="K33" s="139"/>
      <c r="L33" s="140"/>
      <c r="M33" s="124"/>
      <c r="N33" s="136"/>
      <c r="O33" s="153"/>
      <c r="P33" s="154"/>
      <c r="Q33" s="153"/>
      <c r="R33" s="154"/>
      <c r="S33" s="77">
        <f t="shared" si="2"/>
        <v>0.25</v>
      </c>
      <c r="T33" s="77">
        <f t="shared" si="3"/>
        <v>0.25</v>
      </c>
      <c r="U33" s="80"/>
      <c r="V33" s="80"/>
    </row>
    <row r="34" spans="1:22" x14ac:dyDescent="0.5">
      <c r="A34" s="79">
        <v>3600</v>
      </c>
      <c r="B34" s="6" t="s">
        <v>105</v>
      </c>
      <c r="C34" s="79"/>
      <c r="D34" s="20" t="s">
        <v>80</v>
      </c>
      <c r="E34" s="124">
        <v>0.25</v>
      </c>
      <c r="F34" s="136"/>
      <c r="G34" s="139"/>
      <c r="H34" s="140"/>
      <c r="I34" s="124">
        <v>0.25</v>
      </c>
      <c r="J34" s="136"/>
      <c r="K34" s="139"/>
      <c r="L34" s="140"/>
      <c r="M34" s="124">
        <v>0.25</v>
      </c>
      <c r="N34" s="136"/>
      <c r="O34" s="153"/>
      <c r="P34" s="154"/>
      <c r="Q34" s="153"/>
      <c r="R34" s="154"/>
      <c r="S34" s="77">
        <f t="shared" si="2"/>
        <v>0.75</v>
      </c>
      <c r="T34" s="77">
        <f t="shared" si="3"/>
        <v>0.75</v>
      </c>
      <c r="U34" s="80"/>
      <c r="V34" s="80"/>
    </row>
    <row r="35" spans="1:22" x14ac:dyDescent="0.5">
      <c r="A35" s="6"/>
      <c r="B35" s="6"/>
      <c r="C35" s="6"/>
      <c r="D35" s="10"/>
      <c r="E35" s="124"/>
      <c r="F35" s="136"/>
      <c r="G35" s="139"/>
      <c r="H35" s="140"/>
      <c r="I35" s="124"/>
      <c r="J35" s="136"/>
      <c r="K35" s="139"/>
      <c r="L35" s="140"/>
      <c r="M35" s="124"/>
      <c r="N35" s="136"/>
      <c r="O35" s="153"/>
      <c r="P35" s="154"/>
      <c r="Q35" s="153"/>
      <c r="R35" s="154"/>
      <c r="S35" s="77">
        <f t="shared" si="2"/>
        <v>0</v>
      </c>
      <c r="T35" s="77">
        <f t="shared" si="3"/>
        <v>0</v>
      </c>
      <c r="U35" s="80"/>
      <c r="V35" s="80"/>
    </row>
    <row r="36" spans="1:22" x14ac:dyDescent="0.5">
      <c r="A36" s="74" t="s">
        <v>33</v>
      </c>
      <c r="B36" s="74"/>
      <c r="C36" s="74"/>
      <c r="D36" s="74"/>
      <c r="E36" s="124"/>
      <c r="F36" s="136"/>
      <c r="G36" s="139">
        <v>8</v>
      </c>
      <c r="H36" s="140"/>
      <c r="I36" s="124"/>
      <c r="J36" s="136"/>
      <c r="K36" s="139">
        <v>8</v>
      </c>
      <c r="L36" s="140"/>
      <c r="M36" s="124"/>
      <c r="N36" s="136"/>
      <c r="O36" s="153"/>
      <c r="P36" s="154"/>
      <c r="Q36" s="153"/>
      <c r="R36" s="154"/>
      <c r="S36" s="77">
        <f>E36+G36+I36+K36+M36+O36+Q36</f>
        <v>16</v>
      </c>
      <c r="T36" s="77"/>
      <c r="U36" s="81"/>
      <c r="V36" s="80"/>
    </row>
    <row r="37" spans="1:22" x14ac:dyDescent="0.5">
      <c r="A37" s="74" t="s">
        <v>34</v>
      </c>
      <c r="B37" s="74"/>
      <c r="C37" s="74"/>
      <c r="D37" s="74"/>
      <c r="E37" s="124"/>
      <c r="F37" s="136"/>
      <c r="G37" s="124"/>
      <c r="H37" s="136"/>
      <c r="I37" s="124"/>
      <c r="J37" s="136"/>
      <c r="K37" s="124"/>
      <c r="L37" s="136"/>
      <c r="M37" s="124"/>
      <c r="N37" s="136"/>
      <c r="O37" s="153"/>
      <c r="P37" s="154"/>
      <c r="Q37" s="153"/>
      <c r="R37" s="154"/>
      <c r="S37" s="77">
        <f>E37+G37+I37+K37+M37+O37+Q37</f>
        <v>0</v>
      </c>
      <c r="T37" s="77"/>
      <c r="U37" s="81"/>
      <c r="V37" s="80"/>
    </row>
    <row r="38" spans="1:22" x14ac:dyDescent="0.5">
      <c r="A38" s="81" t="s">
        <v>6</v>
      </c>
      <c r="B38" s="81"/>
      <c r="C38" s="81"/>
      <c r="D38" s="81"/>
      <c r="E38" s="155">
        <f>SUM(E4:E37)</f>
        <v>8.5</v>
      </c>
      <c r="F38" s="156"/>
      <c r="G38" s="155">
        <f>SUM(G4:G37)</f>
        <v>8</v>
      </c>
      <c r="H38" s="156"/>
      <c r="I38" s="155">
        <f>SUM(I4:I37)</f>
        <v>7.75</v>
      </c>
      <c r="J38" s="156"/>
      <c r="K38" s="155">
        <f>SUM(K4:K37)</f>
        <v>8</v>
      </c>
      <c r="L38" s="156"/>
      <c r="M38" s="155">
        <f>SUM(M4:M37)</f>
        <v>8.5</v>
      </c>
      <c r="N38" s="156"/>
      <c r="O38" s="155">
        <f>SUM(O4:O37)</f>
        <v>0</v>
      </c>
      <c r="P38" s="156"/>
      <c r="Q38" s="155">
        <f>SUM(Q4:Q37)</f>
        <v>0</v>
      </c>
      <c r="R38" s="156"/>
      <c r="S38" s="77">
        <f>SUM(S4:S37)</f>
        <v>40.75</v>
      </c>
      <c r="T38" s="77"/>
      <c r="U38" s="81"/>
      <c r="V38" s="80"/>
    </row>
    <row r="39" spans="1:22" x14ac:dyDescent="0.5">
      <c r="A39" s="81" t="s">
        <v>2</v>
      </c>
      <c r="B39" s="81"/>
      <c r="C39" s="81"/>
      <c r="D39" s="81"/>
      <c r="E39" s="77"/>
      <c r="F39" s="82">
        <v>8</v>
      </c>
      <c r="G39" s="77"/>
      <c r="H39" s="82">
        <v>8</v>
      </c>
      <c r="I39" s="77"/>
      <c r="J39" s="82">
        <v>8</v>
      </c>
      <c r="K39" s="77"/>
      <c r="L39" s="82">
        <v>8</v>
      </c>
      <c r="M39" s="77"/>
      <c r="N39" s="82">
        <v>8</v>
      </c>
      <c r="O39" s="77"/>
      <c r="P39" s="82"/>
      <c r="Q39" s="77"/>
      <c r="R39" s="82"/>
      <c r="S39" s="77">
        <f>SUM(E39:R39)</f>
        <v>40</v>
      </c>
      <c r="T39" s="77">
        <f>SUM(T4:T36)</f>
        <v>23.25</v>
      </c>
      <c r="U39" s="80"/>
      <c r="V39" s="80"/>
    </row>
    <row r="40" spans="1:22" x14ac:dyDescent="0.5">
      <c r="A40" s="81" t="s">
        <v>37</v>
      </c>
      <c r="B40" s="81"/>
      <c r="C40" s="81"/>
      <c r="D40" s="81"/>
      <c r="E40" s="80"/>
      <c r="F40" s="80">
        <f>SUM(E38)-F39</f>
        <v>0.5</v>
      </c>
      <c r="G40" s="80"/>
      <c r="H40" s="80">
        <f>SUM(G38)-H39</f>
        <v>0</v>
      </c>
      <c r="I40" s="80"/>
      <c r="J40" s="80">
        <f>SUM(I38)-J39</f>
        <v>-0.25</v>
      </c>
      <c r="K40" s="80"/>
      <c r="L40" s="80">
        <f>SUM(K38)-L39</f>
        <v>0</v>
      </c>
      <c r="M40" s="80"/>
      <c r="N40" s="80">
        <f>SUM(M38)-N39</f>
        <v>0.5</v>
      </c>
      <c r="O40" s="80"/>
      <c r="P40" s="80">
        <f>SUM(O38)</f>
        <v>0</v>
      </c>
      <c r="Q40" s="80"/>
      <c r="R40" s="80">
        <f>SUM(Q38)</f>
        <v>0</v>
      </c>
      <c r="S40" s="80"/>
      <c r="T40" s="80"/>
      <c r="U40" s="80">
        <f>SUM(U4:U39)</f>
        <v>1.5</v>
      </c>
      <c r="V40" s="80">
        <f>SUM(V4:V39)</f>
        <v>0</v>
      </c>
    </row>
    <row r="42" spans="1:22" x14ac:dyDescent="0.5">
      <c r="A42" s="67" t="s">
        <v>21</v>
      </c>
      <c r="B42" s="68"/>
    </row>
    <row r="43" spans="1:22" x14ac:dyDescent="0.5">
      <c r="A43" s="69" t="s">
        <v>2</v>
      </c>
      <c r="C43" s="83">
        <f>SUM(T39)</f>
        <v>23.25</v>
      </c>
      <c r="I43" s="67">
        <v>3600</v>
      </c>
    </row>
    <row r="44" spans="1:22" x14ac:dyDescent="0.5">
      <c r="A44" s="69" t="s">
        <v>22</v>
      </c>
      <c r="C44" s="83">
        <f>U40</f>
        <v>1.5</v>
      </c>
      <c r="D44" s="83"/>
      <c r="I44" s="84">
        <v>5.25</v>
      </c>
    </row>
    <row r="45" spans="1:22" x14ac:dyDescent="0.5">
      <c r="A45" s="69" t="s">
        <v>23</v>
      </c>
      <c r="C45" s="83">
        <f>V40</f>
        <v>0</v>
      </c>
    </row>
    <row r="46" spans="1:22" x14ac:dyDescent="0.5">
      <c r="A46" s="69" t="s">
        <v>24</v>
      </c>
      <c r="C46" s="83">
        <f>S36</f>
        <v>16</v>
      </c>
      <c r="I46" s="83"/>
    </row>
    <row r="47" spans="1:22" x14ac:dyDescent="0.5">
      <c r="A47" s="69" t="s">
        <v>4</v>
      </c>
      <c r="C47" s="83">
        <f>S37</f>
        <v>0</v>
      </c>
    </row>
    <row r="48" spans="1:22" x14ac:dyDescent="0.5">
      <c r="A48" s="70" t="s">
        <v>6</v>
      </c>
      <c r="C48" s="85">
        <f>SUM(C43:C47)</f>
        <v>40.75</v>
      </c>
      <c r="E48" s="70" t="s">
        <v>38</v>
      </c>
      <c r="F48" s="70"/>
      <c r="G48" s="86">
        <f>S38-C48</f>
        <v>0</v>
      </c>
    </row>
    <row r="49" spans="1:4" ht="15.3" thickTop="1" x14ac:dyDescent="0.5">
      <c r="A49" s="69" t="s">
        <v>25</v>
      </c>
      <c r="C49" s="87">
        <v>0</v>
      </c>
      <c r="D49" s="87"/>
    </row>
    <row r="50" spans="1:4" x14ac:dyDescent="0.5">
      <c r="A50" s="69" t="s">
        <v>32</v>
      </c>
      <c r="C50" s="87">
        <v>0</v>
      </c>
      <c r="D50" s="87"/>
    </row>
    <row r="51" spans="1:4" ht="13.5" customHeight="1" x14ac:dyDescent="0.5"/>
  </sheetData>
  <mergeCells count="252">
    <mergeCell ref="K15:L15"/>
    <mergeCell ref="M15:N15"/>
    <mergeCell ref="O15:P15"/>
    <mergeCell ref="Q15:R15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9:F19"/>
    <mergeCell ref="G19:H19"/>
    <mergeCell ref="I19:J19"/>
    <mergeCell ref="K19:L19"/>
    <mergeCell ref="M19:N19"/>
    <mergeCell ref="O19:P19"/>
    <mergeCell ref="E20:F20"/>
    <mergeCell ref="G20:H20"/>
    <mergeCell ref="I20:J20"/>
    <mergeCell ref="K20:L20"/>
    <mergeCell ref="M20:N20"/>
    <mergeCell ref="G24:H24"/>
    <mergeCell ref="I24:J24"/>
    <mergeCell ref="K24:L24"/>
    <mergeCell ref="E26:F26"/>
    <mergeCell ref="G26:H26"/>
    <mergeCell ref="I26:J26"/>
    <mergeCell ref="K26:L26"/>
    <mergeCell ref="M26:N26"/>
    <mergeCell ref="M24:N24"/>
    <mergeCell ref="E25:F25"/>
    <mergeCell ref="G25:H25"/>
    <mergeCell ref="I25:J25"/>
    <mergeCell ref="K25:L25"/>
    <mergeCell ref="M25:N25"/>
    <mergeCell ref="E31:F31"/>
    <mergeCell ref="G31:H31"/>
    <mergeCell ref="I31:J31"/>
    <mergeCell ref="E30:F30"/>
    <mergeCell ref="G30:H30"/>
    <mergeCell ref="I30:J30"/>
    <mergeCell ref="K30:L30"/>
    <mergeCell ref="O7:P7"/>
    <mergeCell ref="O33:P33"/>
    <mergeCell ref="M12:N12"/>
    <mergeCell ref="E12:F12"/>
    <mergeCell ref="G12:H12"/>
    <mergeCell ref="E28:F28"/>
    <mergeCell ref="M30:N30"/>
    <mergeCell ref="M29:N29"/>
    <mergeCell ref="E29:F29"/>
    <mergeCell ref="G29:H29"/>
    <mergeCell ref="I29:J29"/>
    <mergeCell ref="K29:L29"/>
    <mergeCell ref="I12:J12"/>
    <mergeCell ref="K12:L12"/>
    <mergeCell ref="E32:F32"/>
    <mergeCell ref="G32:H32"/>
    <mergeCell ref="O12:P12"/>
    <mergeCell ref="O32:P32"/>
    <mergeCell ref="Q27:R27"/>
    <mergeCell ref="Q32:R32"/>
    <mergeCell ref="Q9:R9"/>
    <mergeCell ref="O30:P30"/>
    <mergeCell ref="Q30:R30"/>
    <mergeCell ref="Q22:R22"/>
    <mergeCell ref="Q29:R29"/>
    <mergeCell ref="Q12:R12"/>
    <mergeCell ref="O31:P31"/>
    <mergeCell ref="Q31:R31"/>
    <mergeCell ref="O9:P9"/>
    <mergeCell ref="O22:P22"/>
    <mergeCell ref="O29:P29"/>
    <mergeCell ref="O26:P26"/>
    <mergeCell ref="Q26:R26"/>
    <mergeCell ref="O24:P24"/>
    <mergeCell ref="Q19:R19"/>
    <mergeCell ref="Q24:R24"/>
    <mergeCell ref="O25:P25"/>
    <mergeCell ref="Q25:R25"/>
    <mergeCell ref="O20:P20"/>
    <mergeCell ref="Q20:R20"/>
    <mergeCell ref="O11:P11"/>
    <mergeCell ref="E2:F2"/>
    <mergeCell ref="I2:J2"/>
    <mergeCell ref="K2:L2"/>
    <mergeCell ref="G2:H2"/>
    <mergeCell ref="O2:P2"/>
    <mergeCell ref="Q2:R2"/>
    <mergeCell ref="M2:N2"/>
    <mergeCell ref="O28:P28"/>
    <mergeCell ref="Q28:R28"/>
    <mergeCell ref="O27:P27"/>
    <mergeCell ref="O4:P4"/>
    <mergeCell ref="Q4:R4"/>
    <mergeCell ref="E27:F27"/>
    <mergeCell ref="G27:H27"/>
    <mergeCell ref="I27:J27"/>
    <mergeCell ref="K27:L27"/>
    <mergeCell ref="M9:N9"/>
    <mergeCell ref="E22:F22"/>
    <mergeCell ref="G22:H22"/>
    <mergeCell ref="I22:J22"/>
    <mergeCell ref="K22:L22"/>
    <mergeCell ref="M22:N22"/>
    <mergeCell ref="M27:N27"/>
    <mergeCell ref="E24:F24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33:F33"/>
    <mergeCell ref="K33:L33"/>
    <mergeCell ref="G35:H35"/>
    <mergeCell ref="I35:J35"/>
    <mergeCell ref="K35:L35"/>
    <mergeCell ref="E35:F35"/>
    <mergeCell ref="I34:J34"/>
    <mergeCell ref="K34:L34"/>
    <mergeCell ref="E34:F34"/>
    <mergeCell ref="G34:H34"/>
    <mergeCell ref="M32:N32"/>
    <mergeCell ref="K28:L28"/>
    <mergeCell ref="M28:N28"/>
    <mergeCell ref="G33:H33"/>
    <mergeCell ref="G28:H28"/>
    <mergeCell ref="I28:J28"/>
    <mergeCell ref="M35:N35"/>
    <mergeCell ref="M34:N34"/>
    <mergeCell ref="M31:N31"/>
    <mergeCell ref="K31:L31"/>
    <mergeCell ref="M33:N33"/>
    <mergeCell ref="I32:J32"/>
    <mergeCell ref="K32:L32"/>
    <mergeCell ref="I33:J33"/>
    <mergeCell ref="G37:H37"/>
    <mergeCell ref="M37:N37"/>
    <mergeCell ref="I37:J37"/>
    <mergeCell ref="K37:L37"/>
    <mergeCell ref="K36:L36"/>
    <mergeCell ref="I36:J36"/>
    <mergeCell ref="E38:F38"/>
    <mergeCell ref="G38:H38"/>
    <mergeCell ref="I38:J38"/>
    <mergeCell ref="K38:L38"/>
    <mergeCell ref="M38:N38"/>
    <mergeCell ref="E36:F36"/>
    <mergeCell ref="G36:H36"/>
    <mergeCell ref="E37:F37"/>
    <mergeCell ref="Q33:R33"/>
    <mergeCell ref="Q35:R35"/>
    <mergeCell ref="Q34:R34"/>
    <mergeCell ref="O35:P35"/>
    <mergeCell ref="O34:P34"/>
    <mergeCell ref="Q38:R38"/>
    <mergeCell ref="Q36:R36"/>
    <mergeCell ref="M36:N36"/>
    <mergeCell ref="Q37:R37"/>
    <mergeCell ref="O37:P37"/>
    <mergeCell ref="O36:P36"/>
    <mergeCell ref="O38:P38"/>
    <mergeCell ref="E23:F23"/>
    <mergeCell ref="G23:H23"/>
    <mergeCell ref="I23:J23"/>
    <mergeCell ref="K23:L23"/>
    <mergeCell ref="M23:N23"/>
    <mergeCell ref="O23:P23"/>
    <mergeCell ref="Q23:R23"/>
    <mergeCell ref="K21:L21"/>
    <mergeCell ref="M21:N21"/>
    <mergeCell ref="O21:P21"/>
    <mergeCell ref="Q21:R21"/>
    <mergeCell ref="E21:F21"/>
    <mergeCell ref="G21:H21"/>
    <mergeCell ref="I21:J21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K17:L17"/>
    <mergeCell ref="M17:N17"/>
    <mergeCell ref="O17:P17"/>
    <mergeCell ref="Q17:R17"/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6" t="str">
        <f>Analysis!C2</f>
        <v>19.05.24</v>
      </c>
      <c r="D2" s="107"/>
      <c r="E2" s="129" t="s">
        <v>11</v>
      </c>
      <c r="F2" s="129"/>
      <c r="G2" s="129" t="s">
        <v>12</v>
      </c>
      <c r="H2" s="129"/>
      <c r="I2" s="131" t="s">
        <v>13</v>
      </c>
      <c r="J2" s="131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103</v>
      </c>
      <c r="C4" s="6">
        <v>30</v>
      </c>
      <c r="D4" s="20" t="s">
        <v>93</v>
      </c>
      <c r="E4" s="122">
        <v>2.5</v>
      </c>
      <c r="F4" s="122"/>
      <c r="G4" s="120"/>
      <c r="H4" s="121"/>
      <c r="I4" s="130"/>
      <c r="J4" s="130"/>
      <c r="K4" s="122"/>
      <c r="L4" s="122"/>
      <c r="M4" s="122"/>
      <c r="N4" s="122"/>
      <c r="O4" s="120"/>
      <c r="P4" s="121"/>
      <c r="Q4" s="120"/>
      <c r="R4" s="121"/>
      <c r="S4" s="56">
        <f t="shared" ref="S4:S24" si="0">E4+G4+I4+K4+M4+O4+Q4</f>
        <v>2.5</v>
      </c>
      <c r="T4" s="56">
        <f t="shared" ref="T4:T11" si="1">SUM(S4-U4-V4)</f>
        <v>2.5</v>
      </c>
      <c r="U4" s="58"/>
      <c r="V4" s="58"/>
    </row>
    <row r="5" spans="1:22" x14ac:dyDescent="0.5">
      <c r="A5" s="6">
        <v>6964</v>
      </c>
      <c r="B5" s="6" t="s">
        <v>104</v>
      </c>
      <c r="C5" s="6">
        <v>23</v>
      </c>
      <c r="D5" s="20" t="s">
        <v>91</v>
      </c>
      <c r="E5" s="123">
        <v>3.5</v>
      </c>
      <c r="F5" s="122"/>
      <c r="G5" s="120">
        <v>8</v>
      </c>
      <c r="H5" s="121"/>
      <c r="I5" s="132"/>
      <c r="J5" s="130"/>
      <c r="K5" s="123">
        <v>1.5</v>
      </c>
      <c r="L5" s="122"/>
      <c r="M5" s="123"/>
      <c r="N5" s="122"/>
      <c r="O5" s="120"/>
      <c r="P5" s="121"/>
      <c r="Q5" s="120"/>
      <c r="R5" s="121"/>
      <c r="S5" s="56">
        <f t="shared" si="0"/>
        <v>13</v>
      </c>
      <c r="T5" s="56">
        <f t="shared" si="1"/>
        <v>13</v>
      </c>
      <c r="U5" s="58"/>
      <c r="V5" s="58"/>
    </row>
    <row r="6" spans="1:22" x14ac:dyDescent="0.5">
      <c r="A6" s="6">
        <v>7138</v>
      </c>
      <c r="B6" s="6" t="s">
        <v>103</v>
      </c>
      <c r="C6" s="6">
        <v>34</v>
      </c>
      <c r="D6" s="10" t="s">
        <v>101</v>
      </c>
      <c r="E6" s="122"/>
      <c r="F6" s="122"/>
      <c r="G6" s="120"/>
      <c r="H6" s="121"/>
      <c r="I6" s="130"/>
      <c r="J6" s="130"/>
      <c r="K6" s="122">
        <v>1.5</v>
      </c>
      <c r="L6" s="122"/>
      <c r="M6" s="122"/>
      <c r="N6" s="122"/>
      <c r="O6" s="120"/>
      <c r="P6" s="121"/>
      <c r="Q6" s="120"/>
      <c r="R6" s="121"/>
      <c r="S6" s="56">
        <f t="shared" si="0"/>
        <v>1.5</v>
      </c>
      <c r="T6" s="56">
        <f t="shared" si="1"/>
        <v>1.5</v>
      </c>
      <c r="U6" s="58"/>
      <c r="V6" s="58"/>
    </row>
    <row r="7" spans="1:22" x14ac:dyDescent="0.5">
      <c r="A7" s="6">
        <v>7138</v>
      </c>
      <c r="B7" s="6" t="s">
        <v>103</v>
      </c>
      <c r="C7" s="6">
        <v>32</v>
      </c>
      <c r="D7" s="20" t="s">
        <v>100</v>
      </c>
      <c r="E7" s="120"/>
      <c r="F7" s="121"/>
      <c r="G7" s="120"/>
      <c r="H7" s="121"/>
      <c r="I7" s="127"/>
      <c r="J7" s="128"/>
      <c r="K7" s="120">
        <v>5</v>
      </c>
      <c r="L7" s="121"/>
      <c r="M7" s="124"/>
      <c r="N7" s="121"/>
      <c r="O7" s="120"/>
      <c r="P7" s="121"/>
      <c r="Q7" s="120"/>
      <c r="R7" s="121"/>
      <c r="S7" s="56">
        <f>E7+G7+I7+K7+M7+O7+Q7</f>
        <v>5</v>
      </c>
      <c r="T7" s="56">
        <f t="shared" si="1"/>
        <v>5</v>
      </c>
      <c r="U7" s="58"/>
      <c r="V7" s="58"/>
    </row>
    <row r="8" spans="1:22" x14ac:dyDescent="0.5">
      <c r="A8" s="6">
        <v>7138</v>
      </c>
      <c r="B8" s="6" t="s">
        <v>103</v>
      </c>
      <c r="C8" s="6">
        <v>3</v>
      </c>
      <c r="D8" s="20" t="s">
        <v>102</v>
      </c>
      <c r="E8" s="120"/>
      <c r="F8" s="121"/>
      <c r="G8" s="120"/>
      <c r="H8" s="121"/>
      <c r="I8" s="127"/>
      <c r="J8" s="128"/>
      <c r="K8" s="120"/>
      <c r="L8" s="121"/>
      <c r="M8" s="120">
        <v>5</v>
      </c>
      <c r="N8" s="121"/>
      <c r="O8" s="120"/>
      <c r="P8" s="121"/>
      <c r="Q8" s="120"/>
      <c r="R8" s="121"/>
      <c r="S8" s="56">
        <f>E8+G8+I8+K8+M8+O8+Q8</f>
        <v>5</v>
      </c>
      <c r="T8" s="56">
        <f t="shared" si="1"/>
        <v>5</v>
      </c>
      <c r="U8" s="58"/>
      <c r="V8" s="58"/>
    </row>
    <row r="9" spans="1:22" x14ac:dyDescent="0.5">
      <c r="A9" s="6">
        <v>7138</v>
      </c>
      <c r="B9" s="6" t="s">
        <v>103</v>
      </c>
      <c r="C9" s="6">
        <v>12</v>
      </c>
      <c r="D9" s="20" t="s">
        <v>102</v>
      </c>
      <c r="E9" s="120"/>
      <c r="F9" s="121"/>
      <c r="G9" s="120"/>
      <c r="H9" s="121"/>
      <c r="I9" s="127"/>
      <c r="J9" s="128"/>
      <c r="K9" s="120"/>
      <c r="L9" s="121"/>
      <c r="M9" s="120">
        <v>1.5</v>
      </c>
      <c r="N9" s="121"/>
      <c r="O9" s="120"/>
      <c r="P9" s="121"/>
      <c r="Q9" s="120"/>
      <c r="R9" s="121"/>
      <c r="S9" s="56">
        <f t="shared" si="0"/>
        <v>1.5</v>
      </c>
      <c r="T9" s="56">
        <f t="shared" si="1"/>
        <v>1.5</v>
      </c>
      <c r="U9" s="58"/>
      <c r="V9" s="58"/>
    </row>
    <row r="10" spans="1:22" x14ac:dyDescent="0.5">
      <c r="A10" s="6">
        <v>7138</v>
      </c>
      <c r="B10" s="6" t="s">
        <v>103</v>
      </c>
      <c r="C10" s="6">
        <v>14</v>
      </c>
      <c r="D10" s="20" t="s">
        <v>102</v>
      </c>
      <c r="E10" s="120"/>
      <c r="F10" s="121"/>
      <c r="G10" s="120"/>
      <c r="H10" s="121"/>
      <c r="I10" s="127"/>
      <c r="J10" s="128"/>
      <c r="K10" s="120"/>
      <c r="L10" s="121"/>
      <c r="M10" s="120">
        <v>1.5</v>
      </c>
      <c r="N10" s="121"/>
      <c r="O10" s="120"/>
      <c r="P10" s="121"/>
      <c r="Q10" s="120"/>
      <c r="R10" s="121"/>
      <c r="S10" s="56">
        <f t="shared" si="0"/>
        <v>1.5</v>
      </c>
      <c r="T10" s="56">
        <f t="shared" si="1"/>
        <v>1.5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7"/>
      <c r="J11" s="128"/>
      <c r="K11" s="120"/>
      <c r="L11" s="121"/>
      <c r="M11" s="120"/>
      <c r="N11" s="121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105</v>
      </c>
      <c r="C18" s="6"/>
      <c r="D18" s="20" t="s">
        <v>65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105</v>
      </c>
      <c r="C19" s="6"/>
      <c r="D19" s="20" t="s">
        <v>95</v>
      </c>
      <c r="E19" s="120"/>
      <c r="F19" s="121"/>
      <c r="G19" s="120"/>
      <c r="H19" s="121"/>
      <c r="I19" s="120"/>
      <c r="J19" s="121"/>
      <c r="K19" s="124"/>
      <c r="L19" s="121"/>
      <c r="M19" s="120"/>
      <c r="N19" s="121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105</v>
      </c>
      <c r="C20" s="6"/>
      <c r="D20" s="20" t="s">
        <v>76</v>
      </c>
      <c r="E20" s="120"/>
      <c r="F20" s="121"/>
      <c r="G20" s="120"/>
      <c r="H20" s="121"/>
      <c r="I20" s="120"/>
      <c r="J20" s="121"/>
      <c r="K20" s="124"/>
      <c r="L20" s="121"/>
      <c r="M20" s="120"/>
      <c r="N20" s="121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105</v>
      </c>
      <c r="C21" s="6"/>
      <c r="D21" s="20" t="s">
        <v>60</v>
      </c>
      <c r="E21" s="120">
        <v>1</v>
      </c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0"/>
        <v>1</v>
      </c>
      <c r="T21" s="56">
        <f t="shared" ref="T21" si="9">SUM(S21-U21-V21)</f>
        <v>1</v>
      </c>
      <c r="U21" s="58"/>
      <c r="V21" s="58"/>
    </row>
    <row r="22" spans="1:22" ht="15" customHeight="1" x14ac:dyDescent="0.5">
      <c r="A22" s="6">
        <v>3600</v>
      </c>
      <c r="B22" s="23" t="s">
        <v>105</v>
      </c>
      <c r="C22" s="6"/>
      <c r="D22" s="20" t="s">
        <v>59</v>
      </c>
      <c r="E22" s="123">
        <v>1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0"/>
      <c r="P22" s="121"/>
      <c r="Q22" s="120"/>
      <c r="R22" s="121"/>
      <c r="S22" s="56">
        <f t="shared" si="0"/>
        <v>1</v>
      </c>
      <c r="T22" s="56">
        <f>SUM(S22-U22-V22)</f>
        <v>1</v>
      </c>
      <c r="U22" s="58"/>
      <c r="V22" s="58"/>
    </row>
    <row r="23" spans="1:22" x14ac:dyDescent="0.5">
      <c r="A23" s="79"/>
      <c r="B23" s="79"/>
      <c r="C23" s="79"/>
      <c r="D23" s="20"/>
      <c r="E23" s="120"/>
      <c r="F23" s="121"/>
      <c r="G23" s="120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25">
        <f>SUM(E4:E25)</f>
        <v>8</v>
      </c>
      <c r="F26" s="126"/>
      <c r="G26" s="125">
        <f>SUM(G4:G25)</f>
        <v>8</v>
      </c>
      <c r="H26" s="126"/>
      <c r="I26" s="125">
        <f>SUM(I4:I25)</f>
        <v>0</v>
      </c>
      <c r="J26" s="126"/>
      <c r="K26" s="125">
        <f>SUM(K4:K25)</f>
        <v>8</v>
      </c>
      <c r="L26" s="126"/>
      <c r="M26" s="125">
        <f>SUM(M4:M25)</f>
        <v>8</v>
      </c>
      <c r="N26" s="126"/>
      <c r="O26" s="125">
        <f>SUM(O4:O25)</f>
        <v>0</v>
      </c>
      <c r="P26" s="126"/>
      <c r="Q26" s="125">
        <f>SUM(Q4:Q25)</f>
        <v>0</v>
      </c>
      <c r="R26" s="126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32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32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>
        <v>2</v>
      </c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0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19.05.24</v>
      </c>
      <c r="D2" s="107"/>
      <c r="E2" s="133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104</v>
      </c>
      <c r="C4" s="6">
        <v>23</v>
      </c>
      <c r="D4" s="20" t="s">
        <v>91</v>
      </c>
      <c r="E4" s="120">
        <v>8</v>
      </c>
      <c r="F4" s="121"/>
      <c r="G4" s="120">
        <v>8</v>
      </c>
      <c r="H4" s="121"/>
      <c r="I4" s="120">
        <v>7.5</v>
      </c>
      <c r="J4" s="121"/>
      <c r="K4" s="120">
        <v>8</v>
      </c>
      <c r="L4" s="121"/>
      <c r="M4" s="120">
        <v>7.5</v>
      </c>
      <c r="N4" s="121"/>
      <c r="O4" s="120"/>
      <c r="P4" s="121"/>
      <c r="Q4" s="120"/>
      <c r="R4" s="121"/>
      <c r="S4" s="56">
        <f>E4+G4+I4+K4+M4+O4+Q4</f>
        <v>39</v>
      </c>
      <c r="T4" s="56">
        <f t="shared" ref="T4:T12" si="0">SUM(S4-U4-V4)</f>
        <v>39</v>
      </c>
      <c r="U4" s="58"/>
      <c r="V4" s="58"/>
    </row>
    <row r="5" spans="1:22" x14ac:dyDescent="0.5">
      <c r="A5" s="6"/>
      <c r="B5" s="6"/>
      <c r="C5" s="6"/>
      <c r="D5" s="2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4"/>
      <c r="P6" s="135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0"/>
      <c r="F7" s="121"/>
      <c r="G7" s="120"/>
      <c r="H7" s="121"/>
      <c r="I7" s="120"/>
      <c r="J7" s="121"/>
      <c r="K7" s="124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105</v>
      </c>
      <c r="C17" s="6"/>
      <c r="D17" s="20" t="s">
        <v>58</v>
      </c>
      <c r="E17" s="120"/>
      <c r="F17" s="121"/>
      <c r="G17" s="120"/>
      <c r="H17" s="121"/>
      <c r="I17" s="120">
        <v>0.5</v>
      </c>
      <c r="J17" s="121"/>
      <c r="K17" s="120"/>
      <c r="L17" s="121"/>
      <c r="M17" s="120">
        <v>0.5</v>
      </c>
      <c r="N17" s="121"/>
      <c r="O17" s="120"/>
      <c r="P17" s="121"/>
      <c r="Q17" s="120"/>
      <c r="R17" s="121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5">
        <f>SUM(E4:E20)</f>
        <v>8</v>
      </c>
      <c r="F21" s="126"/>
      <c r="G21" s="125">
        <f>SUM(G4:G20)</f>
        <v>8</v>
      </c>
      <c r="H21" s="126"/>
      <c r="I21" s="125">
        <f>SUM(I4:I20)</f>
        <v>8</v>
      </c>
      <c r="J21" s="126"/>
      <c r="K21" s="125">
        <f>SUM(K4:K20)</f>
        <v>8</v>
      </c>
      <c r="L21" s="126"/>
      <c r="M21" s="125">
        <f>SUM(M4:M20)</f>
        <v>8</v>
      </c>
      <c r="N21" s="126"/>
      <c r="O21" s="125">
        <f>SUM(O4:O20)</f>
        <v>0</v>
      </c>
      <c r="P21" s="126"/>
      <c r="Q21" s="125">
        <f>SUM(Q4:Q20)</f>
        <v>0</v>
      </c>
      <c r="R21" s="126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19.05.24</v>
      </c>
      <c r="D2" s="6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6964</v>
      </c>
      <c r="B4" s="6" t="s">
        <v>104</v>
      </c>
      <c r="C4" s="6">
        <v>23</v>
      </c>
      <c r="D4" s="20" t="s">
        <v>91</v>
      </c>
      <c r="E4" s="123">
        <v>6</v>
      </c>
      <c r="F4" s="123"/>
      <c r="G4" s="123"/>
      <c r="H4" s="123"/>
      <c r="I4" s="123"/>
      <c r="J4" s="123"/>
      <c r="K4" s="123">
        <v>1</v>
      </c>
      <c r="L4" s="123"/>
      <c r="M4" s="123"/>
      <c r="N4" s="123"/>
      <c r="O4" s="124"/>
      <c r="P4" s="136"/>
      <c r="Q4" s="124"/>
      <c r="R4" s="136"/>
      <c r="S4" s="12">
        <f>E4+G4+I4+K4+M4+O4+Q4</f>
        <v>7</v>
      </c>
      <c r="T4" s="12">
        <f t="shared" ref="T4:T18" si="0">SUM(S4-U4-V4)</f>
        <v>7</v>
      </c>
      <c r="U4" s="14"/>
      <c r="V4" s="14"/>
    </row>
    <row r="5" spans="1:22" x14ac:dyDescent="0.5">
      <c r="A5" s="6">
        <v>6964</v>
      </c>
      <c r="B5" s="6" t="s">
        <v>104</v>
      </c>
      <c r="C5" s="6">
        <v>46</v>
      </c>
      <c r="D5" s="20" t="s">
        <v>98</v>
      </c>
      <c r="E5" s="124">
        <v>2</v>
      </c>
      <c r="F5" s="136"/>
      <c r="G5" s="124">
        <v>8</v>
      </c>
      <c r="H5" s="136"/>
      <c r="I5" s="124">
        <v>7</v>
      </c>
      <c r="J5" s="136"/>
      <c r="K5" s="124">
        <v>7</v>
      </c>
      <c r="L5" s="136"/>
      <c r="M5" s="123"/>
      <c r="N5" s="123"/>
      <c r="O5" s="124"/>
      <c r="P5" s="136"/>
      <c r="Q5" s="124"/>
      <c r="R5" s="136"/>
      <c r="S5" s="12">
        <f t="shared" ref="S5:S25" si="1">E5+G5+I5+K5+M5+O5+Q5</f>
        <v>24</v>
      </c>
      <c r="T5" s="12">
        <f t="shared" si="0"/>
        <v>24</v>
      </c>
      <c r="U5" s="14"/>
      <c r="V5" s="14"/>
    </row>
    <row r="6" spans="1:22" x14ac:dyDescent="0.5">
      <c r="A6" s="6">
        <v>7138</v>
      </c>
      <c r="B6" s="6" t="s">
        <v>103</v>
      </c>
      <c r="C6" s="6">
        <v>30</v>
      </c>
      <c r="D6" s="20" t="s">
        <v>93</v>
      </c>
      <c r="E6" s="124"/>
      <c r="F6" s="136"/>
      <c r="G6" s="124"/>
      <c r="H6" s="136"/>
      <c r="I6" s="124"/>
      <c r="J6" s="136"/>
      <c r="K6" s="124"/>
      <c r="L6" s="136"/>
      <c r="M6" s="123">
        <v>8</v>
      </c>
      <c r="N6" s="123"/>
      <c r="O6" s="124"/>
      <c r="P6" s="136"/>
      <c r="Q6" s="124"/>
      <c r="R6" s="136"/>
      <c r="S6" s="12">
        <f t="shared" si="1"/>
        <v>8</v>
      </c>
      <c r="T6" s="12">
        <f t="shared" si="0"/>
        <v>8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23"/>
      <c r="N7" s="123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23"/>
      <c r="N8" s="123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23"/>
      <c r="N9" s="123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P13" s="136"/>
      <c r="Q13" s="124"/>
      <c r="R13" s="13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  <c r="P19" s="136"/>
      <c r="Q19" s="124"/>
      <c r="R19" s="136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105</v>
      </c>
      <c r="C20" s="6"/>
      <c r="D20" s="20" t="s">
        <v>58</v>
      </c>
      <c r="E20" s="123"/>
      <c r="F20" s="123"/>
      <c r="G20" s="123"/>
      <c r="H20" s="123"/>
      <c r="I20" s="123">
        <v>1</v>
      </c>
      <c r="J20" s="123"/>
      <c r="K20" s="123"/>
      <c r="L20" s="123"/>
      <c r="M20" s="123"/>
      <c r="N20" s="123"/>
      <c r="O20" s="124"/>
      <c r="P20" s="136"/>
      <c r="Q20" s="124"/>
      <c r="R20" s="136"/>
      <c r="S20" s="12">
        <f t="shared" si="2"/>
        <v>1</v>
      </c>
      <c r="T20" s="12">
        <f t="shared" si="3"/>
        <v>1</v>
      </c>
      <c r="U20" s="14"/>
      <c r="V20" s="14"/>
    </row>
    <row r="21" spans="1:22" ht="15.75" customHeight="1" x14ac:dyDescent="0.5">
      <c r="A21" s="6">
        <v>3600</v>
      </c>
      <c r="B21" s="23" t="s">
        <v>105</v>
      </c>
      <c r="C21" s="6"/>
      <c r="D21" s="20" t="s">
        <v>59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  <c r="P21" s="136"/>
      <c r="Q21" s="124"/>
      <c r="R21" s="136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  <c r="P22" s="136"/>
      <c r="Q22" s="124"/>
      <c r="R22" s="136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24"/>
      <c r="F23" s="136"/>
      <c r="G23" s="124"/>
      <c r="H23" s="136"/>
      <c r="I23" s="124"/>
      <c r="J23" s="136"/>
      <c r="K23" s="124"/>
      <c r="L23" s="136"/>
      <c r="M23" s="124"/>
      <c r="N23" s="136"/>
      <c r="O23" s="124"/>
      <c r="P23" s="136"/>
      <c r="Q23" s="124"/>
      <c r="R23" s="136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7">
        <f>SUM(E4:E24)</f>
        <v>8</v>
      </c>
      <c r="F25" s="138"/>
      <c r="G25" s="137">
        <f>SUM(G4:G24)</f>
        <v>8</v>
      </c>
      <c r="H25" s="138"/>
      <c r="I25" s="137">
        <f>SUM(I4:I24)</f>
        <v>8</v>
      </c>
      <c r="J25" s="138"/>
      <c r="K25" s="137">
        <f>SUM(K4:K24)</f>
        <v>8</v>
      </c>
      <c r="L25" s="138"/>
      <c r="M25" s="137">
        <f>SUM(M4:M24)</f>
        <v>8</v>
      </c>
      <c r="N25" s="138"/>
      <c r="O25" s="137">
        <f>SUM(O4:O24)</f>
        <v>0</v>
      </c>
      <c r="P25" s="138"/>
      <c r="Q25" s="137">
        <f>SUM(Q4:Q24)</f>
        <v>0</v>
      </c>
      <c r="R25" s="138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f>SUM(S17:S22)</f>
        <v>1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73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19.05.24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29" t="s">
        <v>15</v>
      </c>
      <c r="N2" s="129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103</v>
      </c>
      <c r="C4" s="6">
        <v>30</v>
      </c>
      <c r="D4" s="20" t="s">
        <v>93</v>
      </c>
      <c r="E4" s="122">
        <v>8</v>
      </c>
      <c r="F4" s="122"/>
      <c r="G4" s="122">
        <v>8</v>
      </c>
      <c r="H4" s="122"/>
      <c r="I4" s="122">
        <v>7</v>
      </c>
      <c r="J4" s="122"/>
      <c r="K4" s="122">
        <v>8</v>
      </c>
      <c r="L4" s="122"/>
      <c r="M4" s="123">
        <v>8</v>
      </c>
      <c r="N4" s="122"/>
      <c r="O4" s="120"/>
      <c r="P4" s="121"/>
      <c r="Q4" s="120"/>
      <c r="R4" s="121"/>
      <c r="S4" s="56">
        <f>E4+G4+I4+K4+M4+O4+Q4</f>
        <v>39</v>
      </c>
      <c r="T4" s="56">
        <f t="shared" ref="T4:T14" si="0">SUM(S4-U4-V4)</f>
        <v>39</v>
      </c>
      <c r="U4" s="58"/>
      <c r="V4" s="58"/>
    </row>
    <row r="5" spans="1:22" x14ac:dyDescent="0.5">
      <c r="A5" s="6">
        <v>7138</v>
      </c>
      <c r="B5" s="6" t="s">
        <v>103</v>
      </c>
      <c r="C5" s="6">
        <v>11</v>
      </c>
      <c r="D5" s="20" t="s">
        <v>99</v>
      </c>
      <c r="E5" s="123"/>
      <c r="F5" s="122"/>
      <c r="G5" s="122"/>
      <c r="H5" s="122"/>
      <c r="I5" s="122">
        <v>1</v>
      </c>
      <c r="J5" s="122"/>
      <c r="K5" s="122"/>
      <c r="L5" s="122"/>
      <c r="M5" s="122"/>
      <c r="N5" s="122"/>
      <c r="O5" s="120"/>
      <c r="P5" s="121"/>
      <c r="Q5" s="120"/>
      <c r="R5" s="121"/>
      <c r="S5" s="56">
        <f t="shared" ref="S5:S25" si="1">E5+G5+I5+K5+M5+O5+Q5</f>
        <v>1</v>
      </c>
      <c r="T5" s="56">
        <f t="shared" si="0"/>
        <v>1</v>
      </c>
      <c r="U5" s="58"/>
      <c r="V5" s="58"/>
    </row>
    <row r="6" spans="1:22" x14ac:dyDescent="0.5">
      <c r="A6" s="6"/>
      <c r="B6" s="6"/>
      <c r="C6" s="6"/>
      <c r="D6" s="20"/>
      <c r="E6" s="122"/>
      <c r="F6" s="122"/>
      <c r="G6" s="123"/>
      <c r="H6" s="122"/>
      <c r="I6" s="122"/>
      <c r="J6" s="122"/>
      <c r="K6" s="122"/>
      <c r="L6" s="122"/>
      <c r="M6" s="122"/>
      <c r="N6" s="122"/>
      <c r="O6" s="120"/>
      <c r="P6" s="121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79"/>
      <c r="B17" s="79"/>
      <c r="C17" s="79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5">
      <c r="A19" s="6">
        <v>3600</v>
      </c>
      <c r="B19" s="23" t="s">
        <v>105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>
        <v>3600</v>
      </c>
      <c r="B20" s="23" t="s">
        <v>105</v>
      </c>
      <c r="C20" s="6"/>
      <c r="D20" s="20" t="s">
        <v>75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105</v>
      </c>
      <c r="C21" s="6"/>
      <c r="D21" s="20" t="s">
        <v>58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0"/>
      <c r="F23" s="121"/>
      <c r="G23" s="124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25">
        <f>SUM(E4:E24)</f>
        <v>8</v>
      </c>
      <c r="F25" s="126"/>
      <c r="G25" s="125">
        <f>SUM(G4:G24)</f>
        <v>8</v>
      </c>
      <c r="H25" s="126"/>
      <c r="I25" s="125">
        <f>SUM(I4:I24)</f>
        <v>8</v>
      </c>
      <c r="J25" s="126"/>
      <c r="K25" s="125">
        <f>SUM(K4:K24)</f>
        <v>8</v>
      </c>
      <c r="L25" s="126"/>
      <c r="M25" s="125">
        <f>SUM(M4:M24)</f>
        <v>8</v>
      </c>
      <c r="N25" s="126"/>
      <c r="O25" s="125">
        <f>SUM(O4:O24)</f>
        <v>0</v>
      </c>
      <c r="P25" s="126"/>
      <c r="Q25" s="125">
        <f>SUM(Q4:Q24)</f>
        <v>0</v>
      </c>
      <c r="R25" s="126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40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/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19.05.24</v>
      </c>
      <c r="D2" s="107"/>
      <c r="E2" s="129" t="s">
        <v>11</v>
      </c>
      <c r="F2" s="129"/>
      <c r="G2" s="129" t="s">
        <v>12</v>
      </c>
      <c r="H2" s="129"/>
      <c r="I2" s="129" t="s">
        <v>13</v>
      </c>
      <c r="J2" s="129"/>
      <c r="K2" s="129" t="s">
        <v>14</v>
      </c>
      <c r="L2" s="129"/>
      <c r="M2" s="131" t="s">
        <v>15</v>
      </c>
      <c r="N2" s="131"/>
      <c r="O2" s="129" t="s">
        <v>16</v>
      </c>
      <c r="P2" s="129"/>
      <c r="Q2" s="129" t="s">
        <v>17</v>
      </c>
      <c r="R2" s="129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6" t="s">
        <v>103</v>
      </c>
      <c r="C4" s="6">
        <v>30</v>
      </c>
      <c r="D4" s="20" t="s">
        <v>93</v>
      </c>
      <c r="E4" s="122">
        <v>8</v>
      </c>
      <c r="F4" s="122"/>
      <c r="G4" s="122">
        <v>8</v>
      </c>
      <c r="H4" s="122"/>
      <c r="I4" s="120">
        <v>7</v>
      </c>
      <c r="J4" s="121"/>
      <c r="K4" s="120">
        <v>7</v>
      </c>
      <c r="L4" s="121"/>
      <c r="M4" s="130"/>
      <c r="N4" s="130"/>
      <c r="O4" s="120"/>
      <c r="P4" s="121"/>
      <c r="Q4" s="120"/>
      <c r="R4" s="121"/>
      <c r="S4" s="56">
        <f>E4+G4+I4+K4+M4+O4+Q4</f>
        <v>30</v>
      </c>
      <c r="T4" s="56">
        <f t="shared" ref="T4:T12" si="0">SUM(S4-U4-V4)</f>
        <v>30</v>
      </c>
      <c r="U4" s="58"/>
      <c r="V4" s="58"/>
    </row>
    <row r="5" spans="1:22" x14ac:dyDescent="0.5">
      <c r="A5" s="6">
        <v>7138</v>
      </c>
      <c r="B5" s="6" t="s">
        <v>103</v>
      </c>
      <c r="C5" s="6">
        <v>11</v>
      </c>
      <c r="D5" s="20" t="s">
        <v>99</v>
      </c>
      <c r="E5" s="122"/>
      <c r="F5" s="122"/>
      <c r="G5" s="122"/>
      <c r="H5" s="122"/>
      <c r="I5" s="120">
        <v>0.5</v>
      </c>
      <c r="J5" s="121"/>
      <c r="K5" s="120">
        <v>1</v>
      </c>
      <c r="L5" s="121"/>
      <c r="M5" s="130"/>
      <c r="N5" s="130"/>
      <c r="O5" s="120"/>
      <c r="P5" s="121"/>
      <c r="Q5" s="120"/>
      <c r="R5" s="121"/>
      <c r="S5" s="56">
        <f t="shared" ref="S5:S22" si="1">E5+G5+I5+K5+M5+O5+Q5</f>
        <v>1.5</v>
      </c>
      <c r="T5" s="56">
        <f t="shared" si="0"/>
        <v>1.5</v>
      </c>
      <c r="U5" s="58"/>
      <c r="V5" s="58"/>
    </row>
    <row r="6" spans="1:22" x14ac:dyDescent="0.5">
      <c r="A6" s="6"/>
      <c r="B6" s="6"/>
      <c r="C6" s="6"/>
      <c r="D6" s="20"/>
      <c r="E6" s="122"/>
      <c r="F6" s="122"/>
      <c r="G6" s="122"/>
      <c r="H6" s="122"/>
      <c r="I6" s="122"/>
      <c r="J6" s="122"/>
      <c r="K6" s="122"/>
      <c r="L6" s="122"/>
      <c r="M6" s="130"/>
      <c r="N6" s="130"/>
      <c r="O6" s="120"/>
      <c r="P6" s="121"/>
      <c r="Q6" s="120"/>
      <c r="R6" s="121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22"/>
      <c r="F7" s="122"/>
      <c r="G7" s="122"/>
      <c r="H7" s="122"/>
      <c r="I7" s="122"/>
      <c r="J7" s="122"/>
      <c r="K7" s="122"/>
      <c r="L7" s="122"/>
      <c r="M7" s="130"/>
      <c r="N7" s="130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2"/>
      <c r="J8" s="122"/>
      <c r="K8" s="122"/>
      <c r="L8" s="122"/>
      <c r="M8" s="127"/>
      <c r="N8" s="128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0"/>
      <c r="F9" s="121"/>
      <c r="G9" s="120"/>
      <c r="H9" s="121"/>
      <c r="I9" s="122"/>
      <c r="J9" s="122"/>
      <c r="K9" s="122"/>
      <c r="L9" s="122"/>
      <c r="M9" s="127"/>
      <c r="N9" s="128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7"/>
      <c r="N10" s="128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7"/>
      <c r="N11" s="128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7"/>
      <c r="N12" s="128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7"/>
      <c r="N13" s="128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7"/>
      <c r="N14" s="128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7"/>
      <c r="N15" s="128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>
        <v>3600</v>
      </c>
      <c r="B16" s="6" t="s">
        <v>105</v>
      </c>
      <c r="C16" s="6"/>
      <c r="D16" s="20" t="s">
        <v>90</v>
      </c>
      <c r="E16" s="120"/>
      <c r="F16" s="121"/>
      <c r="G16" s="120"/>
      <c r="H16" s="121"/>
      <c r="I16" s="122"/>
      <c r="J16" s="122"/>
      <c r="K16" s="122"/>
      <c r="L16" s="122"/>
      <c r="M16" s="130"/>
      <c r="N16" s="130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6" t="s">
        <v>105</v>
      </c>
      <c r="C17" s="6"/>
      <c r="D17" s="20" t="s">
        <v>88</v>
      </c>
      <c r="E17" s="120"/>
      <c r="F17" s="121"/>
      <c r="G17" s="120"/>
      <c r="H17" s="121"/>
      <c r="I17" s="120"/>
      <c r="J17" s="121"/>
      <c r="K17" s="120"/>
      <c r="L17" s="121"/>
      <c r="M17" s="127"/>
      <c r="N17" s="128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105</v>
      </c>
      <c r="C18" s="6"/>
      <c r="D18" s="20" t="s">
        <v>58</v>
      </c>
      <c r="E18" s="120"/>
      <c r="F18" s="121"/>
      <c r="G18" s="120"/>
      <c r="H18" s="121"/>
      <c r="I18" s="120">
        <v>0.5</v>
      </c>
      <c r="J18" s="121"/>
      <c r="K18" s="120"/>
      <c r="L18" s="121"/>
      <c r="M18" s="127"/>
      <c r="N18" s="128"/>
      <c r="O18" s="120"/>
      <c r="P18" s="121"/>
      <c r="Q18" s="120"/>
      <c r="R18" s="121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7"/>
      <c r="N19" s="128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7">
        <v>8</v>
      </c>
      <c r="N20" s="128"/>
      <c r="O20" s="120"/>
      <c r="P20" s="121"/>
      <c r="Q20" s="120"/>
      <c r="R20" s="121"/>
      <c r="S20" s="56">
        <f t="shared" si="1"/>
        <v>8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5">
        <f>SUM(E4:E21)</f>
        <v>8</v>
      </c>
      <c r="F22" s="126"/>
      <c r="G22" s="125">
        <f>SUM(G4:G21)</f>
        <v>8</v>
      </c>
      <c r="H22" s="126"/>
      <c r="I22" s="125">
        <f>SUM(I4:I21)</f>
        <v>8</v>
      </c>
      <c r="J22" s="126"/>
      <c r="K22" s="125">
        <f>SUM(K4:K21)</f>
        <v>8</v>
      </c>
      <c r="L22" s="126"/>
      <c r="M22" s="125">
        <f>SUM(M4:M21)</f>
        <v>8</v>
      </c>
      <c r="N22" s="126"/>
      <c r="O22" s="125">
        <f>SUM(O4:O21)</f>
        <v>0</v>
      </c>
      <c r="P22" s="126"/>
      <c r="Q22" s="125">
        <f>SUM(Q4:Q21)</f>
        <v>0</v>
      </c>
      <c r="R22" s="126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0.5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8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19.05.24</v>
      </c>
      <c r="D2" s="107"/>
      <c r="E2" s="141" t="s">
        <v>11</v>
      </c>
      <c r="F2" s="141"/>
      <c r="G2" s="141" t="s">
        <v>12</v>
      </c>
      <c r="H2" s="141"/>
      <c r="I2" s="141" t="s">
        <v>13</v>
      </c>
      <c r="J2" s="141"/>
      <c r="K2" s="141" t="s">
        <v>14</v>
      </c>
      <c r="L2" s="141"/>
      <c r="M2" s="141" t="s">
        <v>15</v>
      </c>
      <c r="N2" s="141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103</v>
      </c>
      <c r="C4" s="6">
        <v>30</v>
      </c>
      <c r="D4" s="20" t="s">
        <v>93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24"/>
      <c r="P4" s="136"/>
      <c r="Q4" s="124"/>
      <c r="R4" s="13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/>
      <c r="B5" s="6"/>
      <c r="C5" s="6"/>
      <c r="D5" s="20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24"/>
      <c r="P5" s="136"/>
      <c r="Q5" s="124"/>
      <c r="R5" s="13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7138</v>
      </c>
      <c r="B6" s="6" t="s">
        <v>103</v>
      </c>
      <c r="C6" s="6">
        <v>22</v>
      </c>
      <c r="D6" s="20" t="s">
        <v>92</v>
      </c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24"/>
      <c r="P6" s="136"/>
      <c r="Q6" s="124"/>
      <c r="R6" s="136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>
        <v>7138</v>
      </c>
      <c r="B7" s="6" t="s">
        <v>103</v>
      </c>
      <c r="C7" s="6">
        <v>23</v>
      </c>
      <c r="D7" s="20" t="s">
        <v>92</v>
      </c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24"/>
      <c r="P7" s="136"/>
      <c r="Q7" s="124"/>
      <c r="R7" s="136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>
        <v>7138</v>
      </c>
      <c r="B8" s="6" t="s">
        <v>103</v>
      </c>
      <c r="C8" s="6">
        <v>24</v>
      </c>
      <c r="D8" s="20" t="s">
        <v>92</v>
      </c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>
        <v>7138</v>
      </c>
      <c r="B9" s="6" t="s">
        <v>103</v>
      </c>
      <c r="C9" s="6">
        <v>25</v>
      </c>
      <c r="D9" s="20" t="s">
        <v>92</v>
      </c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24"/>
      <c r="P16" s="136"/>
      <c r="Q16" s="124"/>
      <c r="R16" s="13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105</v>
      </c>
      <c r="C18" s="6"/>
      <c r="D18" s="20" t="s">
        <v>58</v>
      </c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24"/>
      <c r="P18" s="136"/>
      <c r="Q18" s="124"/>
      <c r="R18" s="13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105</v>
      </c>
      <c r="C19" s="6"/>
      <c r="D19" s="20" t="s">
        <v>61</v>
      </c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24"/>
      <c r="P19" s="136"/>
      <c r="Q19" s="124"/>
      <c r="R19" s="13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39">
        <v>8</v>
      </c>
      <c r="F21" s="140"/>
      <c r="G21" s="139">
        <v>8</v>
      </c>
      <c r="H21" s="140"/>
      <c r="I21" s="139">
        <v>8</v>
      </c>
      <c r="J21" s="140"/>
      <c r="K21" s="139">
        <v>8</v>
      </c>
      <c r="L21" s="140"/>
      <c r="M21" s="139">
        <v>8</v>
      </c>
      <c r="N21" s="140"/>
      <c r="O21" s="124"/>
      <c r="P21" s="136"/>
      <c r="Q21" s="124"/>
      <c r="R21" s="136"/>
      <c r="S21" s="12">
        <f t="shared" si="1"/>
        <v>40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24"/>
      <c r="F22" s="136"/>
      <c r="G22" s="124"/>
      <c r="H22" s="136"/>
      <c r="I22" s="124"/>
      <c r="J22" s="136"/>
      <c r="K22" s="124"/>
      <c r="L22" s="136"/>
      <c r="M22" s="124"/>
      <c r="N22" s="136"/>
      <c r="O22" s="124"/>
      <c r="P22" s="136"/>
      <c r="Q22" s="124"/>
      <c r="R22" s="136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8</v>
      </c>
      <c r="L23" s="138"/>
      <c r="M23" s="137">
        <f>SUM(M4:M22)</f>
        <v>8</v>
      </c>
      <c r="N23" s="138"/>
      <c r="O23" s="137">
        <f>SUM(O4:O22)</f>
        <v>0</v>
      </c>
      <c r="P23" s="138"/>
      <c r="Q23" s="137">
        <f>SUM(Q4:Q22)</f>
        <v>0</v>
      </c>
      <c r="R23" s="138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40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A11" sqref="A11:XFD11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77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19.05.24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104</v>
      </c>
      <c r="C4" s="6">
        <v>23</v>
      </c>
      <c r="D4" s="20" t="s">
        <v>91</v>
      </c>
      <c r="E4" s="124">
        <v>7</v>
      </c>
      <c r="F4" s="136"/>
      <c r="G4" s="124"/>
      <c r="H4" s="136"/>
      <c r="I4" s="124"/>
      <c r="J4" s="136"/>
      <c r="K4" s="124">
        <v>1</v>
      </c>
      <c r="L4" s="136"/>
      <c r="M4" s="124"/>
      <c r="N4" s="136"/>
      <c r="O4" s="124"/>
      <c r="P4" s="136"/>
      <c r="Q4" s="124"/>
      <c r="R4" s="136"/>
      <c r="S4" s="12">
        <f>E4+G4+I4+K4+M4+O4+Q4</f>
        <v>8</v>
      </c>
      <c r="T4" s="12">
        <f t="shared" ref="T4:T24" si="0">SUM(S4-U4-V4)</f>
        <v>8</v>
      </c>
      <c r="U4" s="14"/>
      <c r="V4" s="14"/>
    </row>
    <row r="5" spans="1:22" x14ac:dyDescent="0.5">
      <c r="A5" s="6">
        <v>6964</v>
      </c>
      <c r="B5" s="6" t="s">
        <v>104</v>
      </c>
      <c r="C5" s="6">
        <v>46</v>
      </c>
      <c r="D5" s="20" t="s">
        <v>98</v>
      </c>
      <c r="E5" s="124"/>
      <c r="F5" s="136"/>
      <c r="G5" s="124">
        <v>6</v>
      </c>
      <c r="H5" s="136"/>
      <c r="I5" s="124"/>
      <c r="J5" s="136"/>
      <c r="K5" s="124"/>
      <c r="L5" s="136"/>
      <c r="M5" s="124"/>
      <c r="N5" s="136"/>
      <c r="O5" s="124"/>
      <c r="P5" s="136"/>
      <c r="Q5" s="124"/>
      <c r="R5" s="136"/>
      <c r="S5" s="12">
        <f t="shared" ref="S5:S27" si="1">E5+G5+I5+K5+M5+O5+Q5</f>
        <v>6</v>
      </c>
      <c r="T5" s="12">
        <f t="shared" si="0"/>
        <v>6</v>
      </c>
      <c r="U5" s="14"/>
      <c r="V5" s="14"/>
    </row>
    <row r="6" spans="1:22" ht="14.25" customHeight="1" x14ac:dyDescent="0.5">
      <c r="A6" s="6">
        <v>7138</v>
      </c>
      <c r="B6" s="6" t="s">
        <v>103</v>
      </c>
      <c r="C6" s="6">
        <v>32</v>
      </c>
      <c r="D6" s="20" t="s">
        <v>100</v>
      </c>
      <c r="E6" s="124"/>
      <c r="F6" s="136"/>
      <c r="G6" s="124"/>
      <c r="H6" s="136"/>
      <c r="I6" s="124">
        <v>2</v>
      </c>
      <c r="J6" s="136"/>
      <c r="K6" s="124"/>
      <c r="L6" s="136"/>
      <c r="M6" s="124"/>
      <c r="N6" s="136"/>
      <c r="O6" s="124"/>
      <c r="P6" s="136"/>
      <c r="Q6" s="124"/>
      <c r="R6" s="136"/>
      <c r="S6" s="12">
        <f t="shared" si="1"/>
        <v>2</v>
      </c>
      <c r="T6" s="12">
        <f t="shared" si="0"/>
        <v>2</v>
      </c>
      <c r="U6" s="14"/>
      <c r="V6" s="14"/>
    </row>
    <row r="7" spans="1:22" x14ac:dyDescent="0.5">
      <c r="A7" s="6">
        <v>7138</v>
      </c>
      <c r="B7" s="6" t="s">
        <v>103</v>
      </c>
      <c r="C7" s="6">
        <v>33</v>
      </c>
      <c r="D7" s="20" t="s">
        <v>101</v>
      </c>
      <c r="E7" s="124"/>
      <c r="F7" s="136"/>
      <c r="G7" s="124"/>
      <c r="H7" s="136"/>
      <c r="I7" s="124"/>
      <c r="J7" s="136"/>
      <c r="K7" s="124">
        <v>2</v>
      </c>
      <c r="L7" s="136"/>
      <c r="M7" s="124"/>
      <c r="N7" s="136"/>
      <c r="O7" s="124"/>
      <c r="P7" s="136"/>
      <c r="Q7" s="124"/>
      <c r="R7" s="136"/>
      <c r="S7" s="12">
        <f>E8+G7+I7+K7+M7+O7+Q7</f>
        <v>2</v>
      </c>
      <c r="T7" s="12">
        <f t="shared" si="0"/>
        <v>2</v>
      </c>
      <c r="U7" s="14"/>
      <c r="V7" s="14"/>
    </row>
    <row r="8" spans="1:22" x14ac:dyDescent="0.5">
      <c r="A8" s="6">
        <v>7138</v>
      </c>
      <c r="B8" s="6" t="s">
        <v>103</v>
      </c>
      <c r="C8" s="6">
        <v>34</v>
      </c>
      <c r="D8" s="10" t="s">
        <v>101</v>
      </c>
      <c r="E8" s="124"/>
      <c r="F8" s="136"/>
      <c r="G8" s="124"/>
      <c r="H8" s="136"/>
      <c r="I8" s="124"/>
      <c r="J8" s="136"/>
      <c r="K8" s="124">
        <v>1</v>
      </c>
      <c r="L8" s="136"/>
      <c r="M8" s="124"/>
      <c r="N8" s="136"/>
      <c r="O8" s="124"/>
      <c r="P8" s="136"/>
      <c r="Q8" s="124"/>
      <c r="R8" s="136"/>
      <c r="S8" s="12">
        <f t="shared" ref="S8" si="2">E8+G8+I8+K8+M8+O8+Q8</f>
        <v>1</v>
      </c>
      <c r="T8" s="12">
        <f t="shared" ref="T8" si="3">SUM(S8-U8-V8)</f>
        <v>1</v>
      </c>
      <c r="U8" s="14"/>
      <c r="V8" s="14"/>
    </row>
    <row r="9" spans="1:22" x14ac:dyDescent="0.5">
      <c r="A9" s="6">
        <v>7138</v>
      </c>
      <c r="B9" s="6" t="s">
        <v>103</v>
      </c>
      <c r="C9" s="6">
        <v>30</v>
      </c>
      <c r="D9" s="20" t="s">
        <v>93</v>
      </c>
      <c r="E9" s="124"/>
      <c r="F9" s="136"/>
      <c r="G9" s="124"/>
      <c r="H9" s="136"/>
      <c r="I9" s="124"/>
      <c r="J9" s="136"/>
      <c r="K9" s="124">
        <v>1</v>
      </c>
      <c r="L9" s="136"/>
      <c r="M9" s="124">
        <v>5</v>
      </c>
      <c r="N9" s="136"/>
      <c r="O9" s="124"/>
      <c r="P9" s="136"/>
      <c r="Q9" s="124"/>
      <c r="R9" s="136"/>
      <c r="S9" s="12">
        <f t="shared" si="1"/>
        <v>6</v>
      </c>
      <c r="T9" s="12">
        <f t="shared" si="0"/>
        <v>6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24"/>
      <c r="N10" s="136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24"/>
      <c r="N11" s="136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24"/>
      <c r="N12" s="136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24"/>
      <c r="N13" s="136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24"/>
      <c r="N14" s="136"/>
      <c r="O14" s="124"/>
      <c r="P14" s="136"/>
      <c r="Q14" s="124"/>
      <c r="R14" s="13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4"/>
      <c r="F15" s="136"/>
      <c r="G15" s="124"/>
      <c r="H15" s="136"/>
      <c r="I15" s="124"/>
      <c r="J15" s="136"/>
      <c r="K15" s="124"/>
      <c r="L15" s="136"/>
      <c r="M15" s="124"/>
      <c r="N15" s="136"/>
      <c r="O15" s="124"/>
      <c r="P15" s="136"/>
      <c r="Q15" s="124"/>
      <c r="R15" s="136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24"/>
      <c r="F16" s="136"/>
      <c r="G16" s="124"/>
      <c r="H16" s="136"/>
      <c r="I16" s="124"/>
      <c r="J16" s="136"/>
      <c r="K16" s="124"/>
      <c r="L16" s="136"/>
      <c r="M16" s="124"/>
      <c r="N16" s="136"/>
      <c r="O16" s="124"/>
      <c r="P16" s="136"/>
      <c r="Q16" s="124"/>
      <c r="R16" s="136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/>
      <c r="B17" s="6"/>
      <c r="C17" s="6"/>
      <c r="D17" s="20"/>
      <c r="E17" s="124"/>
      <c r="F17" s="136"/>
      <c r="G17" s="124"/>
      <c r="H17" s="136"/>
      <c r="I17" s="124"/>
      <c r="J17" s="136"/>
      <c r="K17" s="124"/>
      <c r="L17" s="136"/>
      <c r="M17" s="124"/>
      <c r="N17" s="136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24"/>
      <c r="N18" s="136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>
        <v>3600</v>
      </c>
      <c r="B19" s="6" t="s">
        <v>105</v>
      </c>
      <c r="C19" s="6"/>
      <c r="D19" s="20" t="s">
        <v>95</v>
      </c>
      <c r="E19" s="124"/>
      <c r="F19" s="136"/>
      <c r="G19" s="124"/>
      <c r="H19" s="136"/>
      <c r="I19" s="124">
        <v>1.5</v>
      </c>
      <c r="J19" s="136"/>
      <c r="K19" s="124"/>
      <c r="L19" s="136"/>
      <c r="M19" s="124"/>
      <c r="N19" s="136"/>
      <c r="O19" s="124"/>
      <c r="P19" s="136"/>
      <c r="Q19" s="124"/>
      <c r="R19" s="136"/>
      <c r="S19" s="12">
        <f t="shared" ref="S19" si="6">E19+G19+I19+K19+M19+O19+Q19</f>
        <v>1.5</v>
      </c>
      <c r="T19" s="12">
        <f t="shared" ref="T19" si="7">SUM(S19-U19-V19)</f>
        <v>1.5</v>
      </c>
      <c r="U19" s="14"/>
      <c r="V19" s="14"/>
    </row>
    <row r="20" spans="1:22" x14ac:dyDescent="0.5">
      <c r="A20" s="6">
        <v>3600</v>
      </c>
      <c r="B20" s="23" t="s">
        <v>105</v>
      </c>
      <c r="C20" s="6"/>
      <c r="D20" s="20" t="s">
        <v>58</v>
      </c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23" t="s">
        <v>105</v>
      </c>
      <c r="C21" s="6"/>
      <c r="D21" s="20" t="s">
        <v>59</v>
      </c>
      <c r="E21" s="124"/>
      <c r="F21" s="136"/>
      <c r="G21" s="124"/>
      <c r="H21" s="136"/>
      <c r="I21" s="124">
        <v>0.5</v>
      </c>
      <c r="J21" s="136"/>
      <c r="K21" s="124"/>
      <c r="L21" s="136"/>
      <c r="M21" s="124"/>
      <c r="N21" s="136"/>
      <c r="O21" s="124"/>
      <c r="P21" s="136"/>
      <c r="Q21" s="124"/>
      <c r="R21" s="136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5">
      <c r="A22" s="6">
        <v>3600</v>
      </c>
      <c r="B22" s="6" t="s">
        <v>105</v>
      </c>
      <c r="C22" s="6"/>
      <c r="D22" s="20" t="s">
        <v>61</v>
      </c>
      <c r="E22" s="124">
        <v>1</v>
      </c>
      <c r="F22" s="136"/>
      <c r="G22" s="124">
        <v>2</v>
      </c>
      <c r="H22" s="136"/>
      <c r="I22" s="124">
        <v>2</v>
      </c>
      <c r="J22" s="136"/>
      <c r="K22" s="124">
        <v>2</v>
      </c>
      <c r="L22" s="136"/>
      <c r="M22" s="124">
        <v>2</v>
      </c>
      <c r="N22" s="136"/>
      <c r="O22" s="124"/>
      <c r="P22" s="136"/>
      <c r="Q22" s="124"/>
      <c r="R22" s="136"/>
      <c r="S22" s="12">
        <f>E22+G22+I22+K22+M22+O22+Q22</f>
        <v>9</v>
      </c>
      <c r="T22" s="12">
        <f>SUM(S22-U22-V22)</f>
        <v>9</v>
      </c>
      <c r="U22" s="14"/>
      <c r="V22" s="14"/>
    </row>
    <row r="23" spans="1:22" x14ac:dyDescent="0.5">
      <c r="A23" s="6">
        <v>3600</v>
      </c>
      <c r="B23" s="6" t="s">
        <v>105</v>
      </c>
      <c r="C23" s="6"/>
      <c r="D23" s="20" t="s">
        <v>65</v>
      </c>
      <c r="E23" s="124"/>
      <c r="F23" s="136"/>
      <c r="G23" s="124"/>
      <c r="H23" s="136"/>
      <c r="I23" s="124">
        <v>2</v>
      </c>
      <c r="J23" s="136"/>
      <c r="K23" s="124">
        <v>1</v>
      </c>
      <c r="L23" s="136"/>
      <c r="M23" s="124">
        <v>1</v>
      </c>
      <c r="N23" s="136"/>
      <c r="O23" s="124"/>
      <c r="P23" s="136"/>
      <c r="Q23" s="124"/>
      <c r="R23" s="136"/>
      <c r="S23" s="12">
        <f t="shared" si="1"/>
        <v>4</v>
      </c>
      <c r="T23" s="12">
        <f t="shared" si="0"/>
        <v>4</v>
      </c>
      <c r="U23" s="14"/>
      <c r="V23" s="14"/>
    </row>
    <row r="24" spans="1:22" x14ac:dyDescent="0.5">
      <c r="A24" s="6"/>
      <c r="B24" s="6"/>
      <c r="C24" s="6"/>
      <c r="D24" s="10"/>
      <c r="E24" s="124"/>
      <c r="F24" s="136"/>
      <c r="G24" s="124"/>
      <c r="H24" s="136"/>
      <c r="I24" s="124"/>
      <c r="J24" s="136"/>
      <c r="K24" s="124"/>
      <c r="L24" s="136"/>
      <c r="M24" s="124"/>
      <c r="N24" s="136"/>
      <c r="O24" s="124"/>
      <c r="P24" s="136"/>
      <c r="Q24" s="124"/>
      <c r="R24" s="13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24"/>
      <c r="F25" s="136"/>
      <c r="G25" s="124"/>
      <c r="H25" s="136"/>
      <c r="I25" s="124"/>
      <c r="J25" s="136"/>
      <c r="K25" s="124"/>
      <c r="L25" s="136"/>
      <c r="M25" s="124"/>
      <c r="N25" s="136"/>
      <c r="O25" s="124"/>
      <c r="P25" s="136"/>
      <c r="Q25" s="124"/>
      <c r="R25" s="136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24"/>
      <c r="F26" s="136"/>
      <c r="G26" s="124"/>
      <c r="H26" s="136"/>
      <c r="I26" s="124"/>
      <c r="J26" s="136"/>
      <c r="K26" s="124"/>
      <c r="L26" s="136"/>
      <c r="M26" s="124"/>
      <c r="N26" s="136"/>
      <c r="O26" s="124"/>
      <c r="P26" s="136"/>
      <c r="Q26" s="124"/>
      <c r="R26" s="136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37">
        <f>SUM(E4:E26)</f>
        <v>8</v>
      </c>
      <c r="F27" s="138"/>
      <c r="G27" s="137">
        <f>SUM(G4:G26)</f>
        <v>8</v>
      </c>
      <c r="H27" s="138"/>
      <c r="I27" s="137">
        <f>SUM(I4:I26)</f>
        <v>8</v>
      </c>
      <c r="J27" s="138"/>
      <c r="K27" s="137">
        <f>SUM(K4:K26)</f>
        <v>8</v>
      </c>
      <c r="L27" s="138"/>
      <c r="M27" s="137">
        <f>SUM(M4:M26)</f>
        <v>8</v>
      </c>
      <c r="N27" s="138"/>
      <c r="O27" s="137">
        <f>SUM(O4:O26)</f>
        <v>0</v>
      </c>
      <c r="P27" s="138"/>
      <c r="Q27" s="137">
        <f>SUM(Q4:Q26)</f>
        <v>0</v>
      </c>
      <c r="R27" s="138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40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15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A11" sqref="A11:XFD11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72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19.05.24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41" t="s">
        <v>15</v>
      </c>
      <c r="N2" s="141"/>
      <c r="O2" s="133" t="s">
        <v>16</v>
      </c>
      <c r="P2" s="133"/>
      <c r="Q2" s="133" t="s">
        <v>17</v>
      </c>
      <c r="R2" s="133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9</v>
      </c>
      <c r="L3" s="25">
        <v>16.3</v>
      </c>
      <c r="M3" s="119">
        <v>8</v>
      </c>
      <c r="N3" s="118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103</v>
      </c>
      <c r="C4" s="6">
        <v>3</v>
      </c>
      <c r="D4" s="20" t="s">
        <v>96</v>
      </c>
      <c r="E4" s="124">
        <v>8</v>
      </c>
      <c r="F4" s="136"/>
      <c r="G4" s="124"/>
      <c r="H4" s="136"/>
      <c r="I4" s="124"/>
      <c r="J4" s="136"/>
      <c r="K4" s="124"/>
      <c r="L4" s="136"/>
      <c r="M4" s="139"/>
      <c r="N4" s="140"/>
      <c r="O4" s="124"/>
      <c r="P4" s="136"/>
      <c r="Q4" s="124"/>
      <c r="R4" s="136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5">
      <c r="A5" s="6">
        <v>7138</v>
      </c>
      <c r="B5" s="6" t="s">
        <v>103</v>
      </c>
      <c r="C5" s="6">
        <v>16</v>
      </c>
      <c r="D5" s="20" t="s">
        <v>97</v>
      </c>
      <c r="E5" s="124"/>
      <c r="F5" s="136"/>
      <c r="G5" s="124">
        <v>4</v>
      </c>
      <c r="H5" s="136"/>
      <c r="I5" s="124">
        <v>4</v>
      </c>
      <c r="J5" s="136"/>
      <c r="K5" s="124">
        <v>3.5</v>
      </c>
      <c r="L5" s="136"/>
      <c r="M5" s="139"/>
      <c r="N5" s="140"/>
      <c r="O5" s="124"/>
      <c r="P5" s="136"/>
      <c r="Q5" s="124"/>
      <c r="R5" s="136"/>
      <c r="S5" s="12">
        <f t="shared" ref="S5:S21" si="1">E5+G5+I5+K5+M5+O5+Q5</f>
        <v>11.5</v>
      </c>
      <c r="T5" s="12">
        <f t="shared" si="0"/>
        <v>11.5</v>
      </c>
      <c r="U5" s="14"/>
      <c r="V5" s="14"/>
    </row>
    <row r="6" spans="1:22" x14ac:dyDescent="0.5">
      <c r="A6" s="6">
        <v>7138</v>
      </c>
      <c r="B6" s="6" t="s">
        <v>103</v>
      </c>
      <c r="C6" s="6">
        <v>17</v>
      </c>
      <c r="D6" s="20" t="s">
        <v>97</v>
      </c>
      <c r="E6" s="124"/>
      <c r="F6" s="136"/>
      <c r="G6" s="124">
        <v>4</v>
      </c>
      <c r="H6" s="136"/>
      <c r="I6" s="124">
        <v>4</v>
      </c>
      <c r="J6" s="136"/>
      <c r="K6" s="124">
        <v>3.5</v>
      </c>
      <c r="L6" s="136"/>
      <c r="M6" s="139"/>
      <c r="N6" s="140"/>
      <c r="O6" s="124"/>
      <c r="P6" s="136"/>
      <c r="Q6" s="124"/>
      <c r="R6" s="136"/>
      <c r="S6" s="12">
        <f>E6+G6+I6+K6+M6+O6+Q6</f>
        <v>11.5</v>
      </c>
      <c r="T6" s="12">
        <f t="shared" si="0"/>
        <v>11.5</v>
      </c>
      <c r="U6" s="14"/>
      <c r="V6" s="14"/>
    </row>
    <row r="7" spans="1:22" x14ac:dyDescent="0.5">
      <c r="A7" s="6"/>
      <c r="B7" s="6"/>
      <c r="C7" s="6"/>
      <c r="D7" s="20"/>
      <c r="E7" s="124"/>
      <c r="F7" s="136"/>
      <c r="G7" s="124"/>
      <c r="H7" s="136"/>
      <c r="I7" s="124"/>
      <c r="J7" s="136"/>
      <c r="K7" s="124"/>
      <c r="L7" s="136"/>
      <c r="M7" s="139"/>
      <c r="N7" s="140"/>
      <c r="O7" s="124"/>
      <c r="P7" s="136"/>
      <c r="Q7" s="124"/>
      <c r="R7" s="136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4"/>
      <c r="F8" s="136"/>
      <c r="G8" s="124"/>
      <c r="H8" s="136"/>
      <c r="I8" s="124"/>
      <c r="J8" s="136"/>
      <c r="K8" s="124"/>
      <c r="L8" s="136"/>
      <c r="M8" s="139"/>
      <c r="N8" s="140"/>
      <c r="O8" s="124"/>
      <c r="P8" s="136"/>
      <c r="Q8" s="124"/>
      <c r="R8" s="136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4"/>
      <c r="F9" s="136"/>
      <c r="G9" s="124"/>
      <c r="H9" s="136"/>
      <c r="I9" s="124"/>
      <c r="J9" s="136"/>
      <c r="K9" s="124"/>
      <c r="L9" s="136"/>
      <c r="M9" s="139"/>
      <c r="N9" s="140"/>
      <c r="O9" s="124"/>
      <c r="P9" s="136"/>
      <c r="Q9" s="124"/>
      <c r="R9" s="13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4"/>
      <c r="F10" s="136"/>
      <c r="G10" s="124"/>
      <c r="H10" s="136"/>
      <c r="I10" s="124"/>
      <c r="J10" s="136"/>
      <c r="K10" s="124"/>
      <c r="L10" s="136"/>
      <c r="M10" s="139"/>
      <c r="N10" s="140"/>
      <c r="O10" s="124"/>
      <c r="P10" s="136"/>
      <c r="Q10" s="124"/>
      <c r="R10" s="13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4"/>
      <c r="F11" s="136"/>
      <c r="G11" s="124"/>
      <c r="H11" s="136"/>
      <c r="I11" s="124"/>
      <c r="J11" s="136"/>
      <c r="K11" s="124"/>
      <c r="L11" s="136"/>
      <c r="M11" s="139"/>
      <c r="N11" s="140"/>
      <c r="O11" s="124"/>
      <c r="P11" s="136"/>
      <c r="Q11" s="124"/>
      <c r="R11" s="13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4"/>
      <c r="F12" s="136"/>
      <c r="G12" s="124"/>
      <c r="H12" s="136"/>
      <c r="I12" s="124"/>
      <c r="J12" s="136"/>
      <c r="K12" s="124"/>
      <c r="L12" s="136"/>
      <c r="M12" s="139"/>
      <c r="N12" s="140"/>
      <c r="O12" s="124"/>
      <c r="P12" s="136"/>
      <c r="Q12" s="124"/>
      <c r="R12" s="13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4"/>
      <c r="F13" s="136"/>
      <c r="G13" s="124"/>
      <c r="H13" s="136"/>
      <c r="I13" s="124"/>
      <c r="J13" s="136"/>
      <c r="K13" s="124"/>
      <c r="L13" s="136"/>
      <c r="M13" s="139"/>
      <c r="N13" s="140"/>
      <c r="O13" s="124"/>
      <c r="P13" s="136"/>
      <c r="Q13" s="124"/>
      <c r="R13" s="13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4"/>
      <c r="F14" s="136"/>
      <c r="G14" s="124"/>
      <c r="H14" s="136"/>
      <c r="I14" s="124"/>
      <c r="J14" s="136"/>
      <c r="K14" s="124"/>
      <c r="L14" s="136"/>
      <c r="M14" s="139"/>
      <c r="N14" s="140"/>
      <c r="O14" s="124"/>
      <c r="P14" s="136"/>
      <c r="Q14" s="124"/>
      <c r="R14" s="13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7"/>
      <c r="N15" s="128"/>
      <c r="O15" s="124"/>
      <c r="P15" s="136"/>
      <c r="Q15" s="124"/>
      <c r="R15" s="13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105</v>
      </c>
      <c r="C16" s="6"/>
      <c r="D16" s="20" t="s">
        <v>58</v>
      </c>
      <c r="E16" s="124"/>
      <c r="F16" s="136"/>
      <c r="G16" s="124"/>
      <c r="H16" s="136"/>
      <c r="I16" s="124"/>
      <c r="J16" s="136"/>
      <c r="K16" s="124"/>
      <c r="L16" s="136"/>
      <c r="M16" s="139"/>
      <c r="N16" s="140"/>
      <c r="O16" s="124"/>
      <c r="P16" s="136"/>
      <c r="Q16" s="124"/>
      <c r="R16" s="13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105</v>
      </c>
      <c r="C17" s="6"/>
      <c r="D17" s="10" t="s">
        <v>54</v>
      </c>
      <c r="E17" s="124"/>
      <c r="F17" s="136"/>
      <c r="G17" s="124"/>
      <c r="H17" s="136"/>
      <c r="I17" s="124"/>
      <c r="J17" s="136"/>
      <c r="K17" s="124"/>
      <c r="L17" s="136"/>
      <c r="M17" s="139"/>
      <c r="N17" s="140"/>
      <c r="O17" s="124"/>
      <c r="P17" s="136"/>
      <c r="Q17" s="124"/>
      <c r="R17" s="13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24"/>
      <c r="F18" s="136"/>
      <c r="G18" s="124"/>
      <c r="H18" s="136"/>
      <c r="I18" s="124"/>
      <c r="J18" s="136"/>
      <c r="K18" s="124"/>
      <c r="L18" s="136"/>
      <c r="M18" s="139"/>
      <c r="N18" s="140"/>
      <c r="O18" s="124"/>
      <c r="P18" s="136"/>
      <c r="Q18" s="124"/>
      <c r="R18" s="13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24"/>
      <c r="F19" s="136"/>
      <c r="G19" s="124"/>
      <c r="H19" s="136"/>
      <c r="I19" s="124"/>
      <c r="J19" s="136"/>
      <c r="K19" s="124"/>
      <c r="L19" s="136"/>
      <c r="M19" s="139">
        <v>8</v>
      </c>
      <c r="N19" s="140"/>
      <c r="O19" s="124"/>
      <c r="P19" s="136"/>
      <c r="Q19" s="124"/>
      <c r="R19" s="136"/>
      <c r="S19" s="12">
        <f t="shared" si="1"/>
        <v>8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24"/>
      <c r="F20" s="136"/>
      <c r="G20" s="124"/>
      <c r="H20" s="136"/>
      <c r="I20" s="124"/>
      <c r="J20" s="136"/>
      <c r="K20" s="124"/>
      <c r="L20" s="136"/>
      <c r="M20" s="124"/>
      <c r="N20" s="136"/>
      <c r="O20" s="124"/>
      <c r="P20" s="136"/>
      <c r="Q20" s="124"/>
      <c r="R20" s="136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37">
        <f>SUM(E4:E20)</f>
        <v>8</v>
      </c>
      <c r="F21" s="138"/>
      <c r="G21" s="137">
        <f>SUM(G4:G20)</f>
        <v>8</v>
      </c>
      <c r="H21" s="138"/>
      <c r="I21" s="137">
        <f>SUM(I4:I20)</f>
        <v>8</v>
      </c>
      <c r="J21" s="138"/>
      <c r="K21" s="137">
        <f>SUM(K4:K20)</f>
        <v>7</v>
      </c>
      <c r="L21" s="138"/>
      <c r="M21" s="137">
        <f>SUM(M4:M20)</f>
        <v>8</v>
      </c>
      <c r="N21" s="138"/>
      <c r="O21" s="137">
        <f>SUM(O4:O20)</f>
        <v>0</v>
      </c>
      <c r="P21" s="138"/>
      <c r="Q21" s="137">
        <f>SUM(Q4:Q20)</f>
        <v>0</v>
      </c>
      <c r="R21" s="138"/>
      <c r="S21" s="12">
        <f t="shared" si="1"/>
        <v>39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31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-1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-1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31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8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39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2024-05-28T08:34:13Z</cp:lastPrinted>
  <dcterms:created xsi:type="dcterms:W3CDTF">2010-01-14T13:00:57Z</dcterms:created>
  <dcterms:modified xsi:type="dcterms:W3CDTF">2024-05-28T08:51:33Z</dcterms:modified>
</cp:coreProperties>
</file>