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/>
  <mc:AlternateContent xmlns:mc="http://schemas.openxmlformats.org/markup-compatibility/2006">
    <mc:Choice Requires="x15">
      <x15ac:absPath xmlns:x15ac="http://schemas.microsoft.com/office/spreadsheetml/2010/11/ac" url="Z:\Finance &amp; Accounts\Payroll\JMS\JMS Timesheets\2024-2025\"/>
    </mc:Choice>
  </mc:AlternateContent>
  <xr:revisionPtr revIDLastSave="0" documentId="8_{475DAEA9-36AD-41A1-ABAA-43F479417C4F}" xr6:coauthVersionLast="47" xr6:coauthVersionMax="47" xr10:uidLastSave="{00000000-0000-0000-0000-000000000000}"/>
  <bookViews>
    <workbookView xWindow="-120" yWindow="-120" windowWidth="29040" windowHeight="15840" tabRatio="967" activeTab="15" xr2:uid="{00000000-000D-0000-FFFF-FFFF00000000}"/>
  </bookViews>
  <sheets>
    <sheet name="Analysis" sheetId="1" r:id="rId1"/>
    <sheet name="Chimes" sheetId="47" r:id="rId2"/>
    <sheet name="-" sheetId="59" r:id="rId3"/>
    <sheet name="Czege" sheetId="46" r:id="rId4"/>
    <sheet name="Doran" sheetId="14" r:id="rId5"/>
    <sheet name="Drinkwater" sheetId="56" r:id="rId6"/>
    <sheet name="Hammond" sheetId="44" r:id="rId7"/>
    <sheet name="." sheetId="58" r:id="rId8"/>
    <sheet name="Mcsharry" sheetId="57" r:id="rId9"/>
    <sheet name="Pender" sheetId="51" r:id="rId10"/>
    <sheet name="Pugh-Keenan" sheetId="55" r:id="rId11"/>
    <sheet name="Taylor" sheetId="16" r:id="rId12"/>
    <sheet name="Ward" sheetId="24" r:id="rId13"/>
    <sheet name="N.Winterburn" sheetId="30" r:id="rId14"/>
    <sheet name="T.Winterburn" sheetId="18" r:id="rId15"/>
    <sheet name="Wright" sheetId="5" r:id="rId16"/>
  </sheets>
  <definedNames>
    <definedName name="_xlnm.Print_Area" localSheetId="0">Analysis!$A$1:$K$28</definedName>
    <definedName name="_xlnm.Print_Area" localSheetId="1">Chimes!$A$1:$V$44</definedName>
    <definedName name="_xlnm.Print_Area" localSheetId="3">Czege!$A$1:$V$39</definedName>
    <definedName name="_xlnm.Print_Area" localSheetId="4">Doran!$A$1:$V$43</definedName>
    <definedName name="_xlnm.Print_Area" localSheetId="5">Drinkwater!$A$1:$V$43</definedName>
    <definedName name="_xlnm.Print_Area" localSheetId="6">Hammond!$A$1:$V$40</definedName>
    <definedName name="_xlnm.Print_Area" localSheetId="8">Mcsharry!$A$1:$V$41</definedName>
    <definedName name="_xlnm.Print_Area" localSheetId="13">N.Winterburn!$A$1:$V$42</definedName>
    <definedName name="_xlnm.Print_Area" localSheetId="9">Pender!$A$1:$V$45</definedName>
    <definedName name="_xlnm.Print_Area" localSheetId="10">'Pugh-Keenan'!$A$1:$V$39</definedName>
    <definedName name="_xlnm.Print_Area" localSheetId="14">T.Winterburn!$A$1:$V$41</definedName>
    <definedName name="_xlnm.Print_Area" localSheetId="11">Taylor!$A$1:$V$41</definedName>
    <definedName name="_xlnm.Print_Area" localSheetId="12">Ward!$A$1:$V$43</definedName>
    <definedName name="_xlnm.Print_Area" localSheetId="15">Wright!$A$1:$V$54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15" i="5" l="1"/>
  <c r="T15" i="5" s="1"/>
  <c r="S14" i="5"/>
  <c r="T14" i="5" s="1"/>
  <c r="S16" i="5"/>
  <c r="T16" i="5" s="1"/>
  <c r="S13" i="5"/>
  <c r="T13" i="5" s="1"/>
  <c r="S17" i="5"/>
  <c r="T17" i="5" s="1"/>
  <c r="S16" i="51"/>
  <c r="T16" i="51" s="1"/>
  <c r="S15" i="51"/>
  <c r="T15" i="51" s="1"/>
  <c r="S17" i="51"/>
  <c r="T17" i="51" s="1"/>
  <c r="S14" i="51"/>
  <c r="T14" i="51" s="1"/>
  <c r="S8" i="51"/>
  <c r="T8" i="51" s="1"/>
  <c r="I7" i="1"/>
  <c r="H7" i="1"/>
  <c r="F7" i="1"/>
  <c r="E7" i="1"/>
  <c r="D7" i="1"/>
  <c r="C7" i="1"/>
  <c r="C2" i="59"/>
  <c r="V23" i="59" l="1"/>
  <c r="C28" i="59" s="1"/>
  <c r="U23" i="59"/>
  <c r="C27" i="59" s="1"/>
  <c r="R23" i="59"/>
  <c r="P23" i="59"/>
  <c r="S22" i="59"/>
  <c r="Q21" i="59"/>
  <c r="O21" i="59"/>
  <c r="M21" i="59"/>
  <c r="N23" i="59" s="1"/>
  <c r="K21" i="59"/>
  <c r="L23" i="59" s="1"/>
  <c r="I21" i="59"/>
  <c r="J23" i="59" s="1"/>
  <c r="G21" i="59"/>
  <c r="H23" i="59" s="1"/>
  <c r="E21" i="59"/>
  <c r="F23" i="59" s="1"/>
  <c r="S20" i="59"/>
  <c r="C30" i="59" s="1"/>
  <c r="S19" i="59"/>
  <c r="C29" i="59" s="1"/>
  <c r="S18" i="59"/>
  <c r="T18" i="59" s="1"/>
  <c r="S17" i="59"/>
  <c r="T17" i="59" s="1"/>
  <c r="S16" i="59"/>
  <c r="S15" i="59"/>
  <c r="T15" i="59" s="1"/>
  <c r="S14" i="59"/>
  <c r="T14" i="59" s="1"/>
  <c r="S13" i="59"/>
  <c r="T13" i="59" s="1"/>
  <c r="S12" i="59"/>
  <c r="T12" i="59" s="1"/>
  <c r="S11" i="59"/>
  <c r="T11" i="59" s="1"/>
  <c r="S10" i="59"/>
  <c r="T10" i="59" s="1"/>
  <c r="S9" i="59"/>
  <c r="T9" i="59" s="1"/>
  <c r="T8" i="59"/>
  <c r="S8" i="59"/>
  <c r="S7" i="59"/>
  <c r="T7" i="59" s="1"/>
  <c r="S6" i="59"/>
  <c r="T6" i="59" s="1"/>
  <c r="S5" i="59"/>
  <c r="T5" i="59" s="1"/>
  <c r="S4" i="59"/>
  <c r="T4" i="59" s="1"/>
  <c r="C2" i="5"/>
  <c r="C2" i="18"/>
  <c r="C2" i="30"/>
  <c r="C2" i="24"/>
  <c r="C2" i="16"/>
  <c r="C2" i="55"/>
  <c r="C2" i="51"/>
  <c r="C2" i="57"/>
  <c r="C2" i="58"/>
  <c r="C2" i="44"/>
  <c r="C2" i="56"/>
  <c r="C2" i="14"/>
  <c r="C2" i="46"/>
  <c r="C2" i="47"/>
  <c r="K12" i="1"/>
  <c r="I12" i="1"/>
  <c r="H12" i="1"/>
  <c r="F12" i="1"/>
  <c r="E12" i="1"/>
  <c r="D12" i="1"/>
  <c r="C12" i="1"/>
  <c r="C30" i="58"/>
  <c r="C29" i="58"/>
  <c r="V25" i="58"/>
  <c r="U25" i="58"/>
  <c r="S24" i="58"/>
  <c r="Q23" i="58"/>
  <c r="R25" i="58" s="1"/>
  <c r="O23" i="58"/>
  <c r="P25" i="58" s="1"/>
  <c r="M23" i="58"/>
  <c r="N25" i="58" s="1"/>
  <c r="K23" i="58"/>
  <c r="L25" i="58" s="1"/>
  <c r="I23" i="58"/>
  <c r="J25" i="58" s="1"/>
  <c r="G23" i="58"/>
  <c r="H25" i="58" s="1"/>
  <c r="E23" i="58"/>
  <c r="F25" i="58" s="1"/>
  <c r="S22" i="58"/>
  <c r="C32" i="58" s="1"/>
  <c r="S21" i="58"/>
  <c r="C31" i="58" s="1"/>
  <c r="S20" i="58"/>
  <c r="T20" i="58" s="1"/>
  <c r="T19" i="58"/>
  <c r="S19" i="58"/>
  <c r="S18" i="58"/>
  <c r="T18" i="58" s="1"/>
  <c r="S17" i="58"/>
  <c r="T17" i="58" s="1"/>
  <c r="S16" i="58"/>
  <c r="T16" i="58" s="1"/>
  <c r="S15" i="58"/>
  <c r="T15" i="58" s="1"/>
  <c r="S14" i="58"/>
  <c r="T14" i="58" s="1"/>
  <c r="T13" i="58"/>
  <c r="S13" i="58"/>
  <c r="S12" i="58"/>
  <c r="T12" i="58" s="1"/>
  <c r="S11" i="58"/>
  <c r="T11" i="58" s="1"/>
  <c r="S10" i="58"/>
  <c r="T10" i="58" s="1"/>
  <c r="S9" i="58"/>
  <c r="T9" i="58" s="1"/>
  <c r="S8" i="58"/>
  <c r="T8" i="58" s="1"/>
  <c r="T7" i="58"/>
  <c r="S7" i="58"/>
  <c r="S6" i="58"/>
  <c r="T6" i="58" s="1"/>
  <c r="S5" i="58"/>
  <c r="T5" i="58" s="1"/>
  <c r="S4" i="58"/>
  <c r="T4" i="58" s="1"/>
  <c r="K14" i="1"/>
  <c r="I14" i="1"/>
  <c r="H14" i="1"/>
  <c r="S6" i="44"/>
  <c r="T6" i="44" s="1"/>
  <c r="S8" i="44"/>
  <c r="T8" i="44" s="1"/>
  <c r="S11" i="5"/>
  <c r="T11" i="5" s="1"/>
  <c r="S10" i="5"/>
  <c r="T10" i="5" s="1"/>
  <c r="S8" i="5"/>
  <c r="T8" i="5" s="1"/>
  <c r="K13" i="1"/>
  <c r="I13" i="1"/>
  <c r="H13" i="1"/>
  <c r="D13" i="1"/>
  <c r="V25" i="57"/>
  <c r="C30" i="57" s="1"/>
  <c r="U25" i="57"/>
  <c r="C29" i="57" s="1"/>
  <c r="S24" i="57"/>
  <c r="Q23" i="57"/>
  <c r="R25" i="57" s="1"/>
  <c r="O23" i="57"/>
  <c r="P25" i="57" s="1"/>
  <c r="M23" i="57"/>
  <c r="N25" i="57" s="1"/>
  <c r="K23" i="57"/>
  <c r="L25" i="57" s="1"/>
  <c r="I23" i="57"/>
  <c r="J25" i="57" s="1"/>
  <c r="G23" i="57"/>
  <c r="H25" i="57" s="1"/>
  <c r="E23" i="57"/>
  <c r="S22" i="57"/>
  <c r="C32" i="57" s="1"/>
  <c r="F13" i="1" s="1"/>
  <c r="S21" i="57"/>
  <c r="C31" i="57" s="1"/>
  <c r="E13" i="1" s="1"/>
  <c r="S20" i="57"/>
  <c r="T20" i="57" s="1"/>
  <c r="S19" i="57"/>
  <c r="T19" i="57" s="1"/>
  <c r="S18" i="57"/>
  <c r="T18" i="57" s="1"/>
  <c r="S17" i="57"/>
  <c r="T17" i="57" s="1"/>
  <c r="S16" i="57"/>
  <c r="T16" i="57" s="1"/>
  <c r="S15" i="57"/>
  <c r="T15" i="57" s="1"/>
  <c r="S14" i="57"/>
  <c r="T14" i="57" s="1"/>
  <c r="S13" i="57"/>
  <c r="T13" i="57" s="1"/>
  <c r="S12" i="57"/>
  <c r="T12" i="57" s="1"/>
  <c r="S11" i="57"/>
  <c r="T11" i="57" s="1"/>
  <c r="S10" i="57"/>
  <c r="T10" i="57" s="1"/>
  <c r="S9" i="57"/>
  <c r="T9" i="57" s="1"/>
  <c r="S8" i="57"/>
  <c r="T8" i="57" s="1"/>
  <c r="S7" i="57"/>
  <c r="T7" i="57" s="1"/>
  <c r="S6" i="57"/>
  <c r="T6" i="57" s="1"/>
  <c r="S5" i="57"/>
  <c r="T5" i="57" s="1"/>
  <c r="S4" i="57"/>
  <c r="T4" i="57" s="1"/>
  <c r="H6" i="1"/>
  <c r="I6" i="1"/>
  <c r="S19" i="44"/>
  <c r="T19" i="44" s="1"/>
  <c r="G36" i="5"/>
  <c r="S21" i="59" l="1"/>
  <c r="S23" i="59"/>
  <c r="T16" i="59"/>
  <c r="T22" i="59" s="1"/>
  <c r="C26" i="59" s="1"/>
  <c r="S25" i="58"/>
  <c r="T24" i="58"/>
  <c r="C28" i="58" s="1"/>
  <c r="S23" i="58"/>
  <c r="S23" i="57"/>
  <c r="F25" i="57"/>
  <c r="S25" i="57" s="1"/>
  <c r="T24" i="57"/>
  <c r="C28" i="57" s="1"/>
  <c r="C31" i="59" l="1"/>
  <c r="G31" i="59" s="1"/>
  <c r="B7" i="1"/>
  <c r="G7" i="1" s="1"/>
  <c r="C33" i="58"/>
  <c r="G33" i="58" s="1"/>
  <c r="B12" i="1"/>
  <c r="G12" i="1" s="1"/>
  <c r="C33" i="57"/>
  <c r="G33" i="57" s="1"/>
  <c r="B13" i="1"/>
  <c r="G13" i="1" s="1"/>
  <c r="S19" i="56" l="1"/>
  <c r="T19" i="56" s="1"/>
  <c r="S18" i="56"/>
  <c r="T18" i="56" s="1"/>
  <c r="S18" i="14" l="1"/>
  <c r="T18" i="14" s="1"/>
  <c r="S17" i="14"/>
  <c r="T17" i="14" l="1"/>
  <c r="S21" i="5"/>
  <c r="T21" i="5" s="1"/>
  <c r="S20" i="47" l="1"/>
  <c r="T20" i="47" s="1"/>
  <c r="S20" i="24" l="1"/>
  <c r="T20" i="24" s="1"/>
  <c r="S19" i="24"/>
  <c r="T19" i="24" s="1"/>
  <c r="S18" i="24"/>
  <c r="T18" i="24" s="1"/>
  <c r="I16" i="1" l="1"/>
  <c r="H16" i="1"/>
  <c r="S6" i="5" l="1"/>
  <c r="T6" i="5" s="1"/>
  <c r="S5" i="5"/>
  <c r="T5" i="5" s="1"/>
  <c r="S4" i="5"/>
  <c r="T4" i="5" s="1"/>
  <c r="S14" i="56" l="1"/>
  <c r="T14" i="56" s="1"/>
  <c r="S13" i="56"/>
  <c r="T13" i="56" s="1"/>
  <c r="S14" i="47" l="1"/>
  <c r="T14" i="47" s="1"/>
  <c r="S21" i="51" l="1"/>
  <c r="T21" i="51" s="1"/>
  <c r="S23" i="51"/>
  <c r="T23" i="51" s="1"/>
  <c r="I10" i="1" l="1"/>
  <c r="H10" i="1"/>
  <c r="V27" i="56"/>
  <c r="C32" i="56" s="1"/>
  <c r="D10" i="1" s="1"/>
  <c r="U27" i="56"/>
  <c r="C31" i="56" s="1"/>
  <c r="C10" i="1" s="1"/>
  <c r="S26" i="56"/>
  <c r="Q25" i="56"/>
  <c r="R27" i="56" s="1"/>
  <c r="O25" i="56"/>
  <c r="P27" i="56" s="1"/>
  <c r="M25" i="56"/>
  <c r="N27" i="56" s="1"/>
  <c r="K25" i="56"/>
  <c r="L27" i="56" s="1"/>
  <c r="I25" i="56"/>
  <c r="J27" i="56" s="1"/>
  <c r="G25" i="56"/>
  <c r="H27" i="56" s="1"/>
  <c r="E25" i="56"/>
  <c r="F27" i="56" s="1"/>
  <c r="S24" i="56"/>
  <c r="C34" i="56" s="1"/>
  <c r="F10" i="1" s="1"/>
  <c r="S23" i="56"/>
  <c r="C33" i="56" s="1"/>
  <c r="E10" i="1" s="1"/>
  <c r="S22" i="56"/>
  <c r="T22" i="56" s="1"/>
  <c r="S21" i="56"/>
  <c r="T21" i="56" s="1"/>
  <c r="S20" i="56"/>
  <c r="S17" i="56"/>
  <c r="T17" i="56" s="1"/>
  <c r="S16" i="56"/>
  <c r="T16" i="56" s="1"/>
  <c r="S15" i="56"/>
  <c r="T15" i="56" s="1"/>
  <c r="S12" i="56"/>
  <c r="T12" i="56" s="1"/>
  <c r="S11" i="56"/>
  <c r="T11" i="56" s="1"/>
  <c r="S10" i="56"/>
  <c r="T10" i="56" s="1"/>
  <c r="S9" i="56"/>
  <c r="T9" i="56" s="1"/>
  <c r="S8" i="56"/>
  <c r="T8" i="56" s="1"/>
  <c r="S7" i="56"/>
  <c r="T7" i="56" s="1"/>
  <c r="S6" i="56"/>
  <c r="T6" i="56" s="1"/>
  <c r="S5" i="56"/>
  <c r="T5" i="56" s="1"/>
  <c r="S4" i="56"/>
  <c r="T4" i="56" s="1"/>
  <c r="T20" i="56" l="1"/>
  <c r="T26" i="56" s="1"/>
  <c r="C30" i="56" s="1"/>
  <c r="K10" i="1"/>
  <c r="S27" i="56"/>
  <c r="S25" i="56"/>
  <c r="S4" i="55"/>
  <c r="T4" i="55" s="1"/>
  <c r="I15" i="1"/>
  <c r="H15" i="1"/>
  <c r="V23" i="55"/>
  <c r="C28" i="55" s="1"/>
  <c r="D15" i="1" s="1"/>
  <c r="U23" i="55"/>
  <c r="C27" i="55" s="1"/>
  <c r="C15" i="1" s="1"/>
  <c r="S22" i="55"/>
  <c r="Q21" i="55"/>
  <c r="R23" i="55" s="1"/>
  <c r="O21" i="55"/>
  <c r="P23" i="55" s="1"/>
  <c r="M21" i="55"/>
  <c r="N23" i="55" s="1"/>
  <c r="K21" i="55"/>
  <c r="L23" i="55" s="1"/>
  <c r="I21" i="55"/>
  <c r="J23" i="55" s="1"/>
  <c r="G21" i="55"/>
  <c r="H23" i="55" s="1"/>
  <c r="E21" i="55"/>
  <c r="F23" i="55" s="1"/>
  <c r="S20" i="55"/>
  <c r="C30" i="55" s="1"/>
  <c r="F15" i="1" s="1"/>
  <c r="S19" i="55"/>
  <c r="C29" i="55" s="1"/>
  <c r="E15" i="1" s="1"/>
  <c r="S18" i="55"/>
  <c r="T18" i="55" s="1"/>
  <c r="S17" i="55"/>
  <c r="T17" i="55" s="1"/>
  <c r="S16" i="55"/>
  <c r="T16" i="55" s="1"/>
  <c r="S15" i="55"/>
  <c r="S14" i="55"/>
  <c r="T14" i="55" s="1"/>
  <c r="S13" i="55"/>
  <c r="T13" i="55" s="1"/>
  <c r="S12" i="55"/>
  <c r="T12" i="55" s="1"/>
  <c r="S11" i="55"/>
  <c r="T11" i="55" s="1"/>
  <c r="S10" i="55"/>
  <c r="T10" i="55" s="1"/>
  <c r="S9" i="55"/>
  <c r="T9" i="55" s="1"/>
  <c r="S8" i="55"/>
  <c r="T8" i="55" s="1"/>
  <c r="S7" i="55"/>
  <c r="T7" i="55" s="1"/>
  <c r="S6" i="55"/>
  <c r="T6" i="55" s="1"/>
  <c r="S5" i="55"/>
  <c r="T5" i="55" s="1"/>
  <c r="T15" i="55" l="1"/>
  <c r="T22" i="55" s="1"/>
  <c r="C26" i="55" s="1"/>
  <c r="K15" i="1"/>
  <c r="C35" i="56"/>
  <c r="B10" i="1"/>
  <c r="G10" i="1" s="1"/>
  <c r="S23" i="55"/>
  <c r="S21" i="55"/>
  <c r="G35" i="56" l="1"/>
  <c r="C31" i="55"/>
  <c r="B15" i="1"/>
  <c r="G15" i="1" s="1"/>
  <c r="G31" i="55" l="1"/>
  <c r="I25" i="24" l="1"/>
  <c r="J27" i="24" s="1"/>
  <c r="S19" i="51" l="1"/>
  <c r="T19" i="51" s="1"/>
  <c r="K25" i="24" l="1"/>
  <c r="L27" i="24" s="1"/>
  <c r="M25" i="24" l="1"/>
  <c r="N27" i="24" s="1"/>
  <c r="H18" i="1" l="1"/>
  <c r="I18" i="1"/>
  <c r="S16" i="47" l="1"/>
  <c r="T16" i="47" s="1"/>
  <c r="V29" i="51" l="1"/>
  <c r="C34" i="51" s="1"/>
  <c r="D14" i="1" s="1"/>
  <c r="U29" i="51"/>
  <c r="C33" i="51" s="1"/>
  <c r="S28" i="51"/>
  <c r="Q27" i="51"/>
  <c r="R29" i="51" s="1"/>
  <c r="O27" i="51"/>
  <c r="P29" i="51" s="1"/>
  <c r="M27" i="51"/>
  <c r="N29" i="51" s="1"/>
  <c r="K27" i="51"/>
  <c r="L29" i="51" s="1"/>
  <c r="I27" i="51"/>
  <c r="J29" i="51" s="1"/>
  <c r="G27" i="51"/>
  <c r="H29" i="51" s="1"/>
  <c r="E27" i="51"/>
  <c r="F29" i="51" s="1"/>
  <c r="S26" i="51"/>
  <c r="C36" i="51" s="1"/>
  <c r="S25" i="51"/>
  <c r="C35" i="51" s="1"/>
  <c r="S24" i="51"/>
  <c r="T24" i="51" s="1"/>
  <c r="S22" i="51"/>
  <c r="S20" i="51"/>
  <c r="S18" i="51"/>
  <c r="T18" i="51" s="1"/>
  <c r="S13" i="51"/>
  <c r="T13" i="51" s="1"/>
  <c r="S12" i="51"/>
  <c r="T12" i="51" s="1"/>
  <c r="S11" i="51"/>
  <c r="T11" i="51" s="1"/>
  <c r="S10" i="51"/>
  <c r="T10" i="51" s="1"/>
  <c r="S9" i="51"/>
  <c r="T9" i="51" s="1"/>
  <c r="S7" i="51"/>
  <c r="T7" i="51" s="1"/>
  <c r="S6" i="51"/>
  <c r="T6" i="51" s="1"/>
  <c r="S5" i="51"/>
  <c r="T5" i="51" s="1"/>
  <c r="S4" i="51"/>
  <c r="T4" i="51" s="1"/>
  <c r="E14" i="1" l="1"/>
  <c r="T20" i="51"/>
  <c r="T22" i="51"/>
  <c r="S29" i="51"/>
  <c r="S27" i="51"/>
  <c r="S19" i="5"/>
  <c r="T19" i="5" s="1"/>
  <c r="S18" i="5"/>
  <c r="T18" i="5" s="1"/>
  <c r="T28" i="51" l="1"/>
  <c r="C32" i="51" s="1"/>
  <c r="B14" i="1" s="1"/>
  <c r="G14" i="1" s="1"/>
  <c r="C37" i="51" l="1"/>
  <c r="G37" i="51" s="1"/>
  <c r="M23" i="16" l="1"/>
  <c r="N25" i="16" s="1"/>
  <c r="S16" i="14" l="1"/>
  <c r="T16" i="14" s="1"/>
  <c r="S15" i="14"/>
  <c r="T15" i="14" s="1"/>
  <c r="S14" i="14"/>
  <c r="T14" i="14" s="1"/>
  <c r="S15" i="16" l="1"/>
  <c r="T15" i="16" s="1"/>
  <c r="S14" i="16"/>
  <c r="T14" i="16" s="1"/>
  <c r="S16" i="16" l="1"/>
  <c r="T16" i="16" s="1"/>
  <c r="G26" i="47" l="1"/>
  <c r="H28" i="47" s="1"/>
  <c r="S12" i="16" l="1"/>
  <c r="T12" i="16" s="1"/>
  <c r="S11" i="16"/>
  <c r="T11" i="16" s="1"/>
  <c r="S13" i="16" l="1"/>
  <c r="T13" i="16" s="1"/>
  <c r="S24" i="5" l="1"/>
  <c r="T24" i="5" s="1"/>
  <c r="S23" i="5"/>
  <c r="T23" i="5" s="1"/>
  <c r="S22" i="5"/>
  <c r="T22" i="5" s="1"/>
  <c r="S12" i="47"/>
  <c r="T12" i="47" s="1"/>
  <c r="S17" i="47" l="1"/>
  <c r="T17" i="47" s="1"/>
  <c r="S18" i="47"/>
  <c r="T18" i="47" s="1"/>
  <c r="S10" i="16" l="1"/>
  <c r="T10" i="16" s="1"/>
  <c r="S19" i="47"/>
  <c r="T19" i="47" s="1"/>
  <c r="S15" i="47"/>
  <c r="T15" i="47" s="1"/>
  <c r="S13" i="47"/>
  <c r="T13" i="47" l="1"/>
  <c r="S17" i="16"/>
  <c r="T17" i="16" l="1"/>
  <c r="S15" i="18"/>
  <c r="T15" i="18" s="1"/>
  <c r="S17" i="30"/>
  <c r="T17" i="30" s="1"/>
  <c r="S19" i="30"/>
  <c r="S18" i="30"/>
  <c r="T18" i="30" s="1"/>
  <c r="S16" i="30"/>
  <c r="T16" i="30" s="1"/>
  <c r="T19" i="30" l="1"/>
  <c r="S17" i="18"/>
  <c r="T17" i="18" s="1"/>
  <c r="S16" i="18"/>
  <c r="T16" i="18" s="1"/>
  <c r="I11" i="1" l="1"/>
  <c r="H11" i="1"/>
  <c r="I8" i="1"/>
  <c r="H8" i="1"/>
  <c r="V28" i="47"/>
  <c r="C33" i="47" s="1"/>
  <c r="D6" i="1" s="1"/>
  <c r="U28" i="47"/>
  <c r="C32" i="47" s="1"/>
  <c r="C6" i="1" s="1"/>
  <c r="S27" i="47"/>
  <c r="Q26" i="47"/>
  <c r="R28" i="47" s="1"/>
  <c r="O26" i="47"/>
  <c r="P28" i="47" s="1"/>
  <c r="M26" i="47"/>
  <c r="N28" i="47" s="1"/>
  <c r="K26" i="47"/>
  <c r="L28" i="47" s="1"/>
  <c r="I26" i="47"/>
  <c r="J28" i="47" s="1"/>
  <c r="E26" i="47"/>
  <c r="F28" i="47" s="1"/>
  <c r="S25" i="47"/>
  <c r="C35" i="47" s="1"/>
  <c r="F6" i="1" s="1"/>
  <c r="S24" i="47"/>
  <c r="C34" i="47" s="1"/>
  <c r="E6" i="1" s="1"/>
  <c r="S23" i="47"/>
  <c r="T23" i="47" s="1"/>
  <c r="S22" i="47"/>
  <c r="T22" i="47" s="1"/>
  <c r="S21" i="47"/>
  <c r="S11" i="47"/>
  <c r="T11" i="47" s="1"/>
  <c r="S10" i="47"/>
  <c r="T10" i="47" s="1"/>
  <c r="S9" i="47"/>
  <c r="T9" i="47" s="1"/>
  <c r="S8" i="47"/>
  <c r="T8" i="47" s="1"/>
  <c r="S7" i="47"/>
  <c r="T7" i="47" s="1"/>
  <c r="S6" i="47"/>
  <c r="T6" i="47" s="1"/>
  <c r="S5" i="47"/>
  <c r="T5" i="47" s="1"/>
  <c r="S4" i="47"/>
  <c r="T4" i="47" s="1"/>
  <c r="V23" i="46"/>
  <c r="C28" i="46" s="1"/>
  <c r="D8" i="1" s="1"/>
  <c r="U23" i="46"/>
  <c r="C27" i="46" s="1"/>
  <c r="C8" i="1" s="1"/>
  <c r="S22" i="46"/>
  <c r="Q21" i="46"/>
  <c r="R23" i="46" s="1"/>
  <c r="O21" i="46"/>
  <c r="P23" i="46" s="1"/>
  <c r="M21" i="46"/>
  <c r="N23" i="46" s="1"/>
  <c r="K21" i="46"/>
  <c r="L23" i="46" s="1"/>
  <c r="I21" i="46"/>
  <c r="J23" i="46" s="1"/>
  <c r="G21" i="46"/>
  <c r="H23" i="46" s="1"/>
  <c r="E21" i="46"/>
  <c r="F23" i="46" s="1"/>
  <c r="S20" i="46"/>
  <c r="C30" i="46" s="1"/>
  <c r="F8" i="1" s="1"/>
  <c r="S19" i="46"/>
  <c r="C29" i="46" s="1"/>
  <c r="E8" i="1" s="1"/>
  <c r="S18" i="46"/>
  <c r="T18" i="46" s="1"/>
  <c r="S17" i="46"/>
  <c r="S16" i="46"/>
  <c r="T16" i="46" s="1"/>
  <c r="S15" i="46"/>
  <c r="T15" i="46" s="1"/>
  <c r="S14" i="46"/>
  <c r="T14" i="46" s="1"/>
  <c r="S13" i="46"/>
  <c r="T13" i="46" s="1"/>
  <c r="S12" i="46"/>
  <c r="T12" i="46" s="1"/>
  <c r="S11" i="46"/>
  <c r="T11" i="46" s="1"/>
  <c r="S10" i="46"/>
  <c r="T10" i="46" s="1"/>
  <c r="S9" i="46"/>
  <c r="T9" i="46" s="1"/>
  <c r="S8" i="46"/>
  <c r="T8" i="46" s="1"/>
  <c r="S7" i="46"/>
  <c r="T7" i="46" s="1"/>
  <c r="S6" i="46"/>
  <c r="T6" i="46" s="1"/>
  <c r="S5" i="46"/>
  <c r="T5" i="46" s="1"/>
  <c r="S4" i="46"/>
  <c r="T4" i="46" s="1"/>
  <c r="V24" i="44"/>
  <c r="C29" i="44" s="1"/>
  <c r="D11" i="1" s="1"/>
  <c r="U24" i="44"/>
  <c r="C28" i="44" s="1"/>
  <c r="C11" i="1" s="1"/>
  <c r="S23" i="44"/>
  <c r="Q22" i="44"/>
  <c r="R24" i="44" s="1"/>
  <c r="O22" i="44"/>
  <c r="P24" i="44" s="1"/>
  <c r="M22" i="44"/>
  <c r="N24" i="44" s="1"/>
  <c r="K22" i="44"/>
  <c r="L24" i="44" s="1"/>
  <c r="I22" i="44"/>
  <c r="J24" i="44" s="1"/>
  <c r="G22" i="44"/>
  <c r="H24" i="44" s="1"/>
  <c r="E22" i="44"/>
  <c r="F24" i="44" s="1"/>
  <c r="S21" i="44"/>
  <c r="C31" i="44" s="1"/>
  <c r="F11" i="1" s="1"/>
  <c r="S20" i="44"/>
  <c r="C30" i="44" s="1"/>
  <c r="E11" i="1" s="1"/>
  <c r="S18" i="44"/>
  <c r="S17" i="44"/>
  <c r="T17" i="44" s="1"/>
  <c r="S16" i="44"/>
  <c r="T16" i="44" s="1"/>
  <c r="S15" i="44"/>
  <c r="T15" i="44" s="1"/>
  <c r="S14" i="44"/>
  <c r="T14" i="44" s="1"/>
  <c r="S13" i="44"/>
  <c r="T13" i="44" s="1"/>
  <c r="S12" i="44"/>
  <c r="T12" i="44" s="1"/>
  <c r="S11" i="44"/>
  <c r="T11" i="44" s="1"/>
  <c r="S10" i="44"/>
  <c r="T10" i="44" s="1"/>
  <c r="S9" i="44"/>
  <c r="T9" i="44" s="1"/>
  <c r="S7" i="44"/>
  <c r="T7" i="44" s="1"/>
  <c r="S5" i="44"/>
  <c r="T5" i="44" s="1"/>
  <c r="S4" i="44"/>
  <c r="T4" i="44" s="1"/>
  <c r="S5" i="24"/>
  <c r="T5" i="24" s="1"/>
  <c r="S6" i="24"/>
  <c r="T6" i="24" s="1"/>
  <c r="S7" i="24"/>
  <c r="T7" i="24" s="1"/>
  <c r="S8" i="24"/>
  <c r="T8" i="24" s="1"/>
  <c r="S9" i="24"/>
  <c r="T9" i="24" s="1"/>
  <c r="S10" i="24"/>
  <c r="T10" i="24" s="1"/>
  <c r="S11" i="24"/>
  <c r="T11" i="24" s="1"/>
  <c r="S12" i="24"/>
  <c r="T12" i="24" s="1"/>
  <c r="S13" i="24"/>
  <c r="T13" i="24" s="1"/>
  <c r="S14" i="24"/>
  <c r="T14" i="24" s="1"/>
  <c r="S15" i="24"/>
  <c r="T15" i="24" s="1"/>
  <c r="S16" i="24"/>
  <c r="T16" i="24" s="1"/>
  <c r="S17" i="24"/>
  <c r="S21" i="24"/>
  <c r="T21" i="24" s="1"/>
  <c r="S22" i="24"/>
  <c r="T22" i="24" s="1"/>
  <c r="S23" i="24"/>
  <c r="S24" i="24"/>
  <c r="T18" i="44" l="1"/>
  <c r="T23" i="44" s="1"/>
  <c r="C27" i="44" s="1"/>
  <c r="B11" i="1" s="1"/>
  <c r="K11" i="1"/>
  <c r="I27" i="46"/>
  <c r="K6" i="1"/>
  <c r="T21" i="47"/>
  <c r="T27" i="47" s="1"/>
  <c r="C31" i="47" s="1"/>
  <c r="B6" i="1" s="1"/>
  <c r="G6" i="1" s="1"/>
  <c r="T17" i="46"/>
  <c r="T22" i="46" s="1"/>
  <c r="C26" i="46" s="1"/>
  <c r="K8" i="1"/>
  <c r="T17" i="24"/>
  <c r="S28" i="47"/>
  <c r="S26" i="47"/>
  <c r="S23" i="46"/>
  <c r="S21" i="46"/>
  <c r="S24" i="44"/>
  <c r="S22" i="44"/>
  <c r="C31" i="46" l="1"/>
  <c r="G31" i="46" s="1"/>
  <c r="B8" i="1"/>
  <c r="C36" i="47"/>
  <c r="C32" i="44"/>
  <c r="G32" i="44" s="1"/>
  <c r="G25" i="24"/>
  <c r="H27" i="24" s="1"/>
  <c r="E25" i="14"/>
  <c r="F27" i="14" s="1"/>
  <c r="G36" i="47" l="1"/>
  <c r="E36" i="5" l="1"/>
  <c r="F38" i="5" s="1"/>
  <c r="S27" i="5" l="1"/>
  <c r="T27" i="5" l="1"/>
  <c r="S29" i="5"/>
  <c r="T29" i="5" s="1"/>
  <c r="S28" i="5"/>
  <c r="T28" i="5" s="1"/>
  <c r="K36" i="5" l="1"/>
  <c r="I36" i="5"/>
  <c r="J38" i="5" s="1"/>
  <c r="V38" i="5" l="1"/>
  <c r="S22" i="16" l="1"/>
  <c r="S21" i="16"/>
  <c r="S20" i="16"/>
  <c r="T20" i="16" s="1"/>
  <c r="S19" i="16"/>
  <c r="S9" i="16"/>
  <c r="T9" i="16" s="1"/>
  <c r="S8" i="16"/>
  <c r="T8" i="16" s="1"/>
  <c r="S7" i="16"/>
  <c r="T7" i="16" s="1"/>
  <c r="S6" i="16"/>
  <c r="T6" i="16" s="1"/>
  <c r="S5" i="16"/>
  <c r="T5" i="16" s="1"/>
  <c r="T19" i="16" l="1"/>
  <c r="K16" i="1"/>
  <c r="S11" i="18"/>
  <c r="T11" i="18" s="1"/>
  <c r="S10" i="18"/>
  <c r="T10" i="18" s="1"/>
  <c r="S9" i="18"/>
  <c r="T9" i="18" s="1"/>
  <c r="S8" i="18"/>
  <c r="T8" i="18" s="1"/>
  <c r="S7" i="18"/>
  <c r="T7" i="18" s="1"/>
  <c r="S6" i="18"/>
  <c r="T6" i="18" s="1"/>
  <c r="S5" i="18"/>
  <c r="T5" i="18" s="1"/>
  <c r="S4" i="18"/>
  <c r="T4" i="18" s="1"/>
  <c r="S4" i="30" l="1"/>
  <c r="T4" i="30" s="1"/>
  <c r="I24" i="30"/>
  <c r="J26" i="30" s="1"/>
  <c r="S5" i="30" l="1"/>
  <c r="T5" i="30" s="1"/>
  <c r="S22" i="14" l="1"/>
  <c r="S21" i="14"/>
  <c r="T22" i="14" l="1"/>
  <c r="T21" i="14"/>
  <c r="S15" i="30"/>
  <c r="T15" i="30" s="1"/>
  <c r="S14" i="30"/>
  <c r="T14" i="30" s="1"/>
  <c r="S7" i="5" l="1"/>
  <c r="T7" i="5" s="1"/>
  <c r="S9" i="5"/>
  <c r="T9" i="5" s="1"/>
  <c r="S12" i="5"/>
  <c r="T12" i="5" s="1"/>
  <c r="S20" i="5"/>
  <c r="T20" i="5" s="1"/>
  <c r="S25" i="5"/>
  <c r="T25" i="5" s="1"/>
  <c r="S26" i="5"/>
  <c r="T26" i="5" s="1"/>
  <c r="S31" i="5"/>
  <c r="T31" i="5" s="1"/>
  <c r="S32" i="5"/>
  <c r="S33" i="5"/>
  <c r="T33" i="5" s="1"/>
  <c r="S34" i="5"/>
  <c r="S35" i="5"/>
  <c r="U38" i="5"/>
  <c r="S37" i="5"/>
  <c r="T32" i="5" l="1"/>
  <c r="S14" i="18"/>
  <c r="T14" i="18" s="1"/>
  <c r="S13" i="18"/>
  <c r="T13" i="18" s="1"/>
  <c r="S12" i="18"/>
  <c r="T12" i="18" s="1"/>
  <c r="S20" i="14" l="1"/>
  <c r="T20" i="14" s="1"/>
  <c r="S19" i="14"/>
  <c r="T19" i="14" l="1"/>
  <c r="I31" i="14"/>
  <c r="K9" i="1" s="1"/>
  <c r="V26" i="30"/>
  <c r="C31" i="30" s="1"/>
  <c r="D18" i="1" s="1"/>
  <c r="U26" i="30"/>
  <c r="C30" i="30" s="1"/>
  <c r="C18" i="1" s="1"/>
  <c r="S25" i="30"/>
  <c r="Q24" i="30"/>
  <c r="R26" i="30" s="1"/>
  <c r="O24" i="30"/>
  <c r="P26" i="30" s="1"/>
  <c r="M24" i="30"/>
  <c r="N26" i="30" s="1"/>
  <c r="K24" i="30"/>
  <c r="L26" i="30" s="1"/>
  <c r="G24" i="30"/>
  <c r="H26" i="30" s="1"/>
  <c r="E24" i="30"/>
  <c r="F26" i="30" s="1"/>
  <c r="S23" i="30"/>
  <c r="C33" i="30" s="1"/>
  <c r="F18" i="1" s="1"/>
  <c r="S22" i="30"/>
  <c r="C32" i="30" s="1"/>
  <c r="E18" i="1" s="1"/>
  <c r="S21" i="30"/>
  <c r="T21" i="30" s="1"/>
  <c r="S20" i="30"/>
  <c r="K18" i="1" s="1"/>
  <c r="S13" i="30"/>
  <c r="S12" i="30"/>
  <c r="T12" i="30" s="1"/>
  <c r="S11" i="30"/>
  <c r="T11" i="30" s="1"/>
  <c r="S10" i="30"/>
  <c r="T10" i="30" s="1"/>
  <c r="S9" i="30"/>
  <c r="T9" i="30" s="1"/>
  <c r="S8" i="30"/>
  <c r="T8" i="30" s="1"/>
  <c r="S7" i="30"/>
  <c r="T7" i="30" s="1"/>
  <c r="S6" i="30"/>
  <c r="T6" i="30" s="1"/>
  <c r="K17" i="1"/>
  <c r="I20" i="1"/>
  <c r="I19" i="1"/>
  <c r="I17" i="1"/>
  <c r="I9" i="1"/>
  <c r="H20" i="1"/>
  <c r="H19" i="1"/>
  <c r="H17" i="1"/>
  <c r="H9" i="1"/>
  <c r="C31" i="16"/>
  <c r="E16" i="1" s="1"/>
  <c r="V27" i="24"/>
  <c r="C32" i="24" s="1"/>
  <c r="U27" i="24"/>
  <c r="C31" i="24" s="1"/>
  <c r="C17" i="1" s="1"/>
  <c r="S26" i="24"/>
  <c r="Q25" i="24"/>
  <c r="R27" i="24" s="1"/>
  <c r="O25" i="24"/>
  <c r="P27" i="24" s="1"/>
  <c r="E25" i="24"/>
  <c r="F27" i="24" s="1"/>
  <c r="C34" i="24"/>
  <c r="F17" i="1" s="1"/>
  <c r="C33" i="24"/>
  <c r="E17" i="1" s="1"/>
  <c r="S4" i="24"/>
  <c r="T4" i="24" s="1"/>
  <c r="V25" i="16"/>
  <c r="C30" i="16" s="1"/>
  <c r="D16" i="1" s="1"/>
  <c r="U25" i="16"/>
  <c r="C29" i="16" s="1"/>
  <c r="C16" i="1" s="1"/>
  <c r="S24" i="16"/>
  <c r="Q23" i="16"/>
  <c r="R25" i="16" s="1"/>
  <c r="O23" i="16"/>
  <c r="P25" i="16" s="1"/>
  <c r="K23" i="16"/>
  <c r="L25" i="16" s="1"/>
  <c r="I23" i="16"/>
  <c r="J25" i="16" s="1"/>
  <c r="G23" i="16"/>
  <c r="H25" i="16" s="1"/>
  <c r="E23" i="16"/>
  <c r="F25" i="16" s="1"/>
  <c r="C32" i="16"/>
  <c r="F16" i="1" s="1"/>
  <c r="S4" i="16"/>
  <c r="T4" i="16" s="1"/>
  <c r="V27" i="14"/>
  <c r="C32" i="14" s="1"/>
  <c r="D9" i="1" s="1"/>
  <c r="U27" i="14"/>
  <c r="C31" i="14" s="1"/>
  <c r="C9" i="1" s="1"/>
  <c r="S26" i="14"/>
  <c r="Q25" i="14"/>
  <c r="R27" i="14" s="1"/>
  <c r="O25" i="14"/>
  <c r="P27" i="14" s="1"/>
  <c r="M25" i="14"/>
  <c r="N27" i="14" s="1"/>
  <c r="K25" i="14"/>
  <c r="I25" i="14"/>
  <c r="J27" i="14" s="1"/>
  <c r="G25" i="14"/>
  <c r="H27" i="14" s="1"/>
  <c r="S24" i="14"/>
  <c r="C34" i="14" s="1"/>
  <c r="S23" i="14"/>
  <c r="S13" i="14"/>
  <c r="T13" i="14" s="1"/>
  <c r="S12" i="14"/>
  <c r="T12" i="14" s="1"/>
  <c r="S11" i="14"/>
  <c r="T11" i="14" s="1"/>
  <c r="S10" i="14"/>
  <c r="T10" i="14" s="1"/>
  <c r="S9" i="14"/>
  <c r="T9" i="14" s="1"/>
  <c r="S8" i="14"/>
  <c r="T8" i="14" s="1"/>
  <c r="S7" i="14"/>
  <c r="T7" i="14" s="1"/>
  <c r="S6" i="14"/>
  <c r="T6" i="14" s="1"/>
  <c r="S5" i="14"/>
  <c r="T5" i="14" s="1"/>
  <c r="S4" i="14"/>
  <c r="T4" i="14" s="1"/>
  <c r="C42" i="5"/>
  <c r="C20" i="1" s="1"/>
  <c r="C43" i="5"/>
  <c r="D20" i="1" s="1"/>
  <c r="H38" i="5"/>
  <c r="L38" i="5"/>
  <c r="O36" i="5"/>
  <c r="P38" i="5" s="1"/>
  <c r="S18" i="18"/>
  <c r="S19" i="18"/>
  <c r="S21" i="18"/>
  <c r="C31" i="18" s="1"/>
  <c r="E19" i="1" s="1"/>
  <c r="S22" i="18"/>
  <c r="C32" i="18" s="1"/>
  <c r="E23" i="18"/>
  <c r="F25" i="18" s="1"/>
  <c r="G23" i="18"/>
  <c r="H25" i="18" s="1"/>
  <c r="I23" i="18"/>
  <c r="J25" i="18" s="1"/>
  <c r="K23" i="18"/>
  <c r="L25" i="18" s="1"/>
  <c r="O23" i="18"/>
  <c r="P25" i="18" s="1"/>
  <c r="Q23" i="18"/>
  <c r="R25" i="18" s="1"/>
  <c r="S24" i="18"/>
  <c r="U25" i="18"/>
  <c r="C29" i="18" s="1"/>
  <c r="C19" i="1" s="1"/>
  <c r="V25" i="18"/>
  <c r="C30" i="18" s="1"/>
  <c r="D19" i="1" s="1"/>
  <c r="C44" i="5"/>
  <c r="E20" i="1" s="1"/>
  <c r="C45" i="5"/>
  <c r="Q36" i="5"/>
  <c r="R38" i="5" s="1"/>
  <c r="C33" i="14" l="1"/>
  <c r="E9" i="1" s="1"/>
  <c r="E21" i="1" s="1"/>
  <c r="I21" i="1"/>
  <c r="H21" i="1"/>
  <c r="C21" i="1"/>
  <c r="T18" i="18"/>
  <c r="T20" i="30"/>
  <c r="D17" i="1"/>
  <c r="D21" i="1" s="1"/>
  <c r="T13" i="30"/>
  <c r="T19" i="18"/>
  <c r="T26" i="24"/>
  <c r="C30" i="24" s="1"/>
  <c r="B17" i="1" s="1"/>
  <c r="T26" i="14"/>
  <c r="S25" i="24"/>
  <c r="F20" i="1"/>
  <c r="F19" i="1"/>
  <c r="S26" i="30"/>
  <c r="S24" i="30"/>
  <c r="S27" i="24"/>
  <c r="S25" i="14"/>
  <c r="F9" i="1"/>
  <c r="L27" i="14"/>
  <c r="S27" i="14" s="1"/>
  <c r="C30" i="14" l="1"/>
  <c r="B9" i="1" s="1"/>
  <c r="G9" i="1" s="1"/>
  <c r="F21" i="1"/>
  <c r="T25" i="30"/>
  <c r="C29" i="30" s="1"/>
  <c r="B18" i="1" s="1"/>
  <c r="G18" i="1" s="1"/>
  <c r="C35" i="24"/>
  <c r="G35" i="24" s="1"/>
  <c r="G11" i="1"/>
  <c r="G8" i="1"/>
  <c r="G17" i="1"/>
  <c r="C35" i="14" l="1"/>
  <c r="G35" i="14" s="1"/>
  <c r="C34" i="30"/>
  <c r="G34" i="30" s="1"/>
  <c r="M23" i="18" l="1"/>
  <c r="N25" i="18" s="1"/>
  <c r="S25" i="18" s="1"/>
  <c r="S20" i="18"/>
  <c r="S23" i="18" l="1"/>
  <c r="K19" i="1"/>
  <c r="T20" i="18"/>
  <c r="T24" i="18" s="1"/>
  <c r="C28" i="18" s="1"/>
  <c r="B19" i="1" s="1"/>
  <c r="C33" i="18" l="1"/>
  <c r="G33" i="18" s="1"/>
  <c r="G19" i="1" l="1"/>
  <c r="S25" i="16" l="1"/>
  <c r="S18" i="16"/>
  <c r="T18" i="16" l="1"/>
  <c r="T24" i="16" s="1"/>
  <c r="C28" i="16" s="1"/>
  <c r="B16" i="1" s="1"/>
  <c r="G16" i="1" s="1"/>
  <c r="S23" i="16"/>
  <c r="C33" i="16" l="1"/>
  <c r="M36" i="5"/>
  <c r="N38" i="5" s="1"/>
  <c r="S30" i="5"/>
  <c r="T30" i="5" l="1"/>
  <c r="T37" i="5" s="1"/>
  <c r="C41" i="5" s="1"/>
  <c r="B20" i="1" s="1"/>
  <c r="K20" i="1"/>
  <c r="S36" i="5"/>
  <c r="G20" i="1" l="1"/>
  <c r="G21" i="1" s="1"/>
  <c r="K21" i="1"/>
  <c r="C25" i="1" s="1"/>
  <c r="C46" i="5"/>
  <c r="G46" i="5" s="1"/>
  <c r="B21" i="1" l="1"/>
  <c r="C24" i="1" s="1"/>
  <c r="C2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I5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<sst xmlns="http://schemas.openxmlformats.org/spreadsheetml/2006/main" count="716" uniqueCount="122">
  <si>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</si>
  <si>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</si>
  <si>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</si>
  <si>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</si>
  <si>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</si>
  <si>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</si>
  <si>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</si>
  <si>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</si>
  <si>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</si>
  <si>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</si>
  <si>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</si>
  <si>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</si>
  <si>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</si>
  <si>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</si>
  <si>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</si>
  <si>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</si>
  <si>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</si>
  <si>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</si>
  <si>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</si>
  <si>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</si>
  <si>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</si>
  <si>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</si>
  <si>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</si>
  <si>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</si>
  <si>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</si>
  <si>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</si>
  <si>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</si>
  <si>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</si>
  <si>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</si>
  <si>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</si>
  <si>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</si>
  <si>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</si>
  <si>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</si>
  <si>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</si>
  <si>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</si>
  <si>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</si>
  <si>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</si>
  <si>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</si>
  <si>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</si>
  <si>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</si>
  <si>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</si>
  <si>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Z Czege</t>
  </si>
  <si>
    <t xml:space="preserve"> = Annual Leave</t>
  </si>
  <si>
    <t>G.Ward</t>
  </si>
  <si>
    <t>CL Nr</t>
  </si>
  <si>
    <t>N Winterburn</t>
  </si>
  <si>
    <t>N.Winterburn</t>
  </si>
  <si>
    <t xml:space="preserve"> = AWOL</t>
  </si>
  <si>
    <t>A Hammond</t>
  </si>
  <si>
    <t>Z.Czege</t>
  </si>
  <si>
    <t>G. Ward</t>
  </si>
  <si>
    <t>T. Winterburn</t>
  </si>
  <si>
    <t>S. Wright</t>
  </si>
  <si>
    <t>.</t>
  </si>
  <si>
    <t>paintshop maintenance</t>
  </si>
  <si>
    <t>fsc</t>
  </si>
  <si>
    <t xml:space="preserve">week ending </t>
  </si>
  <si>
    <t>Week Ending</t>
  </si>
  <si>
    <t>tidy workshop</t>
  </si>
  <si>
    <t>machine maintenance</t>
  </si>
  <si>
    <t>tidy works</t>
  </si>
  <si>
    <t>fork lift</t>
  </si>
  <si>
    <t>S.Chimes</t>
  </si>
  <si>
    <t>S Chimes</t>
  </si>
  <si>
    <t>check tools</t>
  </si>
  <si>
    <t>fire wood</t>
  </si>
  <si>
    <t xml:space="preserve">sick note </t>
  </si>
  <si>
    <t xml:space="preserve">sort deliveries </t>
  </si>
  <si>
    <t>toolbox talks / time sheets</t>
  </si>
  <si>
    <t xml:space="preserve">delivery tickets </t>
  </si>
  <si>
    <t>production meeting</t>
  </si>
  <si>
    <t>J Mcsharry</t>
  </si>
  <si>
    <t>F Pugh-Keenan</t>
  </si>
  <si>
    <t>P Drinkwater</t>
  </si>
  <si>
    <t>fork lift - deliveries</t>
  </si>
  <si>
    <t>empty / sort trollies</t>
  </si>
  <si>
    <t>fire marshal duties</t>
  </si>
  <si>
    <t xml:space="preserve">R Pender </t>
  </si>
  <si>
    <t>R.Pender</t>
  </si>
  <si>
    <t>J McSharry</t>
  </si>
  <si>
    <t>labouring</t>
  </si>
  <si>
    <t>mask fit test</t>
  </si>
  <si>
    <t>extraction / shredder</t>
  </si>
  <si>
    <t>B.Crawley</t>
  </si>
  <si>
    <t>ms</t>
  </si>
  <si>
    <t>js</t>
  </si>
  <si>
    <t>ps</t>
  </si>
  <si>
    <t xml:space="preserve">clean / light fire </t>
  </si>
  <si>
    <t>samples</t>
  </si>
  <si>
    <t xml:space="preserve">frames </t>
  </si>
  <si>
    <t>seating</t>
  </si>
  <si>
    <t>wall panels / frames</t>
  </si>
  <si>
    <t>job estimating</t>
  </si>
  <si>
    <t>panels / frames</t>
  </si>
  <si>
    <t>fork lift / yard /  skip</t>
  </si>
  <si>
    <t xml:space="preserve">supervision/quality control </t>
  </si>
  <si>
    <t>move panels</t>
  </si>
  <si>
    <t>panelling</t>
  </si>
  <si>
    <t>scaffold for roof</t>
  </si>
  <si>
    <t xml:space="preserve">doors &amp; frames </t>
  </si>
  <si>
    <t>packers</t>
  </si>
  <si>
    <t>panels</t>
  </si>
  <si>
    <t>scaffold pipes</t>
  </si>
  <si>
    <t>scaffold infill</t>
  </si>
  <si>
    <t>storage unit</t>
  </si>
  <si>
    <t>6822 kl</t>
  </si>
  <si>
    <t>wardrobe</t>
  </si>
  <si>
    <t>frame</t>
  </si>
  <si>
    <t>28.04.24</t>
  </si>
  <si>
    <t>load panels</t>
  </si>
  <si>
    <t>trash unit</t>
  </si>
  <si>
    <t>windowboard</t>
  </si>
  <si>
    <t>paneling</t>
  </si>
  <si>
    <t>window seat</t>
  </si>
  <si>
    <t>doctors appointment</t>
  </si>
  <si>
    <t>hospital appointment</t>
  </si>
  <si>
    <t>OFFI01</t>
  </si>
  <si>
    <t>GALL01</t>
  </si>
  <si>
    <t>MBHS01</t>
  </si>
  <si>
    <t>NEWP01</t>
  </si>
  <si>
    <t>MOOR02(KL)</t>
  </si>
  <si>
    <t>OFFI02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</si>
</sst>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&quot;£&quot;#,##0.00"/>
  </numFmts>
  <fonts count="25" x14ac:knownFonts="1">
    <font>
      <sz val="10"/>
      <name val="Arial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4">
    <xf numFmtId="0" fontId="0" fillId="0" borderId="0" xfId="0"/>
    <xf numFmtId="0" fontId="1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/>
    <xf numFmtId="2" fontId="6" fillId="0" borderId="1" xfId="0" applyNumberFormat="1" applyFont="1" applyBorder="1"/>
    <xf numFmtId="2" fontId="7" fillId="3" borderId="2" xfId="0" applyNumberFormat="1" applyFont="1" applyFill="1" applyBorder="1"/>
    <xf numFmtId="0" fontId="6" fillId="3" borderId="1" xfId="0" applyFont="1" applyFill="1" applyBorder="1"/>
    <xf numFmtId="2" fontId="7" fillId="3" borderId="1" xfId="0" applyNumberFormat="1" applyFont="1" applyFill="1" applyBorder="1"/>
    <xf numFmtId="0" fontId="7" fillId="3" borderId="1" xfId="0" applyFont="1" applyFill="1" applyBorder="1"/>
    <xf numFmtId="2" fontId="7" fillId="3" borderId="4" xfId="0" applyNumberFormat="1" applyFont="1" applyFill="1" applyBorder="1"/>
    <xf numFmtId="2" fontId="6" fillId="0" borderId="0" xfId="0" applyNumberFormat="1" applyFont="1"/>
    <xf numFmtId="2" fontId="7" fillId="0" borderId="0" xfId="0" applyNumberFormat="1" applyFont="1"/>
    <xf numFmtId="8" fontId="6" fillId="0" borderId="0" xfId="0" applyNumberFormat="1" applyFont="1"/>
    <xf numFmtId="0" fontId="6" fillId="0" borderId="2" xfId="0" applyFont="1" applyBorder="1"/>
    <xf numFmtId="2" fontId="7" fillId="0" borderId="5" xfId="0" applyNumberFormat="1" applyFont="1" applyBorder="1"/>
    <xf numFmtId="2" fontId="6" fillId="5" borderId="0" xfId="0" applyNumberFormat="1" applyFont="1" applyFill="1"/>
    <xf numFmtId="17" fontId="6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0" fillId="0" borderId="1" xfId="0" applyFont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" xfId="0" applyFont="1" applyBorder="1"/>
    <xf numFmtId="2" fontId="10" fillId="0" borderId="1" xfId="0" applyNumberFormat="1" applyFont="1" applyBorder="1"/>
    <xf numFmtId="2" fontId="11" fillId="3" borderId="2" xfId="0" applyNumberFormat="1" applyFont="1" applyFill="1" applyBorder="1"/>
    <xf numFmtId="0" fontId="10" fillId="3" borderId="1" xfId="0" applyFont="1" applyFill="1" applyBorder="1"/>
    <xf numFmtId="2" fontId="11" fillId="3" borderId="1" xfId="0" applyNumberFormat="1" applyFont="1" applyFill="1" applyBorder="1"/>
    <xf numFmtId="0" fontId="11" fillId="3" borderId="1" xfId="0" applyFont="1" applyFill="1" applyBorder="1"/>
    <xf numFmtId="2" fontId="11" fillId="3" borderId="4" xfId="0" applyNumberFormat="1" applyFont="1" applyFill="1" applyBorder="1"/>
    <xf numFmtId="2" fontId="10" fillId="0" borderId="0" xfId="0" applyNumberFormat="1" applyFont="1"/>
    <xf numFmtId="2" fontId="10" fillId="5" borderId="0" xfId="0" applyNumberFormat="1" applyFont="1" applyFill="1"/>
    <xf numFmtId="2" fontId="11" fillId="0" borderId="5" xfId="0" applyNumberFormat="1" applyFont="1" applyBorder="1"/>
    <xf numFmtId="2" fontId="11" fillId="0" borderId="0" xfId="0" applyNumberFormat="1" applyFont="1"/>
    <xf numFmtId="8" fontId="10" fillId="0" borderId="0" xfId="0" applyNumberFormat="1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5" fillId="3" borderId="2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1" xfId="0" applyFont="1" applyBorder="1"/>
    <xf numFmtId="2" fontId="14" fillId="0" borderId="3" xfId="0" applyNumberFormat="1" applyFont="1" applyBorder="1" applyAlignment="1">
      <alignment horizontal="center"/>
    </xf>
    <xf numFmtId="2" fontId="14" fillId="0" borderId="1" xfId="0" applyNumberFormat="1" applyFont="1" applyBorder="1"/>
    <xf numFmtId="2" fontId="15" fillId="3" borderId="2" xfId="0" applyNumberFormat="1" applyFont="1" applyFill="1" applyBorder="1"/>
    <xf numFmtId="0" fontId="14" fillId="3" borderId="1" xfId="0" applyFont="1" applyFill="1" applyBorder="1"/>
    <xf numFmtId="2" fontId="15" fillId="3" borderId="1" xfId="0" applyNumberFormat="1" applyFont="1" applyFill="1" applyBorder="1"/>
    <xf numFmtId="17" fontId="14" fillId="0" borderId="1" xfId="0" applyNumberFormat="1" applyFont="1" applyBorder="1" applyAlignment="1">
      <alignment horizontal="center"/>
    </xf>
    <xf numFmtId="0" fontId="15" fillId="3" borderId="1" xfId="0" applyFont="1" applyFill="1" applyBorder="1"/>
    <xf numFmtId="2" fontId="14" fillId="0" borderId="0" xfId="0" applyNumberFormat="1" applyFont="1"/>
    <xf numFmtId="2" fontId="14" fillId="5" borderId="0" xfId="0" applyNumberFormat="1" applyFont="1" applyFill="1"/>
    <xf numFmtId="2" fontId="15" fillId="0" borderId="5" xfId="0" applyNumberFormat="1" applyFont="1" applyBorder="1"/>
    <xf numFmtId="2" fontId="15" fillId="0" borderId="0" xfId="0" applyNumberFormat="1" applyFont="1"/>
    <xf numFmtId="8" fontId="14" fillId="0" borderId="0" xfId="0" applyNumberFormat="1" applyFont="1"/>
    <xf numFmtId="2" fontId="16" fillId="0" borderId="3" xfId="0" applyNumberFormat="1" applyFont="1" applyBorder="1" applyAlignment="1">
      <alignment horizontal="center"/>
    </xf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0" fillId="3" borderId="2" xfId="0" applyFont="1" applyFill="1" applyBorder="1" applyAlignment="1">
      <alignment horizontal="center"/>
    </xf>
    <xf numFmtId="0" fontId="20" fillId="3" borderId="1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1" xfId="0" applyFont="1" applyBorder="1"/>
    <xf numFmtId="2" fontId="19" fillId="0" borderId="3" xfId="0" applyNumberFormat="1" applyFont="1" applyBorder="1" applyAlignment="1">
      <alignment horizontal="center"/>
    </xf>
    <xf numFmtId="2" fontId="19" fillId="0" borderId="1" xfId="0" applyNumberFormat="1" applyFont="1" applyBorder="1" applyAlignment="1">
      <alignment horizontal="center"/>
    </xf>
    <xf numFmtId="2" fontId="20" fillId="3" borderId="2" xfId="0" applyNumberFormat="1" applyFont="1" applyFill="1" applyBorder="1"/>
    <xf numFmtId="0" fontId="19" fillId="3" borderId="1" xfId="0" applyFont="1" applyFill="1" applyBorder="1"/>
    <xf numFmtId="0" fontId="19" fillId="0" borderId="1" xfId="0" applyFont="1" applyBorder="1" applyAlignment="1">
      <alignment horizontal="center"/>
    </xf>
    <xf numFmtId="2" fontId="20" fillId="3" borderId="1" xfId="0" applyNumberFormat="1" applyFont="1" applyFill="1" applyBorder="1"/>
    <xf numFmtId="0" fontId="20" fillId="3" borderId="1" xfId="0" applyFont="1" applyFill="1" applyBorder="1"/>
    <xf numFmtId="2" fontId="20" fillId="3" borderId="4" xfId="0" applyNumberFormat="1" applyFont="1" applyFill="1" applyBorder="1"/>
    <xf numFmtId="2" fontId="19" fillId="0" borderId="0" xfId="0" applyNumberFormat="1" applyFont="1"/>
    <xf numFmtId="2" fontId="19" fillId="5" borderId="0" xfId="0" applyNumberFormat="1" applyFont="1" applyFill="1"/>
    <xf numFmtId="2" fontId="20" fillId="0" borderId="5" xfId="0" applyNumberFormat="1" applyFont="1" applyBorder="1"/>
    <xf numFmtId="2" fontId="20" fillId="0" borderId="0" xfId="0" applyNumberFormat="1" applyFont="1"/>
    <xf numFmtId="8" fontId="19" fillId="0" borderId="0" xfId="0" applyNumberFormat="1" applyFont="1"/>
    <xf numFmtId="0" fontId="21" fillId="0" borderId="0" xfId="0" applyFont="1"/>
    <xf numFmtId="0" fontId="22" fillId="0" borderId="0" xfId="0" applyFont="1"/>
    <xf numFmtId="0" fontId="22" fillId="6" borderId="0" xfId="0" applyFont="1" applyFill="1"/>
    <xf numFmtId="0" fontId="23" fillId="0" borderId="0" xfId="0" applyFont="1"/>
    <xf numFmtId="0" fontId="22" fillId="4" borderId="0" xfId="0" applyFont="1" applyFill="1"/>
    <xf numFmtId="0" fontId="22" fillId="2" borderId="0" xfId="0" applyFont="1" applyFill="1"/>
    <xf numFmtId="0" fontId="21" fillId="0" borderId="1" xfId="0" applyFont="1" applyBorder="1"/>
    <xf numFmtId="0" fontId="23" fillId="0" borderId="1" xfId="0" applyFont="1" applyBorder="1"/>
    <xf numFmtId="0" fontId="22" fillId="0" borderId="1" xfId="0" applyFont="1" applyBorder="1"/>
    <xf numFmtId="2" fontId="22" fillId="0" borderId="1" xfId="0" applyNumberFormat="1" applyFont="1" applyBorder="1"/>
    <xf numFmtId="2" fontId="23" fillId="0" borderId="1" xfId="0" applyNumberFormat="1" applyFont="1" applyBorder="1"/>
    <xf numFmtId="8" fontId="23" fillId="0" borderId="1" xfId="0" applyNumberFormat="1" applyFont="1" applyBorder="1"/>
    <xf numFmtId="2" fontId="22" fillId="5" borderId="1" xfId="0" applyNumberFormat="1" applyFont="1" applyFill="1" applyBorder="1"/>
    <xf numFmtId="164" fontId="23" fillId="0" borderId="1" xfId="0" applyNumberFormat="1" applyFont="1" applyBorder="1"/>
    <xf numFmtId="0" fontId="23" fillId="3" borderId="1" xfId="0" applyFont="1" applyFill="1" applyBorder="1"/>
    <xf numFmtId="2" fontId="23" fillId="3" borderId="1" xfId="0" applyNumberFormat="1" applyFont="1" applyFill="1" applyBorder="1"/>
    <xf numFmtId="164" fontId="23" fillId="3" borderId="1" xfId="0" applyNumberFormat="1" applyFont="1" applyFill="1" applyBorder="1"/>
    <xf numFmtId="2" fontId="24" fillId="0" borderId="0" xfId="0" applyNumberFormat="1" applyFont="1"/>
    <xf numFmtId="10" fontId="24" fillId="0" borderId="0" xfId="0" applyNumberFormat="1" applyFont="1"/>
    <xf numFmtId="0" fontId="14" fillId="0" borderId="1" xfId="0" applyFont="1" applyBorder="1" applyAlignment="1">
      <alignment horizontal="center"/>
    </xf>
    <xf numFmtId="2" fontId="15" fillId="3" borderId="4" xfId="0" applyNumberFormat="1" applyFont="1" applyFill="1" applyBorder="1"/>
    <xf numFmtId="0" fontId="22" fillId="0" borderId="4" xfId="0" applyFont="1" applyBorder="1"/>
    <xf numFmtId="0" fontId="6" fillId="0" borderId="7" xfId="0" applyFont="1" applyBorder="1"/>
    <xf numFmtId="2" fontId="14" fillId="4" borderId="3" xfId="0" applyNumberFormat="1" applyFont="1" applyFill="1" applyBorder="1" applyAlignment="1">
      <alignment horizontal="center"/>
    </xf>
    <xf numFmtId="2" fontId="6" fillId="4" borderId="3" xfId="0" applyNumberFormat="1" applyFont="1" applyFill="1" applyBorder="1" applyAlignment="1">
      <alignment horizontal="center"/>
    </xf>
    <xf numFmtId="0" fontId="6" fillId="4" borderId="2" xfId="0" applyFont="1" applyFill="1" applyBorder="1"/>
    <xf numFmtId="14" fontId="6" fillId="0" borderId="1" xfId="0" applyNumberFormat="1" applyFont="1" applyBorder="1" applyAlignment="1">
      <alignment horizontal="center"/>
    </xf>
    <xf numFmtId="14" fontId="14" fillId="0" borderId="1" xfId="0" applyNumberFormat="1" applyFont="1" applyBorder="1" applyAlignment="1">
      <alignment horizontal="center"/>
    </xf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2" fontId="6" fillId="7" borderId="3" xfId="0" applyNumberFormat="1" applyFont="1" applyFill="1" applyBorder="1" applyAlignment="1">
      <alignment horizontal="center"/>
    </xf>
    <xf numFmtId="2" fontId="14" fillId="7" borderId="3" xfId="0" applyNumberFormat="1" applyFont="1" applyFill="1" applyBorder="1" applyAlignment="1">
      <alignment horizontal="center"/>
    </xf>
    <xf numFmtId="2" fontId="14" fillId="0" borderId="2" xfId="0" applyNumberFormat="1" applyFont="1" applyBorder="1" applyAlignment="1">
      <alignment horizontal="center"/>
    </xf>
    <xf numFmtId="2" fontId="14" fillId="0" borderId="4" xfId="0" applyNumberFormat="1" applyFont="1" applyBorder="1" applyAlignment="1">
      <alignment horizontal="center"/>
    </xf>
    <xf numFmtId="2" fontId="14" fillId="4" borderId="2" xfId="0" applyNumberFormat="1" applyFont="1" applyFill="1" applyBorder="1" applyAlignment="1">
      <alignment horizontal="center"/>
    </xf>
    <xf numFmtId="2" fontId="14" fillId="4" borderId="4" xfId="0" applyNumberFormat="1" applyFont="1" applyFill="1" applyBorder="1" applyAlignment="1">
      <alignment horizontal="center"/>
    </xf>
    <xf numFmtId="2" fontId="6" fillId="4" borderId="2" xfId="0" applyNumberFormat="1" applyFont="1" applyFill="1" applyBorder="1" applyAlignment="1">
      <alignment horizontal="center"/>
    </xf>
    <xf numFmtId="2" fontId="6" fillId="4" borderId="1" xfId="0" applyNumberFormat="1" applyFont="1" applyFill="1" applyBorder="1" applyAlignment="1">
      <alignment horizontal="center"/>
    </xf>
    <xf numFmtId="2" fontId="14" fillId="4" borderId="1" xfId="0" applyNumberFormat="1" applyFont="1" applyFill="1" applyBorder="1" applyAlignment="1">
      <alignment horizontal="center"/>
    </xf>
    <xf numFmtId="2" fontId="6" fillId="7" borderId="1" xfId="0" applyNumberFormat="1" applyFont="1" applyFill="1" applyBorder="1" applyAlignment="1">
      <alignment horizontal="center"/>
    </xf>
    <xf numFmtId="2" fontId="14" fillId="7" borderId="1" xfId="0" applyNumberFormat="1" applyFont="1" applyFill="1" applyBorder="1" applyAlignment="1">
      <alignment horizontal="center"/>
    </xf>
    <xf numFmtId="2" fontId="14" fillId="7" borderId="2" xfId="0" applyNumberFormat="1" applyFont="1" applyFill="1" applyBorder="1" applyAlignment="1">
      <alignment horizontal="center"/>
    </xf>
    <xf numFmtId="2" fontId="14" fillId="7" borderId="4" xfId="0" applyNumberFormat="1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4" borderId="1" xfId="0" applyFont="1" applyFill="1" applyBorder="1" applyAlignment="1">
      <alignment horizontal="center"/>
    </xf>
    <xf numFmtId="0" fontId="14" fillId="7" borderId="1" xfId="0" applyFont="1" applyFill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15" fillId="3" borderId="2" xfId="0" applyNumberFormat="1" applyFont="1" applyFill="1" applyBorder="1"/>
    <xf numFmtId="2" fontId="15" fillId="3" borderId="4" xfId="0" applyNumberFormat="1" applyFont="1" applyFill="1" applyBorder="1"/>
    <xf numFmtId="2" fontId="6" fillId="0" borderId="2" xfId="0" applyNumberFormat="1" applyFont="1" applyBorder="1" applyAlignment="1">
      <alignment horizontal="center"/>
    </xf>
    <xf numFmtId="2" fontId="14" fillId="0" borderId="2" xfId="0" applyNumberFormat="1" applyFont="1" applyBorder="1" applyAlignment="1">
      <alignment horizontal="center" vertical="top"/>
    </xf>
    <xf numFmtId="2" fontId="14" fillId="0" borderId="4" xfId="0" applyNumberFormat="1" applyFont="1" applyBorder="1" applyAlignment="1">
      <alignment horizontal="center" vertical="top"/>
    </xf>
    <xf numFmtId="0" fontId="6" fillId="0" borderId="1" xfId="0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6" fillId="4" borderId="4" xfId="0" applyNumberFormat="1" applyFont="1" applyFill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0" fontId="6" fillId="4" borderId="1" xfId="0" applyFont="1" applyFill="1" applyBorder="1" applyAlignment="1">
      <alignment horizontal="center"/>
    </xf>
    <xf numFmtId="2" fontId="14" fillId="0" borderId="1" xfId="0" applyNumberFormat="1" applyFont="1" applyBorder="1" applyAlignment="1">
      <alignment horizontal="center"/>
    </xf>
    <xf numFmtId="2" fontId="6" fillId="7" borderId="2" xfId="0" applyNumberFormat="1" applyFont="1" applyFill="1" applyBorder="1" applyAlignment="1">
      <alignment horizontal="center"/>
    </xf>
    <xf numFmtId="2" fontId="6" fillId="7" borderId="4" xfId="0" applyNumberFormat="1" applyFont="1" applyFill="1" applyBorder="1" applyAlignment="1">
      <alignment horizontal="center"/>
    </xf>
    <xf numFmtId="0" fontId="6" fillId="7" borderId="1" xfId="0" applyFont="1" applyFill="1" applyBorder="1" applyAlignment="1">
      <alignment horizontal="center"/>
    </xf>
    <xf numFmtId="2" fontId="10" fillId="0" borderId="2" xfId="0" applyNumberFormat="1" applyFont="1" applyBorder="1" applyAlignment="1">
      <alignment horizontal="center"/>
    </xf>
    <xf numFmtId="2" fontId="10" fillId="0" borderId="4" xfId="0" applyNumberFormat="1" applyFont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2" fontId="11" fillId="3" borderId="2" xfId="0" applyNumberFormat="1" applyFont="1" applyFill="1" applyBorder="1"/>
    <xf numFmtId="2" fontId="11" fillId="3" borderId="4" xfId="0" applyNumberFormat="1" applyFont="1" applyFill="1" applyBorder="1"/>
    <xf numFmtId="0" fontId="10" fillId="0" borderId="1" xfId="0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19" fillId="0" borderId="2" xfId="0" applyNumberFormat="1" applyFont="1" applyBorder="1" applyAlignment="1">
      <alignment horizontal="center"/>
    </xf>
    <xf numFmtId="2" fontId="19" fillId="0" borderId="4" xfId="0" applyNumberFormat="1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19" fillId="7" borderId="1" xfId="0" applyFont="1" applyFill="1" applyBorder="1" applyAlignment="1">
      <alignment horizontal="center"/>
    </xf>
    <xf numFmtId="2" fontId="20" fillId="3" borderId="2" xfId="0" applyNumberFormat="1" applyFont="1" applyFill="1" applyBorder="1"/>
    <xf numFmtId="2" fontId="20" fillId="3" borderId="4" xfId="0" applyNumberFormat="1" applyFont="1" applyFill="1" applyBorder="1"/>
    <xf numFmtId="0" fontId="6" fillId="0" borderId="1" xfId="0" applyFont="1" applyBorder="1" applyAlignment="1">
      <alignment horizontal="center" shrinkToFi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7"/>
  <sheetViews>
    <sheetView zoomScale="89" zoomScaleNormal="89" workbookViewId="0">
      <selection activeCell="E15" sqref="E15"/>
    </sheetView>
  </sheetViews>
  <sheetFormatPr defaultRowHeight="18" x14ac:dyDescent="0.25"/>
  <cols>
    <col min="1" max="1" width="25.85546875" style="89" customWidth="1"/>
    <col min="2" max="2" width="16.28515625" style="89" customWidth="1"/>
    <col min="3" max="3" width="15.7109375" style="89" bestFit="1" customWidth="1"/>
    <col min="4" max="4" width="16" style="89" customWidth="1"/>
    <col min="5" max="5" width="26.85546875" style="89" bestFit="1" customWidth="1"/>
    <col min="6" max="6" width="24.140625" style="89" customWidth="1"/>
    <col min="7" max="7" width="16" style="91" customWidth="1"/>
    <col min="8" max="8" width="20.5703125" style="91" bestFit="1" customWidth="1"/>
    <col min="9" max="9" width="8.28515625" style="91" bestFit="1" customWidth="1"/>
    <col min="10" max="10" width="9.140625" style="89"/>
    <col min="11" max="11" width="12.85546875" style="89" bestFit="1" customWidth="1"/>
    <col min="12" max="12" width="5" style="116" bestFit="1" customWidth="1"/>
    <col min="13" max="13" width="4.85546875" style="116" customWidth="1"/>
    <col min="14" max="14" width="4.28515625" style="116" bestFit="1" customWidth="1"/>
    <col min="15" max="16384" width="9.140625" style="89"/>
  </cols>
  <sheetData>
    <row r="1" spans="1:14" x14ac:dyDescent="0.25">
      <c r="A1" s="88" t="s">
        <v>0</v>
      </c>
      <c r="D1" s="90"/>
      <c r="E1" s="89" t="s">
        <v>47</v>
      </c>
    </row>
    <row r="2" spans="1:14" x14ac:dyDescent="0.25">
      <c r="A2" s="88" t="s">
        <v>57</v>
      </c>
      <c r="C2" s="114" t="s">
        <v>108</v>
      </c>
      <c r="D2" s="92"/>
      <c r="E2" s="89" t="s">
        <v>40</v>
      </c>
    </row>
    <row r="3" spans="1:14" x14ac:dyDescent="0.25">
      <c r="A3" s="88"/>
      <c r="D3" s="93"/>
      <c r="E3" s="89" t="s">
        <v>42</v>
      </c>
    </row>
    <row r="4" spans="1:14" ht="12.75" customHeight="1" x14ac:dyDescent="0.25"/>
    <row r="5" spans="1:14" x14ac:dyDescent="0.25">
      <c r="A5" s="94" t="s">
        <v>1</v>
      </c>
      <c r="B5" s="95" t="s">
        <v>2</v>
      </c>
      <c r="C5" s="95" t="s">
        <v>5</v>
      </c>
      <c r="D5" s="95" t="s">
        <v>3</v>
      </c>
      <c r="E5" s="95" t="s">
        <v>29</v>
      </c>
      <c r="F5" s="95" t="s">
        <v>30</v>
      </c>
      <c r="G5" s="95" t="s">
        <v>6</v>
      </c>
      <c r="H5" s="95" t="s">
        <v>25</v>
      </c>
      <c r="I5" s="95" t="s">
        <v>32</v>
      </c>
      <c r="K5" s="95" t="s">
        <v>39</v>
      </c>
    </row>
    <row r="6" spans="1:14" ht="17.25" customHeight="1" x14ac:dyDescent="0.25">
      <c r="A6" s="96" t="s">
        <v>63</v>
      </c>
      <c r="B6" s="97">
        <f>SUM(Chimes!C31)</f>
        <v>0</v>
      </c>
      <c r="C6" s="97">
        <f>SUM(Chimes!C32)</f>
        <v>0</v>
      </c>
      <c r="D6" s="97">
        <f>SUM(Chimes!C33)</f>
        <v>0</v>
      </c>
      <c r="E6" s="97">
        <f>SUM(Chimes!C34)</f>
        <v>0</v>
      </c>
      <c r="F6" s="97">
        <f>SUM(Chimes!C35)</f>
        <v>0</v>
      </c>
      <c r="G6" s="98">
        <f>B6+C6+D6+E6+F6</f>
        <v>0</v>
      </c>
      <c r="H6" s="99">
        <f>SUM(Chimes!C37)</f>
        <v>0</v>
      </c>
      <c r="I6" s="99">
        <f>SUM(Chimes!C38)</f>
        <v>0</v>
      </c>
      <c r="K6" s="100">
        <f>SUM(Chimes!I32)</f>
        <v>0</v>
      </c>
      <c r="L6" s="116" t="s">
        <v>84</v>
      </c>
    </row>
    <row r="7" spans="1:14" ht="17.25" customHeight="1" x14ac:dyDescent="0.25">
      <c r="A7" s="96"/>
      <c r="B7" s="97">
        <f>SUM('-'!C26)</f>
        <v>0</v>
      </c>
      <c r="C7" s="97">
        <f>SUM('-'!C27)</f>
        <v>0</v>
      </c>
      <c r="D7" s="97">
        <f>SUM('-'!C28)</f>
        <v>0</v>
      </c>
      <c r="E7" s="97">
        <f>SUM('-'!C29)</f>
        <v>0</v>
      </c>
      <c r="F7" s="97">
        <f>SUM('-'!C30)</f>
        <v>0</v>
      </c>
      <c r="G7" s="98">
        <f>B7+C7+D7+E7+F7</f>
        <v>0</v>
      </c>
      <c r="H7" s="99">
        <f>SUM('-'!C32)</f>
        <v>0</v>
      </c>
      <c r="I7" s="99">
        <f>SUM('-'!C33)</f>
        <v>0</v>
      </c>
      <c r="K7" s="100"/>
    </row>
    <row r="8" spans="1:14" x14ac:dyDescent="0.25">
      <c r="A8" s="96" t="s">
        <v>41</v>
      </c>
      <c r="B8" s="97">
        <f>SUM(Czege!C26)</f>
        <v>40</v>
      </c>
      <c r="C8" s="97">
        <f>SUM(Czege!C27)</f>
        <v>0</v>
      </c>
      <c r="D8" s="97">
        <f>SUM(Czege!C28)</f>
        <v>0</v>
      </c>
      <c r="E8" s="97">
        <f>SUM(Czege!C29)</f>
        <v>0</v>
      </c>
      <c r="F8" s="97">
        <f>SUM(Czege!C30)</f>
        <v>0</v>
      </c>
      <c r="G8" s="98">
        <f>B8+C8+D8+E8+F8</f>
        <v>40</v>
      </c>
      <c r="H8" s="101">
        <f>SUM(Czege!C32)</f>
        <v>0</v>
      </c>
      <c r="I8" s="101">
        <f>SUM(Czege!C33)</f>
        <v>0</v>
      </c>
      <c r="K8" s="100">
        <f>SUM(Czege!I27)</f>
        <v>1</v>
      </c>
      <c r="M8" s="116" t="s">
        <v>85</v>
      </c>
    </row>
    <row r="9" spans="1:14" ht="17.25" customHeight="1" x14ac:dyDescent="0.25">
      <c r="A9" s="96" t="s">
        <v>7</v>
      </c>
      <c r="B9" s="97">
        <f>SUM(Doran!C30)</f>
        <v>32</v>
      </c>
      <c r="C9" s="97">
        <f>SUM(Doran!C31)</f>
        <v>0</v>
      </c>
      <c r="D9" s="97">
        <f>SUM(Doran!C32)</f>
        <v>0</v>
      </c>
      <c r="E9" s="97">
        <f>SUM(Doran!C33)</f>
        <v>0</v>
      </c>
      <c r="F9" s="97">
        <f>SUM(Doran!C34)</f>
        <v>0</v>
      </c>
      <c r="G9" s="98">
        <f t="shared" ref="G9:G19" si="0">B9+C9+D9+E9+F9</f>
        <v>32</v>
      </c>
      <c r="H9" s="101">
        <f>SUM(Doran!C36)</f>
        <v>0</v>
      </c>
      <c r="I9" s="101">
        <f>SUM(Doran!C37)</f>
        <v>0</v>
      </c>
      <c r="K9" s="100">
        <f>SUM(Doran!I31)</f>
        <v>3</v>
      </c>
      <c r="L9" s="116" t="s">
        <v>84</v>
      </c>
    </row>
    <row r="10" spans="1:14" x14ac:dyDescent="0.25">
      <c r="A10" s="96" t="s">
        <v>73</v>
      </c>
      <c r="B10" s="97">
        <f>SUM(Drinkwater!C30)</f>
        <v>40</v>
      </c>
      <c r="C10" s="97">
        <f>SUM(Drinkwater!C31)</f>
        <v>0</v>
      </c>
      <c r="D10" s="97">
        <f>SUM(Drinkwater!C32)</f>
        <v>0</v>
      </c>
      <c r="E10" s="97">
        <f>SUM(Drinkwater!C33)</f>
        <v>0</v>
      </c>
      <c r="F10" s="97">
        <f>SUM(Drinkwater!C34)</f>
        <v>0</v>
      </c>
      <c r="G10" s="98">
        <f t="shared" ref="G10:G16" si="1">B10+C10+D10+E10+F10</f>
        <v>40</v>
      </c>
      <c r="H10" s="101">
        <f>SUM(Drinkwater!C36)</f>
        <v>0</v>
      </c>
      <c r="I10" s="101">
        <f>SUM(Drinkwater!C37)</f>
        <v>0</v>
      </c>
      <c r="K10" s="100">
        <f>SUM(Drinkwater!I31)</f>
        <v>0</v>
      </c>
      <c r="M10" s="116" t="s">
        <v>85</v>
      </c>
    </row>
    <row r="11" spans="1:14" x14ac:dyDescent="0.25">
      <c r="A11" s="96" t="s">
        <v>48</v>
      </c>
      <c r="B11" s="97">
        <f>SUM(Hammond!C27)</f>
        <v>40</v>
      </c>
      <c r="C11" s="97">
        <f>SUM(Hammond!C28)</f>
        <v>0</v>
      </c>
      <c r="D11" s="97">
        <f>SUM(Hammond!C29)</f>
        <v>0</v>
      </c>
      <c r="E11" s="97">
        <f>SUM(Hammond!C30)</f>
        <v>0</v>
      </c>
      <c r="F11" s="97">
        <f>SUM(Hammond!C31)</f>
        <v>0</v>
      </c>
      <c r="G11" s="98">
        <f t="shared" si="1"/>
        <v>40</v>
      </c>
      <c r="H11" s="101">
        <f>SUM(Hammond!C33)</f>
        <v>0</v>
      </c>
      <c r="I11" s="101">
        <f>SUM(Hammond!C34)</f>
        <v>0</v>
      </c>
      <c r="K11" s="100">
        <f>SUM(Hammond!I28)</f>
        <v>1.5</v>
      </c>
      <c r="M11" s="116" t="s">
        <v>85</v>
      </c>
    </row>
    <row r="12" spans="1:14" x14ac:dyDescent="0.25">
      <c r="A12" s="109"/>
      <c r="B12" s="97">
        <f>SUM('.'!C28)</f>
        <v>0</v>
      </c>
      <c r="C12" s="97">
        <f>SUM('.'!C29)</f>
        <v>0</v>
      </c>
      <c r="D12" s="97">
        <f>SUM('.'!C30)</f>
        <v>0</v>
      </c>
      <c r="E12" s="97">
        <f>SUM('.'!C31)</f>
        <v>0</v>
      </c>
      <c r="F12" s="97">
        <f>SUM('.'!C32)</f>
        <v>0</v>
      </c>
      <c r="G12" s="98">
        <f t="shared" si="1"/>
        <v>0</v>
      </c>
      <c r="H12" s="101">
        <f>SUM('.'!C34)</f>
        <v>0</v>
      </c>
      <c r="I12" s="101">
        <f>SUM('.'!C35)</f>
        <v>0</v>
      </c>
      <c r="K12" s="100">
        <f>SUM('.'!I29)</f>
        <v>0</v>
      </c>
    </row>
    <row r="13" spans="1:14" x14ac:dyDescent="0.25">
      <c r="A13" s="109" t="s">
        <v>79</v>
      </c>
      <c r="B13" s="97">
        <f>SUM(Mcsharry!C28)</f>
        <v>40</v>
      </c>
      <c r="C13" s="97">
        <v>0</v>
      </c>
      <c r="D13" s="97">
        <f>SUM(Mcsharry!C30)</f>
        <v>0</v>
      </c>
      <c r="E13" s="97">
        <f>SUM(Mcsharry!C31)</f>
        <v>0</v>
      </c>
      <c r="F13" s="97">
        <f>SUM(Mcsharry!C32)</f>
        <v>0</v>
      </c>
      <c r="G13" s="98">
        <f>B13+C13+D13+E13+F13</f>
        <v>40</v>
      </c>
      <c r="H13" s="101">
        <f>SUM(Mcsharry!C34)</f>
        <v>0</v>
      </c>
      <c r="I13" s="101">
        <f>SUM(Mcsharry!C35)</f>
        <v>0</v>
      </c>
      <c r="K13" s="100">
        <f>SUM(Mcsharry!I29)</f>
        <v>1</v>
      </c>
      <c r="M13" s="116" t="s">
        <v>85</v>
      </c>
    </row>
    <row r="14" spans="1:14" x14ac:dyDescent="0.25">
      <c r="A14" s="89" t="s">
        <v>78</v>
      </c>
      <c r="B14" s="97">
        <f>SUM(Pender!C32)</f>
        <v>24</v>
      </c>
      <c r="C14" s="97">
        <v>0</v>
      </c>
      <c r="D14" s="97">
        <f>SUM(Pender!C34)</f>
        <v>0</v>
      </c>
      <c r="E14" s="97">
        <f>SUM(Pender!C35)</f>
        <v>16</v>
      </c>
      <c r="F14" s="97">
        <v>0</v>
      </c>
      <c r="G14" s="98">
        <f>B14+C14+D14+E14+F14</f>
        <v>40</v>
      </c>
      <c r="H14" s="101">
        <f>SUM(Pender!C40)</f>
        <v>0</v>
      </c>
      <c r="I14" s="101">
        <f>SUM(Pender!C41)</f>
        <v>0</v>
      </c>
      <c r="K14" s="100">
        <f>SUM(Pender!I35)</f>
        <v>0</v>
      </c>
      <c r="L14" s="116" t="s">
        <v>84</v>
      </c>
    </row>
    <row r="15" spans="1:14" x14ac:dyDescent="0.25">
      <c r="A15" s="96" t="s">
        <v>72</v>
      </c>
      <c r="B15" s="97">
        <f>SUM('Pugh-Keenan'!C26)</f>
        <v>40</v>
      </c>
      <c r="C15" s="97">
        <f>SUM('Pugh-Keenan'!C27)</f>
        <v>0</v>
      </c>
      <c r="D15" s="97">
        <f>SUM('Pugh-Keenan'!C28)</f>
        <v>0</v>
      </c>
      <c r="E15" s="97">
        <f>SUM('Pugh-Keenan'!C29)</f>
        <v>0</v>
      </c>
      <c r="F15" s="97">
        <f>SUM('Pugh-Keenan'!C30)</f>
        <v>0</v>
      </c>
      <c r="G15" s="98">
        <f t="shared" si="1"/>
        <v>40</v>
      </c>
      <c r="H15" s="101">
        <f>SUM('Pugh-Keenan'!C32)</f>
        <v>0</v>
      </c>
      <c r="I15" s="101">
        <f>SUM('Pugh-Keenan'!C33)</f>
        <v>0</v>
      </c>
      <c r="K15" s="100">
        <f>SUM('Pugh-Keenan'!I27)</f>
        <v>0</v>
      </c>
      <c r="N15" s="116" t="s">
        <v>86</v>
      </c>
    </row>
    <row r="16" spans="1:14" ht="17.25" customHeight="1" x14ac:dyDescent="0.25">
      <c r="A16" s="96" t="s">
        <v>8</v>
      </c>
      <c r="B16" s="97">
        <f>SUM(Taylor!C28)</f>
        <v>40</v>
      </c>
      <c r="C16" s="97">
        <f>SUM(Taylor!C29)</f>
        <v>0</v>
      </c>
      <c r="D16" s="97">
        <f>SUM(Taylor!C30)</f>
        <v>0</v>
      </c>
      <c r="E16" s="97">
        <f>SUM(Taylor!C31)</f>
        <v>0</v>
      </c>
      <c r="F16" s="97">
        <f>SUM(Taylor!C32)</f>
        <v>0</v>
      </c>
      <c r="G16" s="98">
        <f t="shared" si="1"/>
        <v>40</v>
      </c>
      <c r="H16" s="101">
        <f>SUM(Taylor!C34)</f>
        <v>0</v>
      </c>
      <c r="I16" s="101">
        <f>SUM(Taylor!C35)</f>
        <v>0</v>
      </c>
      <c r="K16" s="100">
        <f>SUM(Taylor!I29)</f>
        <v>0</v>
      </c>
      <c r="M16" s="116" t="s">
        <v>85</v>
      </c>
    </row>
    <row r="17" spans="1:14" x14ac:dyDescent="0.25">
      <c r="A17" s="96" t="s">
        <v>43</v>
      </c>
      <c r="B17" s="97">
        <f>SUM(Ward!C30)</f>
        <v>39.5</v>
      </c>
      <c r="C17" s="97">
        <f>SUM(Ward!C31)</f>
        <v>0</v>
      </c>
      <c r="D17" s="97">
        <f>SUM(Ward!C32)</f>
        <v>0</v>
      </c>
      <c r="E17" s="97">
        <f>SUM(Ward!C33)</f>
        <v>0</v>
      </c>
      <c r="F17" s="97">
        <f>SUM(Ward!C34)</f>
        <v>0</v>
      </c>
      <c r="G17" s="98">
        <f t="shared" si="0"/>
        <v>39.5</v>
      </c>
      <c r="H17" s="101">
        <f>SUM(Ward!C36)</f>
        <v>0</v>
      </c>
      <c r="I17" s="101">
        <f>SUM(Ward!C37)</f>
        <v>0</v>
      </c>
      <c r="K17" s="100">
        <f>SUM(Ward!I31)</f>
        <v>0</v>
      </c>
      <c r="M17" s="116" t="s">
        <v>85</v>
      </c>
    </row>
    <row r="18" spans="1:14" x14ac:dyDescent="0.25">
      <c r="A18" s="96" t="s">
        <v>45</v>
      </c>
      <c r="B18" s="97">
        <f>SUM(N.Winterburn!C29)</f>
        <v>40</v>
      </c>
      <c r="C18" s="97">
        <f>SUM(N.Winterburn!C30)</f>
        <v>0</v>
      </c>
      <c r="D18" s="97">
        <f>SUM(N.Winterburn!C31)</f>
        <v>0</v>
      </c>
      <c r="E18" s="97">
        <f>SUM(N.Winterburn!C32)</f>
        <v>0</v>
      </c>
      <c r="F18" s="97">
        <f>SUM(N.Winterburn!C33)</f>
        <v>0</v>
      </c>
      <c r="G18" s="98">
        <f t="shared" si="0"/>
        <v>40</v>
      </c>
      <c r="H18" s="101">
        <f>SUM(N.Winterburn!C35)</f>
        <v>0</v>
      </c>
      <c r="I18" s="101">
        <f>SUM(N.Winterburn!C36)</f>
        <v>0</v>
      </c>
      <c r="K18" s="100">
        <f>SUM(N.Winterburn!I30)</f>
        <v>0</v>
      </c>
      <c r="N18" s="116" t="s">
        <v>86</v>
      </c>
    </row>
    <row r="19" spans="1:14" x14ac:dyDescent="0.25">
      <c r="A19" s="96" t="s">
        <v>9</v>
      </c>
      <c r="B19" s="97">
        <f>SUM(T.Winterburn!C28)</f>
        <v>0</v>
      </c>
      <c r="C19" s="97">
        <f>SUM(T.Winterburn!C29)</f>
        <v>0</v>
      </c>
      <c r="D19" s="97">
        <f>SUM(T.Winterburn!C30)</f>
        <v>0</v>
      </c>
      <c r="E19" s="97">
        <f>SUM(T.Winterburn!C31)</f>
        <v>0</v>
      </c>
      <c r="F19" s="97">
        <f>SUM(T.Winterburn!C32)</f>
        <v>0</v>
      </c>
      <c r="G19" s="98">
        <f t="shared" si="0"/>
        <v>0</v>
      </c>
      <c r="H19" s="101">
        <f>SUM(T.Winterburn!C34)</f>
        <v>0</v>
      </c>
      <c r="I19" s="101">
        <f>SUM(T.Winterburn!C35)</f>
        <v>0</v>
      </c>
      <c r="K19" s="100">
        <f>SUM(T.Winterburn!I29)</f>
        <v>0</v>
      </c>
    </row>
    <row r="20" spans="1:14" x14ac:dyDescent="0.25">
      <c r="A20" s="96" t="s">
        <v>10</v>
      </c>
      <c r="B20" s="97">
        <f>SUM(Wright!C41)</f>
        <v>24</v>
      </c>
      <c r="C20" s="97">
        <f>SUM(Wright!C42)</f>
        <v>1.5</v>
      </c>
      <c r="D20" s="97">
        <f>SUM(Wright!C43)</f>
        <v>0</v>
      </c>
      <c r="E20" s="97">
        <f>SUM(Wright!C44)</f>
        <v>16</v>
      </c>
      <c r="F20" s="97">
        <f>SUM(Wright!C45)</f>
        <v>0</v>
      </c>
      <c r="G20" s="98">
        <f>B20+C20+D20+E20+F20</f>
        <v>41.5</v>
      </c>
      <c r="H20" s="101">
        <f>SUM(Wright!C47)</f>
        <v>0</v>
      </c>
      <c r="I20" s="101">
        <f>SUM(Wright!C48)</f>
        <v>0</v>
      </c>
      <c r="K20" s="100">
        <f>SUM(Wright!I42)</f>
        <v>7.25</v>
      </c>
      <c r="M20" s="116" t="s">
        <v>85</v>
      </c>
    </row>
    <row r="21" spans="1:14" ht="17.25" customHeight="1" x14ac:dyDescent="0.25">
      <c r="A21" s="102" t="s">
        <v>20</v>
      </c>
      <c r="B21" s="103">
        <f t="shared" ref="B21:I21" si="2">SUM(B6:B20)</f>
        <v>399.5</v>
      </c>
      <c r="C21" s="103">
        <f t="shared" si="2"/>
        <v>1.5</v>
      </c>
      <c r="D21" s="103">
        <f t="shared" si="2"/>
        <v>0</v>
      </c>
      <c r="E21" s="103">
        <f t="shared" si="2"/>
        <v>32</v>
      </c>
      <c r="F21" s="103">
        <f t="shared" si="2"/>
        <v>0</v>
      </c>
      <c r="G21" s="103">
        <f t="shared" si="2"/>
        <v>433</v>
      </c>
      <c r="H21" s="104">
        <f t="shared" si="2"/>
        <v>0</v>
      </c>
      <c r="I21" s="104">
        <f t="shared" si="2"/>
        <v>0</v>
      </c>
      <c r="J21" s="91"/>
      <c r="K21" s="103">
        <f>SUM(K6:K20)</f>
        <v>13.75</v>
      </c>
    </row>
    <row r="22" spans="1:14" s="91" customFormat="1" x14ac:dyDescent="0.25">
      <c r="A22" s="89"/>
      <c r="B22" s="89"/>
      <c r="C22" s="89"/>
      <c r="D22" s="89"/>
      <c r="E22" s="89"/>
      <c r="F22" s="89"/>
      <c r="J22" s="89"/>
      <c r="K22" s="89"/>
      <c r="L22" s="117"/>
      <c r="M22" s="117"/>
      <c r="N22" s="117"/>
    </row>
    <row r="24" spans="1:14" x14ac:dyDescent="0.25">
      <c r="A24" s="89" t="s">
        <v>26</v>
      </c>
      <c r="C24" s="105">
        <f>B21+C21+D21</f>
        <v>401</v>
      </c>
    </row>
    <row r="25" spans="1:14" x14ac:dyDescent="0.25">
      <c r="A25" s="89" t="s">
        <v>27</v>
      </c>
      <c r="C25" s="105">
        <f>K21</f>
        <v>13.75</v>
      </c>
    </row>
    <row r="26" spans="1:14" x14ac:dyDescent="0.25">
      <c r="A26" s="89" t="s">
        <v>31</v>
      </c>
      <c r="C26" s="106">
        <f>C25/C24</f>
        <v>3.4289276807980051E-2</v>
      </c>
    </row>
    <row r="27" spans="1:14" x14ac:dyDescent="0.25">
      <c r="C27" s="91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38"/>
  <sheetViews>
    <sheetView zoomScale="87" zoomScaleNormal="87" workbookViewId="0">
      <selection activeCell="B23" sqref="B23"/>
    </sheetView>
  </sheetViews>
  <sheetFormatPr defaultRowHeight="15.75" x14ac:dyDescent="0.25"/>
  <cols>
    <col min="1" max="1" width="11" style="48" customWidth="1"/>
    <col min="2" max="2" width="10.7109375" style="48" customWidth="1"/>
    <col min="3" max="3" width="13" style="48" customWidth="1"/>
    <col min="4" max="4" width="28.7109375" style="48" customWidth="1"/>
    <col min="5" max="17" width="7" style="48" customWidth="1"/>
    <col min="18" max="18" width="6.85546875" style="49" customWidth="1"/>
    <col min="19" max="19" width="7.7109375" style="48" customWidth="1"/>
    <col min="20" max="21" width="7.85546875" style="48" customWidth="1"/>
    <col min="22" max="22" width="7.7109375" style="48" customWidth="1"/>
    <col min="23" max="16384" width="9.140625" style="48"/>
  </cols>
  <sheetData>
    <row r="1" spans="1:22" x14ac:dyDescent="0.25">
      <c r="A1" s="1" t="s">
        <v>62</v>
      </c>
      <c r="B1" s="47"/>
      <c r="C1" s="47"/>
    </row>
    <row r="2" spans="1:22" s="52" customFormat="1" x14ac:dyDescent="0.25">
      <c r="A2" s="5" t="s">
        <v>56</v>
      </c>
      <c r="B2" s="107"/>
      <c r="C2" s="6" t="str">
        <f>Analysis!C2</f>
        <v>28.04.24</v>
      </c>
      <c r="D2" s="107"/>
      <c r="E2" s="132" t="s">
        <v>11</v>
      </c>
      <c r="F2" s="132"/>
      <c r="G2" s="132" t="s">
        <v>12</v>
      </c>
      <c r="H2" s="132"/>
      <c r="I2" s="133" t="s">
        <v>13</v>
      </c>
      <c r="J2" s="133"/>
      <c r="K2" s="132" t="s">
        <v>14</v>
      </c>
      <c r="L2" s="132"/>
      <c r="M2" s="132" t="s">
        <v>15</v>
      </c>
      <c r="N2" s="132"/>
      <c r="O2" s="131" t="s">
        <v>16</v>
      </c>
      <c r="P2" s="131"/>
      <c r="Q2" s="131" t="s">
        <v>17</v>
      </c>
      <c r="R2" s="131"/>
      <c r="S2" s="50" t="s">
        <v>20</v>
      </c>
      <c r="T2" s="50" t="s">
        <v>35</v>
      </c>
      <c r="U2" s="51" t="s">
        <v>22</v>
      </c>
      <c r="V2" s="51" t="s">
        <v>23</v>
      </c>
    </row>
    <row r="3" spans="1:22" x14ac:dyDescent="0.25">
      <c r="A3" s="53" t="s">
        <v>18</v>
      </c>
      <c r="B3" s="53" t="s">
        <v>19</v>
      </c>
      <c r="C3" s="53" t="s">
        <v>44</v>
      </c>
      <c r="D3" s="53" t="s">
        <v>28</v>
      </c>
      <c r="E3" s="111">
        <v>8</v>
      </c>
      <c r="F3" s="112">
        <v>16.3</v>
      </c>
      <c r="G3" s="111">
        <v>8</v>
      </c>
      <c r="H3" s="112">
        <v>16.3</v>
      </c>
      <c r="I3" s="119">
        <v>8</v>
      </c>
      <c r="J3" s="118">
        <v>16.3</v>
      </c>
      <c r="K3" s="111">
        <v>8</v>
      </c>
      <c r="L3" s="112">
        <v>16.3</v>
      </c>
      <c r="M3" s="111">
        <v>8</v>
      </c>
      <c r="N3" s="112">
        <v>16.3</v>
      </c>
      <c r="O3" s="54"/>
      <c r="P3" s="54"/>
      <c r="Q3" s="55"/>
      <c r="R3" s="55"/>
      <c r="S3" s="56"/>
      <c r="T3" s="56"/>
      <c r="U3" s="57"/>
      <c r="V3" s="57"/>
    </row>
    <row r="4" spans="1:22" x14ac:dyDescent="0.25">
      <c r="A4" s="6"/>
      <c r="B4" s="6"/>
      <c r="C4" s="6"/>
      <c r="D4" s="20"/>
      <c r="E4" s="126"/>
      <c r="F4" s="126"/>
      <c r="G4" s="122"/>
      <c r="H4" s="123"/>
      <c r="I4" s="128"/>
      <c r="J4" s="128"/>
      <c r="K4" s="126"/>
      <c r="L4" s="126"/>
      <c r="M4" s="126"/>
      <c r="N4" s="126"/>
      <c r="O4" s="120"/>
      <c r="P4" s="121"/>
      <c r="Q4" s="120"/>
      <c r="R4" s="121"/>
      <c r="S4" s="56">
        <f t="shared" ref="S4:S24" si="0">E4+G4+I4+K4+M4+O4+Q4</f>
        <v>0</v>
      </c>
      <c r="T4" s="56">
        <f t="shared" ref="T4:T11" si="1">SUM(S4-U4-V4)</f>
        <v>0</v>
      </c>
      <c r="U4" s="58"/>
      <c r="V4" s="58"/>
    </row>
    <row r="5" spans="1:22" x14ac:dyDescent="0.25">
      <c r="A5" s="6"/>
      <c r="B5" s="6"/>
      <c r="C5" s="6"/>
      <c r="D5" s="20"/>
      <c r="E5" s="125"/>
      <c r="F5" s="126"/>
      <c r="G5" s="122"/>
      <c r="H5" s="123"/>
      <c r="I5" s="127"/>
      <c r="J5" s="128"/>
      <c r="K5" s="125"/>
      <c r="L5" s="126"/>
      <c r="M5" s="125"/>
      <c r="N5" s="126"/>
      <c r="O5" s="120"/>
      <c r="P5" s="121"/>
      <c r="Q5" s="120"/>
      <c r="R5" s="121"/>
      <c r="S5" s="56">
        <f t="shared" si="0"/>
        <v>0</v>
      </c>
      <c r="T5" s="56">
        <f t="shared" si="1"/>
        <v>0</v>
      </c>
      <c r="U5" s="58"/>
      <c r="V5" s="58"/>
    </row>
    <row r="6" spans="1:22" x14ac:dyDescent="0.25">
      <c r="A6" s="6"/>
      <c r="B6" s="6"/>
      <c r="C6" s="6"/>
      <c r="D6" s="20"/>
      <c r="E6" s="126"/>
      <c r="F6" s="126"/>
      <c r="G6" s="122"/>
      <c r="H6" s="123"/>
      <c r="I6" s="128"/>
      <c r="J6" s="128"/>
      <c r="K6" s="126"/>
      <c r="L6" s="126"/>
      <c r="M6" s="126"/>
      <c r="N6" s="126"/>
      <c r="O6" s="120"/>
      <c r="P6" s="121"/>
      <c r="Q6" s="120"/>
      <c r="R6" s="121"/>
      <c r="S6" s="56">
        <f t="shared" si="0"/>
        <v>0</v>
      </c>
      <c r="T6" s="56">
        <f t="shared" si="1"/>
        <v>0</v>
      </c>
      <c r="U6" s="58"/>
      <c r="V6" s="58"/>
    </row>
    <row r="7" spans="1:22" x14ac:dyDescent="0.25">
      <c r="A7" s="6"/>
      <c r="B7" s="6"/>
      <c r="C7" s="6"/>
      <c r="D7" s="20"/>
      <c r="E7" s="122"/>
      <c r="F7" s="123"/>
      <c r="G7" s="122"/>
      <c r="H7" s="123"/>
      <c r="I7" s="129"/>
      <c r="J7" s="130"/>
      <c r="K7" s="122"/>
      <c r="L7" s="123"/>
      <c r="M7" s="124"/>
      <c r="N7" s="123"/>
      <c r="O7" s="120"/>
      <c r="P7" s="121"/>
      <c r="Q7" s="120"/>
      <c r="R7" s="121"/>
      <c r="S7" s="56">
        <f>E7+G7+I7+K7+M7+O7+Q7</f>
        <v>0</v>
      </c>
      <c r="T7" s="56">
        <f t="shared" si="1"/>
        <v>0</v>
      </c>
      <c r="U7" s="58"/>
      <c r="V7" s="58"/>
    </row>
    <row r="8" spans="1:22" x14ac:dyDescent="0.25">
      <c r="A8" s="6"/>
      <c r="B8" s="6"/>
      <c r="C8" s="6"/>
      <c r="D8" s="20"/>
      <c r="E8" s="122"/>
      <c r="F8" s="123"/>
      <c r="G8" s="122"/>
      <c r="H8" s="123"/>
      <c r="I8" s="129"/>
      <c r="J8" s="130"/>
      <c r="K8" s="122"/>
      <c r="L8" s="123"/>
      <c r="M8" s="122"/>
      <c r="N8" s="123"/>
      <c r="O8" s="120"/>
      <c r="P8" s="121"/>
      <c r="Q8" s="120"/>
      <c r="R8" s="121"/>
      <c r="S8" s="56">
        <f>E8+G8+I8+K8+M8+O8+Q8</f>
        <v>0</v>
      </c>
      <c r="T8" s="56">
        <f t="shared" si="1"/>
        <v>0</v>
      </c>
      <c r="U8" s="58"/>
      <c r="V8" s="58"/>
    </row>
    <row r="9" spans="1:22" x14ac:dyDescent="0.25">
      <c r="A9" s="6"/>
      <c r="B9" s="6"/>
      <c r="C9" s="6"/>
      <c r="D9" s="20"/>
      <c r="E9" s="122"/>
      <c r="F9" s="123"/>
      <c r="G9" s="122"/>
      <c r="H9" s="123"/>
      <c r="I9" s="129"/>
      <c r="J9" s="130"/>
      <c r="K9" s="122"/>
      <c r="L9" s="123"/>
      <c r="M9" s="122"/>
      <c r="N9" s="123"/>
      <c r="O9" s="120"/>
      <c r="P9" s="121"/>
      <c r="Q9" s="120"/>
      <c r="R9" s="121"/>
      <c r="S9" s="56">
        <f t="shared" si="0"/>
        <v>0</v>
      </c>
      <c r="T9" s="56">
        <f t="shared" si="1"/>
        <v>0</v>
      </c>
      <c r="U9" s="58"/>
      <c r="V9" s="58"/>
    </row>
    <row r="10" spans="1:22" x14ac:dyDescent="0.25">
      <c r="A10" s="6"/>
      <c r="B10" s="6"/>
      <c r="C10" s="6"/>
      <c r="D10" s="20"/>
      <c r="E10" s="122"/>
      <c r="F10" s="123"/>
      <c r="G10" s="122"/>
      <c r="H10" s="123"/>
      <c r="I10" s="129"/>
      <c r="J10" s="130"/>
      <c r="K10" s="122"/>
      <c r="L10" s="123"/>
      <c r="M10" s="122"/>
      <c r="N10" s="123"/>
      <c r="O10" s="120"/>
      <c r="P10" s="121"/>
      <c r="Q10" s="120"/>
      <c r="R10" s="121"/>
      <c r="S10" s="56">
        <f t="shared" si="0"/>
        <v>0</v>
      </c>
      <c r="T10" s="56">
        <f t="shared" si="1"/>
        <v>0</v>
      </c>
      <c r="U10" s="58"/>
      <c r="V10" s="58"/>
    </row>
    <row r="11" spans="1:22" x14ac:dyDescent="0.25">
      <c r="A11" s="6"/>
      <c r="B11" s="6"/>
      <c r="C11" s="6"/>
      <c r="D11" s="20"/>
      <c r="E11" s="122"/>
      <c r="F11" s="123"/>
      <c r="G11" s="122"/>
      <c r="H11" s="123"/>
      <c r="I11" s="129"/>
      <c r="J11" s="130"/>
      <c r="K11" s="122"/>
      <c r="L11" s="123"/>
      <c r="M11" s="122"/>
      <c r="N11" s="123"/>
      <c r="O11" s="120"/>
      <c r="P11" s="121"/>
      <c r="Q11" s="120"/>
      <c r="R11" s="121"/>
      <c r="S11" s="56">
        <f t="shared" si="0"/>
        <v>0</v>
      </c>
      <c r="T11" s="56">
        <f t="shared" si="1"/>
        <v>0</v>
      </c>
      <c r="U11" s="58"/>
      <c r="V11" s="58"/>
    </row>
    <row r="12" spans="1:22" x14ac:dyDescent="0.25">
      <c r="A12" s="6"/>
      <c r="B12" s="6"/>
      <c r="C12" s="6"/>
      <c r="D12" s="20"/>
      <c r="E12" s="122"/>
      <c r="F12" s="123"/>
      <c r="G12" s="122"/>
      <c r="H12" s="123"/>
      <c r="I12" s="120"/>
      <c r="J12" s="121"/>
      <c r="K12" s="122"/>
      <c r="L12" s="123"/>
      <c r="M12" s="122"/>
      <c r="N12" s="123"/>
      <c r="O12" s="120"/>
      <c r="P12" s="121"/>
      <c r="Q12" s="120"/>
      <c r="R12" s="121"/>
      <c r="S12" s="56">
        <f t="shared" si="0"/>
        <v>0</v>
      </c>
      <c r="T12" s="56">
        <f t="shared" ref="T12" si="2">SUM(S12-U12-V12)</f>
        <v>0</v>
      </c>
      <c r="U12" s="58"/>
      <c r="V12" s="58"/>
    </row>
    <row r="13" spans="1:22" ht="15.75" customHeight="1" x14ac:dyDescent="0.25">
      <c r="A13" s="6"/>
      <c r="B13" s="6"/>
      <c r="C13" s="6"/>
      <c r="D13" s="20"/>
      <c r="E13" s="122"/>
      <c r="F13" s="123"/>
      <c r="G13" s="122"/>
      <c r="H13" s="123"/>
      <c r="I13" s="120"/>
      <c r="J13" s="121"/>
      <c r="K13" s="122"/>
      <c r="L13" s="123"/>
      <c r="M13" s="122"/>
      <c r="N13" s="123"/>
      <c r="O13" s="120"/>
      <c r="P13" s="121"/>
      <c r="Q13" s="120"/>
      <c r="R13" s="121"/>
      <c r="S13" s="56">
        <f t="shared" si="0"/>
        <v>0</v>
      </c>
      <c r="T13" s="56">
        <f t="shared" ref="T13:T20" si="3">SUM(S13-U13-V13)</f>
        <v>0</v>
      </c>
      <c r="U13" s="58"/>
      <c r="V13" s="58"/>
    </row>
    <row r="14" spans="1:22" ht="15.75" customHeight="1" x14ac:dyDescent="0.25">
      <c r="A14" s="6"/>
      <c r="B14" s="6"/>
      <c r="C14" s="6"/>
      <c r="D14" s="20"/>
      <c r="E14" s="122"/>
      <c r="F14" s="123"/>
      <c r="G14" s="122"/>
      <c r="H14" s="123"/>
      <c r="I14" s="120"/>
      <c r="J14" s="121"/>
      <c r="K14" s="122"/>
      <c r="L14" s="123"/>
      <c r="M14" s="122"/>
      <c r="N14" s="123"/>
      <c r="O14" s="120"/>
      <c r="P14" s="121"/>
      <c r="Q14" s="120"/>
      <c r="R14" s="121"/>
      <c r="S14" s="56">
        <f t="shared" ref="S14" si="4">E14+G14+I14+K14+M14+O14+Q14</f>
        <v>0</v>
      </c>
      <c r="T14" s="56">
        <f t="shared" ref="T14" si="5">SUM(S14-U14-V14)</f>
        <v>0</v>
      </c>
      <c r="U14" s="58"/>
      <c r="V14" s="58"/>
    </row>
    <row r="15" spans="1:22" ht="15.75" customHeight="1" x14ac:dyDescent="0.25">
      <c r="A15" s="6"/>
      <c r="B15" s="6"/>
      <c r="C15" s="6"/>
      <c r="D15" s="20"/>
      <c r="E15" s="122"/>
      <c r="F15" s="123"/>
      <c r="G15" s="122"/>
      <c r="H15" s="123"/>
      <c r="I15" s="120"/>
      <c r="J15" s="121"/>
      <c r="K15" s="122"/>
      <c r="L15" s="123"/>
      <c r="M15" s="122"/>
      <c r="N15" s="123"/>
      <c r="O15" s="120"/>
      <c r="P15" s="121"/>
      <c r="Q15" s="120"/>
      <c r="R15" s="121"/>
      <c r="S15" s="56">
        <f>E15+G15+I15+K15+M15+O15+Q15</f>
        <v>0</v>
      </c>
      <c r="T15" s="56">
        <f t="shared" si="3"/>
        <v>0</v>
      </c>
      <c r="U15" s="58"/>
      <c r="V15" s="58"/>
    </row>
    <row r="16" spans="1:22" ht="15.75" customHeight="1" x14ac:dyDescent="0.25">
      <c r="A16" s="6"/>
      <c r="B16" s="6"/>
      <c r="C16" s="6"/>
      <c r="D16" s="20"/>
      <c r="E16" s="122"/>
      <c r="F16" s="123"/>
      <c r="G16" s="122"/>
      <c r="H16" s="123"/>
      <c r="I16" s="120"/>
      <c r="J16" s="121"/>
      <c r="K16" s="122"/>
      <c r="L16" s="123"/>
      <c r="M16" s="122"/>
      <c r="N16" s="123"/>
      <c r="O16" s="120"/>
      <c r="P16" s="121"/>
      <c r="Q16" s="120"/>
      <c r="R16" s="121"/>
      <c r="S16" s="56">
        <f>E16+G16+I16+K16+M16+O16+Q16</f>
        <v>0</v>
      </c>
      <c r="T16" s="56">
        <f t="shared" ref="T16" si="6">SUM(S16-U16-V16)</f>
        <v>0</v>
      </c>
      <c r="U16" s="58"/>
      <c r="V16" s="58"/>
    </row>
    <row r="17" spans="1:22" ht="15.75" customHeight="1" x14ac:dyDescent="0.25">
      <c r="A17" s="6"/>
      <c r="B17" s="6"/>
      <c r="C17" s="6"/>
      <c r="D17" s="20"/>
      <c r="E17" s="122"/>
      <c r="F17" s="123"/>
      <c r="G17" s="122"/>
      <c r="H17" s="123"/>
      <c r="I17" s="120"/>
      <c r="J17" s="121"/>
      <c r="K17" s="122"/>
      <c r="L17" s="123"/>
      <c r="M17" s="122"/>
      <c r="N17" s="123"/>
      <c r="O17" s="120"/>
      <c r="P17" s="121"/>
      <c r="Q17" s="120"/>
      <c r="R17" s="121"/>
      <c r="S17" s="56">
        <f t="shared" si="0"/>
        <v>0</v>
      </c>
      <c r="T17" s="56">
        <f t="shared" si="3"/>
        <v>0</v>
      </c>
      <c r="U17" s="58"/>
      <c r="V17" s="58"/>
    </row>
    <row r="18" spans="1:22" ht="15.75" customHeight="1" x14ac:dyDescent="0.25">
      <c r="A18" s="6">
        <v>3600</v>
      </c>
      <c r="B18" s="6" t="s">
        <v>116</v>
      </c>
      <c r="C18" s="6"/>
      <c r="D18" s="20" t="s">
        <v>65</v>
      </c>
      <c r="E18" s="122"/>
      <c r="F18" s="123"/>
      <c r="G18" s="122"/>
      <c r="H18" s="123"/>
      <c r="I18" s="120"/>
      <c r="J18" s="121"/>
      <c r="K18" s="122"/>
      <c r="L18" s="123"/>
      <c r="M18" s="122"/>
      <c r="N18" s="123"/>
      <c r="O18" s="120"/>
      <c r="P18" s="121"/>
      <c r="Q18" s="120"/>
      <c r="R18" s="121"/>
      <c r="S18" s="56">
        <f t="shared" si="0"/>
        <v>0</v>
      </c>
      <c r="T18" s="56">
        <f t="shared" ref="T18" si="7">SUM(S18-U18-V18)</f>
        <v>0</v>
      </c>
      <c r="U18" s="58"/>
      <c r="V18" s="58"/>
    </row>
    <row r="19" spans="1:22" ht="15.75" customHeight="1" x14ac:dyDescent="0.25">
      <c r="A19" s="6">
        <v>3600</v>
      </c>
      <c r="B19" s="6" t="s">
        <v>116</v>
      </c>
      <c r="C19" s="6"/>
      <c r="D19" s="20" t="s">
        <v>88</v>
      </c>
      <c r="E19" s="122"/>
      <c r="F19" s="123"/>
      <c r="G19" s="122"/>
      <c r="H19" s="123"/>
      <c r="I19" s="120"/>
      <c r="J19" s="121"/>
      <c r="K19" s="124"/>
      <c r="L19" s="123"/>
      <c r="M19" s="122"/>
      <c r="N19" s="123"/>
      <c r="O19" s="120"/>
      <c r="P19" s="121"/>
      <c r="Q19" s="120"/>
      <c r="R19" s="121"/>
      <c r="S19" s="56">
        <f t="shared" si="0"/>
        <v>0</v>
      </c>
      <c r="T19" s="56">
        <f t="shared" si="3"/>
        <v>0</v>
      </c>
      <c r="U19" s="58"/>
      <c r="V19" s="58"/>
    </row>
    <row r="20" spans="1:22" ht="15.75" customHeight="1" x14ac:dyDescent="0.25">
      <c r="A20" s="6">
        <v>3600</v>
      </c>
      <c r="B20" s="6" t="s">
        <v>116</v>
      </c>
      <c r="C20" s="6"/>
      <c r="D20" s="20" t="s">
        <v>76</v>
      </c>
      <c r="E20" s="122"/>
      <c r="F20" s="123"/>
      <c r="G20" s="122"/>
      <c r="H20" s="123"/>
      <c r="I20" s="120"/>
      <c r="J20" s="121"/>
      <c r="K20" s="124"/>
      <c r="L20" s="123"/>
      <c r="M20" s="122"/>
      <c r="N20" s="123"/>
      <c r="O20" s="120"/>
      <c r="P20" s="121"/>
      <c r="Q20" s="120"/>
      <c r="R20" s="121"/>
      <c r="S20" s="56">
        <f t="shared" ref="S20" si="8">E20+G20+I20+K20+M20+O20+Q20</f>
        <v>0</v>
      </c>
      <c r="T20" s="56">
        <f t="shared" si="3"/>
        <v>0</v>
      </c>
      <c r="U20" s="58"/>
      <c r="V20" s="58"/>
    </row>
    <row r="21" spans="1:22" x14ac:dyDescent="0.25">
      <c r="A21" s="6">
        <v>3600</v>
      </c>
      <c r="B21" s="23" t="s">
        <v>116</v>
      </c>
      <c r="C21" s="6"/>
      <c r="D21" s="20" t="s">
        <v>60</v>
      </c>
      <c r="E21" s="122"/>
      <c r="F21" s="123"/>
      <c r="G21" s="122"/>
      <c r="H21" s="123"/>
      <c r="I21" s="120"/>
      <c r="J21" s="121"/>
      <c r="K21" s="122"/>
      <c r="L21" s="123"/>
      <c r="M21" s="122"/>
      <c r="N21" s="123"/>
      <c r="O21" s="120"/>
      <c r="P21" s="121"/>
      <c r="Q21" s="120"/>
      <c r="R21" s="121"/>
      <c r="S21" s="56">
        <f t="shared" si="0"/>
        <v>0</v>
      </c>
      <c r="T21" s="56">
        <f t="shared" ref="T21" si="9">SUM(S21-U21-V21)</f>
        <v>0</v>
      </c>
      <c r="U21" s="58"/>
      <c r="V21" s="58"/>
    </row>
    <row r="22" spans="1:22" ht="15" customHeight="1" x14ac:dyDescent="0.25">
      <c r="A22" s="6">
        <v>3600</v>
      </c>
      <c r="B22" s="23" t="s">
        <v>116</v>
      </c>
      <c r="C22" s="6"/>
      <c r="D22" s="20" t="s">
        <v>59</v>
      </c>
      <c r="E22" s="125"/>
      <c r="F22" s="125"/>
      <c r="G22" s="125"/>
      <c r="H22" s="125"/>
      <c r="I22" s="134"/>
      <c r="J22" s="134"/>
      <c r="K22" s="125"/>
      <c r="L22" s="125"/>
      <c r="M22" s="125"/>
      <c r="N22" s="125"/>
      <c r="O22" s="120"/>
      <c r="P22" s="121"/>
      <c r="Q22" s="120"/>
      <c r="R22" s="121"/>
      <c r="S22" s="56">
        <f t="shared" si="0"/>
        <v>0</v>
      </c>
      <c r="T22" s="56">
        <f>SUM(S22-U22-V22)</f>
        <v>0</v>
      </c>
      <c r="U22" s="58"/>
      <c r="V22" s="58"/>
    </row>
    <row r="23" spans="1:22" x14ac:dyDescent="0.25">
      <c r="A23" s="79"/>
      <c r="B23" s="79"/>
      <c r="C23" s="79"/>
      <c r="D23" s="20"/>
      <c r="E23" s="122"/>
      <c r="F23" s="123"/>
      <c r="G23" s="122"/>
      <c r="H23" s="123"/>
      <c r="I23" s="120"/>
      <c r="J23" s="121"/>
      <c r="K23" s="122"/>
      <c r="L23" s="123"/>
      <c r="M23" s="122"/>
      <c r="N23" s="123"/>
      <c r="O23" s="120"/>
      <c r="P23" s="121"/>
      <c r="Q23" s="120"/>
      <c r="R23" s="121"/>
      <c r="S23" s="56">
        <f t="shared" si="0"/>
        <v>0</v>
      </c>
      <c r="T23" s="56">
        <f>SUM(S23-U23-V23)</f>
        <v>0</v>
      </c>
      <c r="U23" s="58"/>
      <c r="V23" s="58"/>
    </row>
    <row r="24" spans="1:22" x14ac:dyDescent="0.25">
      <c r="A24" s="53" t="s">
        <v>33</v>
      </c>
      <c r="B24" s="53"/>
      <c r="C24" s="53"/>
      <c r="D24" s="53"/>
      <c r="E24" s="122"/>
      <c r="F24" s="123"/>
      <c r="G24" s="122"/>
      <c r="H24" s="123"/>
      <c r="I24" s="120"/>
      <c r="J24" s="121"/>
      <c r="K24" s="122"/>
      <c r="L24" s="123"/>
      <c r="M24" s="122"/>
      <c r="N24" s="123"/>
      <c r="O24" s="120"/>
      <c r="P24" s="121"/>
      <c r="Q24" s="120"/>
      <c r="R24" s="121"/>
      <c r="S24" s="56">
        <f t="shared" si="0"/>
        <v>0</v>
      </c>
      <c r="T24" s="56"/>
      <c r="U24" s="60"/>
      <c r="V24" s="58"/>
    </row>
    <row r="25" spans="1:22" x14ac:dyDescent="0.25">
      <c r="A25" s="53" t="s">
        <v>34</v>
      </c>
      <c r="B25" s="53"/>
      <c r="C25" s="53"/>
      <c r="D25" s="53"/>
      <c r="E25" s="120"/>
      <c r="F25" s="121"/>
      <c r="G25" s="120"/>
      <c r="H25" s="121"/>
      <c r="I25" s="120"/>
      <c r="J25" s="121"/>
      <c r="K25" s="120"/>
      <c r="L25" s="121"/>
      <c r="M25" s="120"/>
      <c r="N25" s="121"/>
      <c r="O25" s="120"/>
      <c r="P25" s="121"/>
      <c r="Q25" s="120"/>
      <c r="R25" s="121"/>
      <c r="S25" s="56">
        <f t="shared" ref="S25:S26" si="10">E25+G25+I25+K25+M25+O25+Q25</f>
        <v>0</v>
      </c>
      <c r="T25" s="56"/>
      <c r="U25" s="60"/>
      <c r="V25" s="58"/>
    </row>
    <row r="26" spans="1:22" x14ac:dyDescent="0.25">
      <c r="A26" s="60" t="s">
        <v>6</v>
      </c>
      <c r="B26" s="60"/>
      <c r="C26" s="60"/>
      <c r="D26" s="60"/>
      <c r="E26" s="135">
        <f>SUM(E4:E25)</f>
        <v>0</v>
      </c>
      <c r="F26" s="136"/>
      <c r="G26" s="135">
        <f>SUM(G4:G25)</f>
        <v>0</v>
      </c>
      <c r="H26" s="136"/>
      <c r="I26" s="135">
        <f>SUM(I4:I25)</f>
        <v>0</v>
      </c>
      <c r="J26" s="136"/>
      <c r="K26" s="135">
        <f>SUM(K4:K25)</f>
        <v>0</v>
      </c>
      <c r="L26" s="136"/>
      <c r="M26" s="135">
        <f>SUM(M4:M25)</f>
        <v>0</v>
      </c>
      <c r="N26" s="136"/>
      <c r="O26" s="135">
        <f>SUM(O4:O25)</f>
        <v>0</v>
      </c>
      <c r="P26" s="136"/>
      <c r="Q26" s="135">
        <f>SUM(Q4:Q25)</f>
        <v>0</v>
      </c>
      <c r="R26" s="136"/>
      <c r="S26" s="56">
        <f t="shared" si="10"/>
        <v>0</v>
      </c>
      <c r="T26" s="56"/>
      <c r="U26" s="60"/>
      <c r="V26" s="58"/>
    </row>
    <row r="27" spans="1:22" x14ac:dyDescent="0.25">
      <c r="A27" s="60" t="s">
        <v>2</v>
      </c>
      <c r="B27" s="60"/>
      <c r="C27" s="60"/>
      <c r="D27" s="60"/>
      <c r="E27" s="56"/>
      <c r="F27" s="108">
        <v>8</v>
      </c>
      <c r="G27" s="56"/>
      <c r="H27" s="108">
        <v>8</v>
      </c>
      <c r="I27" s="56"/>
      <c r="J27" s="108">
        <v>8</v>
      </c>
      <c r="K27" s="56"/>
      <c r="L27" s="108">
        <v>8</v>
      </c>
      <c r="M27" s="56"/>
      <c r="N27" s="108">
        <v>8</v>
      </c>
      <c r="O27" s="56"/>
      <c r="P27" s="108"/>
      <c r="Q27" s="56"/>
      <c r="R27" s="108"/>
      <c r="S27" s="56">
        <f>SUM(E27:R27)</f>
        <v>40</v>
      </c>
      <c r="T27" s="56">
        <f>SUM(T4:T26)</f>
        <v>0</v>
      </c>
      <c r="U27" s="58"/>
      <c r="V27" s="58"/>
    </row>
    <row r="28" spans="1:22" x14ac:dyDescent="0.25">
      <c r="A28" s="60" t="s">
        <v>37</v>
      </c>
      <c r="B28" s="60"/>
      <c r="C28" s="60"/>
      <c r="D28" s="60"/>
      <c r="E28" s="58"/>
      <c r="F28" s="58">
        <f>SUM(E26)-F27</f>
        <v>-8</v>
      </c>
      <c r="G28" s="58"/>
      <c r="H28" s="58">
        <f>SUM(G26)-H27</f>
        <v>-8</v>
      </c>
      <c r="I28" s="58"/>
      <c r="J28" s="58">
        <f>SUM(I26)-J27</f>
        <v>-8</v>
      </c>
      <c r="K28" s="58"/>
      <c r="L28" s="58">
        <f>SUM(K26)-L27</f>
        <v>-8</v>
      </c>
      <c r="M28" s="58"/>
      <c r="N28" s="58">
        <f>SUM(M26)-N27</f>
        <v>-8</v>
      </c>
      <c r="O28" s="58"/>
      <c r="P28" s="58">
        <f>SUM(O26)</f>
        <v>0</v>
      </c>
      <c r="Q28" s="58"/>
      <c r="R28" s="58">
        <f>SUM(Q26)</f>
        <v>0</v>
      </c>
      <c r="S28" s="58">
        <f>SUM(E28:R28)</f>
        <v>-40</v>
      </c>
      <c r="T28" s="58"/>
      <c r="U28" s="58">
        <f>SUM(U4:U27)</f>
        <v>0</v>
      </c>
      <c r="V28" s="58">
        <f>SUM(V4:V27)</f>
        <v>0</v>
      </c>
    </row>
    <row r="30" spans="1:22" x14ac:dyDescent="0.25">
      <c r="A30" s="46" t="s">
        <v>21</v>
      </c>
      <c r="B30" s="47"/>
    </row>
    <row r="31" spans="1:22" x14ac:dyDescent="0.25">
      <c r="A31" s="48" t="s">
        <v>2</v>
      </c>
      <c r="C31" s="61">
        <f>SUM(T27)</f>
        <v>0</v>
      </c>
      <c r="I31" s="46">
        <v>3600</v>
      </c>
    </row>
    <row r="32" spans="1:22" x14ac:dyDescent="0.25">
      <c r="A32" s="48" t="s">
        <v>22</v>
      </c>
      <c r="C32" s="61">
        <f>U28</f>
        <v>0</v>
      </c>
      <c r="D32" s="61"/>
      <c r="I32" s="62"/>
    </row>
    <row r="33" spans="1:9" x14ac:dyDescent="0.25">
      <c r="A33" s="48" t="s">
        <v>23</v>
      </c>
      <c r="C33" s="61">
        <f>V28</f>
        <v>0</v>
      </c>
    </row>
    <row r="34" spans="1:9" x14ac:dyDescent="0.25">
      <c r="A34" s="48" t="s">
        <v>24</v>
      </c>
      <c r="C34" s="61">
        <f>S24</f>
        <v>0</v>
      </c>
      <c r="I34" s="61"/>
    </row>
    <row r="35" spans="1:9" x14ac:dyDescent="0.25">
      <c r="A35" s="48" t="s">
        <v>4</v>
      </c>
      <c r="C35" s="61">
        <f>S25</f>
        <v>0</v>
      </c>
    </row>
    <row r="36" spans="1:9" ht="16.5" thickBot="1" x14ac:dyDescent="0.3">
      <c r="A36" s="49" t="s">
        <v>6</v>
      </c>
      <c r="C36" s="63">
        <f>SUM(C31:C35)</f>
        <v>0</v>
      </c>
      <c r="E36" s="49" t="s">
        <v>38</v>
      </c>
      <c r="F36" s="49"/>
      <c r="G36" s="64">
        <f>S26-C36</f>
        <v>0</v>
      </c>
    </row>
    <row r="37" spans="1:9" ht="16.5" thickTop="1" x14ac:dyDescent="0.25">
      <c r="A37" s="48" t="s">
        <v>25</v>
      </c>
      <c r="C37" s="65">
        <v>0</v>
      </c>
      <c r="D37" s="65"/>
    </row>
    <row r="38" spans="1:9" x14ac:dyDescent="0.25">
      <c r="A38" s="48" t="s">
        <v>32</v>
      </c>
      <c r="C38" s="65">
        <v>0</v>
      </c>
      <c r="D38" s="65"/>
    </row>
  </sheetData>
  <mergeCells count="168">
    <mergeCell ref="G12:H12"/>
    <mergeCell ref="I12:J12"/>
    <mergeCell ref="K12:L12"/>
    <mergeCell ref="M12:N12"/>
    <mergeCell ref="O12:P12"/>
    <mergeCell ref="E23:F23"/>
    <mergeCell ref="E17:F17"/>
    <mergeCell ref="E6:F6"/>
    <mergeCell ref="E7:F7"/>
    <mergeCell ref="E8:F8"/>
    <mergeCell ref="E9:F9"/>
    <mergeCell ref="E10:F10"/>
    <mergeCell ref="E11:F11"/>
    <mergeCell ref="E21:F21"/>
    <mergeCell ref="E22:F22"/>
    <mergeCell ref="E12:F12"/>
    <mergeCell ref="E16:F16"/>
    <mergeCell ref="E14:F14"/>
    <mergeCell ref="G15:H15"/>
    <mergeCell ref="K15:L15"/>
    <mergeCell ref="M15:N15"/>
    <mergeCell ref="O15:P15"/>
    <mergeCell ref="I23:J23"/>
    <mergeCell ref="K23:L23"/>
    <mergeCell ref="Q15:R15"/>
    <mergeCell ref="E18:F18"/>
    <mergeCell ref="G18:H18"/>
    <mergeCell ref="G14:H14"/>
    <mergeCell ref="I14:J14"/>
    <mergeCell ref="K14:L14"/>
    <mergeCell ref="M14:N14"/>
    <mergeCell ref="O14:P14"/>
    <mergeCell ref="Q14:R14"/>
    <mergeCell ref="G16:H16"/>
    <mergeCell ref="I15:J15"/>
    <mergeCell ref="K16:L16"/>
    <mergeCell ref="M16:N16"/>
    <mergeCell ref="O16:P16"/>
    <mergeCell ref="Q16:R16"/>
    <mergeCell ref="K18:L18"/>
    <mergeCell ref="M18:N18"/>
    <mergeCell ref="O18:P18"/>
    <mergeCell ref="Q18:R18"/>
    <mergeCell ref="G17:H17"/>
    <mergeCell ref="I17:J17"/>
    <mergeCell ref="K17:L17"/>
    <mergeCell ref="M17:N17"/>
    <mergeCell ref="O17:P17"/>
    <mergeCell ref="E24:F24"/>
    <mergeCell ref="G24:H24"/>
    <mergeCell ref="I24:J24"/>
    <mergeCell ref="K24:L24"/>
    <mergeCell ref="M24:N24"/>
    <mergeCell ref="O24:P24"/>
    <mergeCell ref="Q24:R24"/>
    <mergeCell ref="G23:H23"/>
    <mergeCell ref="Q12:R12"/>
    <mergeCell ref="E19:F19"/>
    <mergeCell ref="G19:H19"/>
    <mergeCell ref="I19:J19"/>
    <mergeCell ref="K19:L19"/>
    <mergeCell ref="M19:N19"/>
    <mergeCell ref="O19:P19"/>
    <mergeCell ref="Q19:R19"/>
    <mergeCell ref="E13:F13"/>
    <mergeCell ref="G13:H13"/>
    <mergeCell ref="I13:J13"/>
    <mergeCell ref="K13:L13"/>
    <mergeCell ref="M13:N13"/>
    <mergeCell ref="O13:P13"/>
    <mergeCell ref="Q13:R13"/>
    <mergeCell ref="E15:F15"/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I25:J25"/>
    <mergeCell ref="K25:L25"/>
    <mergeCell ref="M25:N25"/>
    <mergeCell ref="O25:P25"/>
    <mergeCell ref="M23:N23"/>
    <mergeCell ref="O23:P23"/>
    <mergeCell ref="Q21:R21"/>
    <mergeCell ref="G22:H22"/>
    <mergeCell ref="I22:J22"/>
    <mergeCell ref="K22:L22"/>
    <mergeCell ref="M22:N22"/>
    <mergeCell ref="O22:P22"/>
    <mergeCell ref="Q22:R22"/>
    <mergeCell ref="G21:H21"/>
    <mergeCell ref="I21:J21"/>
    <mergeCell ref="K21:L21"/>
    <mergeCell ref="M21:N21"/>
    <mergeCell ref="O21:P21"/>
    <mergeCell ref="Q23:R23"/>
    <mergeCell ref="M8:N8"/>
    <mergeCell ref="O8:P8"/>
    <mergeCell ref="Q10:R10"/>
    <mergeCell ref="G11:H11"/>
    <mergeCell ref="I11:J11"/>
    <mergeCell ref="K11:L11"/>
    <mergeCell ref="M11:N11"/>
    <mergeCell ref="O11:P11"/>
    <mergeCell ref="Q11:R11"/>
    <mergeCell ref="G10:H10"/>
    <mergeCell ref="I10:J10"/>
    <mergeCell ref="K10:L10"/>
    <mergeCell ref="M10:N10"/>
    <mergeCell ref="O10:P10"/>
    <mergeCell ref="Q8:R8"/>
    <mergeCell ref="G9:H9"/>
    <mergeCell ref="I9:J9"/>
    <mergeCell ref="K9:L9"/>
    <mergeCell ref="M9:N9"/>
    <mergeCell ref="O9:P9"/>
    <mergeCell ref="Q9:R9"/>
    <mergeCell ref="G8:H8"/>
    <mergeCell ref="I8:J8"/>
    <mergeCell ref="K8:L8"/>
    <mergeCell ref="E4:F4"/>
    <mergeCell ref="Q2:R2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E5:F5"/>
    <mergeCell ref="G5:H5"/>
    <mergeCell ref="I5:J5"/>
    <mergeCell ref="K5:L5"/>
    <mergeCell ref="M5:N5"/>
    <mergeCell ref="O5:P5"/>
    <mergeCell ref="Q5:R5"/>
    <mergeCell ref="Q6:R6"/>
    <mergeCell ref="G7:H7"/>
    <mergeCell ref="I7:J7"/>
    <mergeCell ref="K7:L7"/>
    <mergeCell ref="M7:N7"/>
    <mergeCell ref="O7:P7"/>
    <mergeCell ref="Q7:R7"/>
    <mergeCell ref="G6:H6"/>
    <mergeCell ref="I6:J6"/>
    <mergeCell ref="K6:L6"/>
    <mergeCell ref="M6:N6"/>
    <mergeCell ref="O6:P6"/>
    <mergeCell ref="I16:J16"/>
    <mergeCell ref="E20:F20"/>
    <mergeCell ref="G20:H20"/>
    <mergeCell ref="I20:J20"/>
    <mergeCell ref="K20:L20"/>
    <mergeCell ref="M20:N20"/>
    <mergeCell ref="O20:P20"/>
    <mergeCell ref="Q20:R20"/>
    <mergeCell ref="Q17:R17"/>
    <mergeCell ref="I18:J18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7AC0A9-B4E0-4253-BF88-7D69A6131D88}">
  <dimension ref="A1:V33"/>
  <sheetViews>
    <sheetView workbookViewId="0">
      <selection activeCell="D35" sqref="D35"/>
    </sheetView>
  </sheetViews>
  <sheetFormatPr defaultRowHeight="15.75" x14ac:dyDescent="0.25"/>
  <cols>
    <col min="1" max="1" width="11" style="48" customWidth="1"/>
    <col min="2" max="2" width="10.7109375" style="48" customWidth="1"/>
    <col min="3" max="3" width="12.85546875" style="48" customWidth="1"/>
    <col min="4" max="4" width="28.7109375" style="48" customWidth="1"/>
    <col min="5" max="17" width="7" style="48" customWidth="1"/>
    <col min="18" max="18" width="6.85546875" style="49" customWidth="1"/>
    <col min="19" max="19" width="7.7109375" style="48" customWidth="1"/>
    <col min="20" max="21" width="7.85546875" style="48" customWidth="1"/>
    <col min="22" max="22" width="7.7109375" style="48" customWidth="1"/>
    <col min="23" max="16384" width="9.140625" style="48"/>
  </cols>
  <sheetData>
    <row r="1" spans="1:22" x14ac:dyDescent="0.25">
      <c r="A1" s="1" t="s">
        <v>83</v>
      </c>
      <c r="B1" s="47"/>
      <c r="C1" s="47"/>
    </row>
    <row r="2" spans="1:22" s="52" customFormat="1" x14ac:dyDescent="0.25">
      <c r="A2" s="5" t="s">
        <v>56</v>
      </c>
      <c r="B2" s="107"/>
      <c r="C2" s="114" t="str">
        <f>Analysis!C2</f>
        <v>28.04.24</v>
      </c>
      <c r="D2" s="107"/>
      <c r="E2" s="140" t="s">
        <v>11</v>
      </c>
      <c r="F2" s="131"/>
      <c r="G2" s="131" t="s">
        <v>12</v>
      </c>
      <c r="H2" s="131"/>
      <c r="I2" s="131" t="s">
        <v>13</v>
      </c>
      <c r="J2" s="131"/>
      <c r="K2" s="131" t="s">
        <v>14</v>
      </c>
      <c r="L2" s="131"/>
      <c r="M2" s="131" t="s">
        <v>15</v>
      </c>
      <c r="N2" s="131"/>
      <c r="O2" s="131" t="s">
        <v>16</v>
      </c>
      <c r="P2" s="131"/>
      <c r="Q2" s="131" t="s">
        <v>17</v>
      </c>
      <c r="R2" s="131"/>
      <c r="S2" s="50" t="s">
        <v>20</v>
      </c>
      <c r="T2" s="50" t="s">
        <v>35</v>
      </c>
      <c r="U2" s="51" t="s">
        <v>22</v>
      </c>
      <c r="V2" s="51" t="s">
        <v>23</v>
      </c>
    </row>
    <row r="3" spans="1:22" x14ac:dyDescent="0.25">
      <c r="A3" s="53" t="s">
        <v>18</v>
      </c>
      <c r="B3" s="53" t="s">
        <v>19</v>
      </c>
      <c r="C3" s="53" t="s">
        <v>44</v>
      </c>
      <c r="D3" s="53" t="s">
        <v>28</v>
      </c>
      <c r="E3" s="54">
        <v>8</v>
      </c>
      <c r="F3" s="25">
        <v>16.3</v>
      </c>
      <c r="G3" s="54">
        <v>8</v>
      </c>
      <c r="H3" s="25">
        <v>16.3</v>
      </c>
      <c r="I3" s="54">
        <v>8</v>
      </c>
      <c r="J3" s="25">
        <v>16.3</v>
      </c>
      <c r="K3" s="54">
        <v>8</v>
      </c>
      <c r="L3" s="25">
        <v>16.3</v>
      </c>
      <c r="M3" s="54">
        <v>8</v>
      </c>
      <c r="N3" s="25">
        <v>16.3</v>
      </c>
      <c r="O3" s="54"/>
      <c r="P3" s="54"/>
      <c r="Q3" s="55"/>
      <c r="R3" s="55"/>
      <c r="S3" s="56"/>
      <c r="T3" s="56"/>
      <c r="U3" s="57"/>
      <c r="V3" s="57"/>
    </row>
    <row r="4" spans="1:22" x14ac:dyDescent="0.25">
      <c r="A4" s="6"/>
      <c r="B4" s="6"/>
      <c r="C4" s="6"/>
      <c r="D4" s="20"/>
      <c r="E4" s="120"/>
      <c r="F4" s="121"/>
      <c r="G4" s="120"/>
      <c r="H4" s="121"/>
      <c r="I4" s="120"/>
      <c r="J4" s="121"/>
      <c r="K4" s="120"/>
      <c r="L4" s="121"/>
      <c r="M4" s="120"/>
      <c r="N4" s="121"/>
      <c r="O4" s="120"/>
      <c r="P4" s="121"/>
      <c r="Q4" s="120"/>
      <c r="R4" s="121"/>
      <c r="S4" s="56">
        <f>E4+G4+I4+K4+M4+O4+Q4</f>
        <v>0</v>
      </c>
      <c r="T4" s="56">
        <f t="shared" ref="T4:T12" si="0">SUM(S4-U4-V4)</f>
        <v>0</v>
      </c>
      <c r="U4" s="58"/>
      <c r="V4" s="58"/>
    </row>
    <row r="5" spans="1:22" x14ac:dyDescent="0.25">
      <c r="A5" s="6"/>
      <c r="B5" s="6"/>
      <c r="C5" s="6"/>
      <c r="D5" s="20"/>
      <c r="E5" s="120"/>
      <c r="F5" s="121"/>
      <c r="G5" s="120"/>
      <c r="H5" s="121"/>
      <c r="I5" s="120"/>
      <c r="J5" s="121"/>
      <c r="K5" s="120"/>
      <c r="L5" s="121"/>
      <c r="M5" s="120"/>
      <c r="N5" s="121"/>
      <c r="O5" s="120"/>
      <c r="P5" s="121"/>
      <c r="Q5" s="120"/>
      <c r="R5" s="121"/>
      <c r="S5" s="56">
        <f t="shared" ref="S5:S21" si="1">E5+G5+I5+K5+M5+O5+Q5</f>
        <v>0</v>
      </c>
      <c r="T5" s="56">
        <f t="shared" si="0"/>
        <v>0</v>
      </c>
      <c r="U5" s="58"/>
      <c r="V5" s="58"/>
    </row>
    <row r="6" spans="1:22" x14ac:dyDescent="0.25">
      <c r="A6" s="6"/>
      <c r="B6" s="6"/>
      <c r="C6" s="6"/>
      <c r="D6" s="20"/>
      <c r="E6" s="120"/>
      <c r="F6" s="121"/>
      <c r="G6" s="120"/>
      <c r="H6" s="121"/>
      <c r="I6" s="120"/>
      <c r="J6" s="121"/>
      <c r="K6" s="120"/>
      <c r="L6" s="121"/>
      <c r="M6" s="120"/>
      <c r="N6" s="121"/>
      <c r="O6" s="138"/>
      <c r="P6" s="139"/>
      <c r="Q6" s="120"/>
      <c r="R6" s="121"/>
      <c r="S6" s="56">
        <f t="shared" si="1"/>
        <v>0</v>
      </c>
      <c r="T6" s="56">
        <f t="shared" si="0"/>
        <v>0</v>
      </c>
      <c r="U6" s="58"/>
      <c r="V6" s="58"/>
    </row>
    <row r="7" spans="1:22" x14ac:dyDescent="0.25">
      <c r="A7" s="6"/>
      <c r="B7" s="6"/>
      <c r="C7" s="6"/>
      <c r="D7" s="20"/>
      <c r="E7" s="120"/>
      <c r="F7" s="121"/>
      <c r="G7" s="120"/>
      <c r="H7" s="121"/>
      <c r="I7" s="120"/>
      <c r="J7" s="121"/>
      <c r="K7" s="137"/>
      <c r="L7" s="121"/>
      <c r="M7" s="120"/>
      <c r="N7" s="121"/>
      <c r="O7" s="120"/>
      <c r="P7" s="121"/>
      <c r="Q7" s="120"/>
      <c r="R7" s="121"/>
      <c r="S7" s="56">
        <f t="shared" si="1"/>
        <v>0</v>
      </c>
      <c r="T7" s="56">
        <f t="shared" si="0"/>
        <v>0</v>
      </c>
      <c r="U7" s="58"/>
      <c r="V7" s="58"/>
    </row>
    <row r="8" spans="1:22" x14ac:dyDescent="0.25">
      <c r="A8" s="6"/>
      <c r="B8" s="6"/>
      <c r="C8" s="6"/>
      <c r="D8" s="20"/>
      <c r="E8" s="120"/>
      <c r="F8" s="121"/>
      <c r="G8" s="120"/>
      <c r="H8" s="121"/>
      <c r="I8" s="120"/>
      <c r="J8" s="121"/>
      <c r="K8" s="120"/>
      <c r="L8" s="121"/>
      <c r="M8" s="120"/>
      <c r="N8" s="121"/>
      <c r="O8" s="120"/>
      <c r="P8" s="121"/>
      <c r="Q8" s="120"/>
      <c r="R8" s="121"/>
      <c r="S8" s="56">
        <f t="shared" si="1"/>
        <v>0</v>
      </c>
      <c r="T8" s="56">
        <f t="shared" si="0"/>
        <v>0</v>
      </c>
      <c r="U8" s="58"/>
      <c r="V8" s="58"/>
    </row>
    <row r="9" spans="1:22" x14ac:dyDescent="0.25">
      <c r="A9" s="6"/>
      <c r="B9" s="6"/>
      <c r="C9" s="6"/>
      <c r="D9" s="20"/>
      <c r="E9" s="120"/>
      <c r="F9" s="121"/>
      <c r="G9" s="120"/>
      <c r="H9" s="121"/>
      <c r="I9" s="120"/>
      <c r="J9" s="121"/>
      <c r="K9" s="120"/>
      <c r="L9" s="121"/>
      <c r="M9" s="120"/>
      <c r="N9" s="121"/>
      <c r="O9" s="120"/>
      <c r="P9" s="121"/>
      <c r="Q9" s="120"/>
      <c r="R9" s="121"/>
      <c r="S9" s="56">
        <f t="shared" si="1"/>
        <v>0</v>
      </c>
      <c r="T9" s="56">
        <f t="shared" si="0"/>
        <v>0</v>
      </c>
      <c r="U9" s="58"/>
      <c r="V9" s="58"/>
    </row>
    <row r="10" spans="1:22" x14ac:dyDescent="0.25">
      <c r="A10" s="6"/>
      <c r="B10" s="6"/>
      <c r="C10" s="6"/>
      <c r="D10" s="20"/>
      <c r="E10" s="120"/>
      <c r="F10" s="121"/>
      <c r="G10" s="120"/>
      <c r="H10" s="121"/>
      <c r="I10" s="120"/>
      <c r="J10" s="121"/>
      <c r="K10" s="120"/>
      <c r="L10" s="121"/>
      <c r="M10" s="120"/>
      <c r="N10" s="121"/>
      <c r="O10" s="120"/>
      <c r="P10" s="121"/>
      <c r="Q10" s="120"/>
      <c r="R10" s="121"/>
      <c r="S10" s="56">
        <f t="shared" si="1"/>
        <v>0</v>
      </c>
      <c r="T10" s="56">
        <f t="shared" si="0"/>
        <v>0</v>
      </c>
      <c r="U10" s="58"/>
      <c r="V10" s="58"/>
    </row>
    <row r="11" spans="1:22" x14ac:dyDescent="0.25">
      <c r="A11" s="6"/>
      <c r="B11" s="6"/>
      <c r="C11" s="6"/>
      <c r="D11" s="20"/>
      <c r="E11" s="120"/>
      <c r="F11" s="121"/>
      <c r="G11" s="120"/>
      <c r="H11" s="121"/>
      <c r="I11" s="120"/>
      <c r="J11" s="121"/>
      <c r="K11" s="120"/>
      <c r="L11" s="121"/>
      <c r="M11" s="120"/>
      <c r="N11" s="121"/>
      <c r="O11" s="120"/>
      <c r="P11" s="121"/>
      <c r="Q11" s="120"/>
      <c r="R11" s="121"/>
      <c r="S11" s="56">
        <f>E11+G11+I11+K11+M11+O11+Q11</f>
        <v>0</v>
      </c>
      <c r="T11" s="56">
        <f t="shared" si="0"/>
        <v>0</v>
      </c>
      <c r="U11" s="58"/>
      <c r="V11" s="58"/>
    </row>
    <row r="12" spans="1:22" x14ac:dyDescent="0.25">
      <c r="A12" s="6"/>
      <c r="B12" s="6"/>
      <c r="C12" s="6"/>
      <c r="D12" s="20"/>
      <c r="E12" s="120"/>
      <c r="F12" s="121"/>
      <c r="G12" s="120"/>
      <c r="H12" s="121"/>
      <c r="I12" s="120"/>
      <c r="J12" s="121"/>
      <c r="K12" s="120"/>
      <c r="L12" s="121"/>
      <c r="M12" s="120"/>
      <c r="N12" s="121"/>
      <c r="O12" s="120"/>
      <c r="P12" s="121"/>
      <c r="Q12" s="120"/>
      <c r="R12" s="121"/>
      <c r="S12" s="56">
        <f t="shared" si="1"/>
        <v>0</v>
      </c>
      <c r="T12" s="56">
        <f t="shared" si="0"/>
        <v>0</v>
      </c>
      <c r="U12" s="58"/>
      <c r="V12" s="58"/>
    </row>
    <row r="13" spans="1:22" x14ac:dyDescent="0.25">
      <c r="A13" s="6"/>
      <c r="B13" s="6"/>
      <c r="C13" s="6"/>
      <c r="D13" s="20"/>
      <c r="E13" s="120"/>
      <c r="F13" s="121"/>
      <c r="G13" s="120"/>
      <c r="H13" s="121"/>
      <c r="I13" s="120"/>
      <c r="J13" s="121"/>
      <c r="K13" s="120"/>
      <c r="L13" s="121"/>
      <c r="M13" s="120"/>
      <c r="N13" s="121"/>
      <c r="O13" s="120"/>
      <c r="P13" s="121"/>
      <c r="Q13" s="120"/>
      <c r="R13" s="121"/>
      <c r="S13" s="56">
        <f>E13+G13+I13+K13+M13+O13+Q13</f>
        <v>0</v>
      </c>
      <c r="T13" s="56">
        <f>SUM(S13-U13-V13)</f>
        <v>0</v>
      </c>
      <c r="U13" s="58"/>
      <c r="V13" s="58"/>
    </row>
    <row r="14" spans="1:22" x14ac:dyDescent="0.25">
      <c r="A14" s="6"/>
      <c r="B14" s="59"/>
      <c r="C14" s="107"/>
      <c r="D14" s="20"/>
      <c r="E14" s="120"/>
      <c r="F14" s="121"/>
      <c r="G14" s="120"/>
      <c r="H14" s="121"/>
      <c r="I14" s="120"/>
      <c r="J14" s="121"/>
      <c r="K14" s="120"/>
      <c r="L14" s="121"/>
      <c r="M14" s="120"/>
      <c r="N14" s="121"/>
      <c r="O14" s="120"/>
      <c r="P14" s="121"/>
      <c r="Q14" s="120"/>
      <c r="R14" s="121"/>
      <c r="S14" s="56">
        <f>E14+G14+I14+K14+M14+O14+Q14</f>
        <v>0</v>
      </c>
      <c r="T14" s="56">
        <f>SUM(S14-U14-V14)</f>
        <v>0</v>
      </c>
      <c r="U14" s="58"/>
      <c r="V14" s="58"/>
    </row>
    <row r="15" spans="1:22" ht="15.75" customHeight="1" x14ac:dyDescent="0.25">
      <c r="A15" s="6"/>
      <c r="B15" s="23"/>
      <c r="C15" s="6"/>
      <c r="D15" s="10"/>
      <c r="E15" s="120"/>
      <c r="F15" s="121"/>
      <c r="G15" s="120"/>
      <c r="H15" s="121"/>
      <c r="I15" s="120"/>
      <c r="J15" s="121"/>
      <c r="K15" s="120"/>
      <c r="L15" s="121"/>
      <c r="M15" s="120"/>
      <c r="N15" s="121"/>
      <c r="O15" s="120"/>
      <c r="P15" s="121"/>
      <c r="Q15" s="120"/>
      <c r="R15" s="121"/>
      <c r="S15" s="56">
        <f t="shared" ref="S15:S16" si="2">E15+G15+I15+K15+M15+O15+Q15</f>
        <v>0</v>
      </c>
      <c r="T15" s="56">
        <f t="shared" ref="T15:T16" si="3">SUM(S15-U15-V15)</f>
        <v>0</v>
      </c>
      <c r="U15" s="58"/>
      <c r="V15" s="58"/>
    </row>
    <row r="16" spans="1:22" x14ac:dyDescent="0.25">
      <c r="A16" s="6"/>
      <c r="B16" s="6"/>
      <c r="C16" s="6"/>
      <c r="D16" s="20"/>
      <c r="E16" s="120"/>
      <c r="F16" s="121"/>
      <c r="G16" s="120"/>
      <c r="H16" s="121"/>
      <c r="I16" s="120"/>
      <c r="J16" s="121"/>
      <c r="K16" s="120"/>
      <c r="L16" s="121"/>
      <c r="M16" s="120"/>
      <c r="N16" s="121"/>
      <c r="O16" s="120"/>
      <c r="P16" s="121"/>
      <c r="Q16" s="120"/>
      <c r="R16" s="121"/>
      <c r="S16" s="56">
        <f t="shared" si="2"/>
        <v>0</v>
      </c>
      <c r="T16" s="56">
        <f t="shared" si="3"/>
        <v>0</v>
      </c>
      <c r="U16" s="58"/>
      <c r="V16" s="58"/>
    </row>
    <row r="17" spans="1:22" x14ac:dyDescent="0.25">
      <c r="A17" s="6"/>
      <c r="B17" s="23"/>
      <c r="C17" s="6"/>
      <c r="D17" s="20"/>
      <c r="E17" s="120"/>
      <c r="F17" s="121"/>
      <c r="G17" s="120"/>
      <c r="H17" s="121"/>
      <c r="I17" s="120"/>
      <c r="J17" s="121"/>
      <c r="K17" s="120"/>
      <c r="L17" s="121"/>
      <c r="M17" s="120"/>
      <c r="N17" s="121"/>
      <c r="O17" s="120"/>
      <c r="P17" s="121"/>
      <c r="Q17" s="120"/>
      <c r="R17" s="121"/>
      <c r="S17" s="56">
        <f>E17+G17+I17+K17+M17+O17+Q17</f>
        <v>0</v>
      </c>
      <c r="T17" s="56">
        <f>SUM(S17-U17-V17)</f>
        <v>0</v>
      </c>
      <c r="U17" s="58"/>
      <c r="V17" s="58"/>
    </row>
    <row r="18" spans="1:22" x14ac:dyDescent="0.25">
      <c r="A18" s="6"/>
      <c r="B18" s="23"/>
      <c r="C18" s="6"/>
      <c r="D18" s="20"/>
      <c r="E18" s="120"/>
      <c r="F18" s="121"/>
      <c r="G18" s="120"/>
      <c r="H18" s="121"/>
      <c r="I18" s="120"/>
      <c r="J18" s="121"/>
      <c r="K18" s="120"/>
      <c r="L18" s="121"/>
      <c r="M18" s="120"/>
      <c r="N18" s="121"/>
      <c r="O18" s="120"/>
      <c r="P18" s="121"/>
      <c r="Q18" s="120"/>
      <c r="R18" s="121"/>
      <c r="S18" s="56">
        <f>E18+G18+I18+K18+M18+O18+Q18</f>
        <v>0</v>
      </c>
      <c r="T18" s="56">
        <f>SUM(S18-U18-V18)</f>
        <v>0</v>
      </c>
      <c r="U18" s="58"/>
      <c r="V18" s="58"/>
    </row>
    <row r="19" spans="1:22" x14ac:dyDescent="0.25">
      <c r="A19" s="53" t="s">
        <v>33</v>
      </c>
      <c r="B19" s="53"/>
      <c r="C19" s="53"/>
      <c r="D19" s="53"/>
      <c r="E19" s="120"/>
      <c r="F19" s="121"/>
      <c r="G19" s="120"/>
      <c r="H19" s="121"/>
      <c r="I19" s="120"/>
      <c r="J19" s="121"/>
      <c r="K19" s="120"/>
      <c r="L19" s="121"/>
      <c r="M19" s="120"/>
      <c r="N19" s="121"/>
      <c r="O19" s="120"/>
      <c r="P19" s="121"/>
      <c r="Q19" s="120"/>
      <c r="R19" s="121"/>
      <c r="S19" s="56">
        <f t="shared" si="1"/>
        <v>0</v>
      </c>
      <c r="T19" s="56"/>
      <c r="U19" s="60"/>
      <c r="V19" s="58"/>
    </row>
    <row r="20" spans="1:22" x14ac:dyDescent="0.25">
      <c r="A20" s="53" t="s">
        <v>34</v>
      </c>
      <c r="B20" s="53"/>
      <c r="C20" s="53"/>
      <c r="D20" s="53"/>
      <c r="E20" s="120"/>
      <c r="F20" s="121"/>
      <c r="G20" s="120"/>
      <c r="H20" s="121"/>
      <c r="I20" s="120"/>
      <c r="J20" s="121"/>
      <c r="K20" s="120"/>
      <c r="L20" s="121"/>
      <c r="M20" s="120"/>
      <c r="N20" s="121"/>
      <c r="O20" s="120"/>
      <c r="P20" s="121"/>
      <c r="Q20" s="120"/>
      <c r="R20" s="121"/>
      <c r="S20" s="56">
        <f t="shared" si="1"/>
        <v>0</v>
      </c>
      <c r="T20" s="56"/>
      <c r="U20" s="60"/>
      <c r="V20" s="58"/>
    </row>
    <row r="21" spans="1:22" x14ac:dyDescent="0.25">
      <c r="A21" s="60" t="s">
        <v>6</v>
      </c>
      <c r="B21" s="60"/>
      <c r="C21" s="60"/>
      <c r="D21" s="60"/>
      <c r="E21" s="135">
        <f>SUM(E4:E20)</f>
        <v>0</v>
      </c>
      <c r="F21" s="136"/>
      <c r="G21" s="135">
        <f>SUM(G4:G20)</f>
        <v>0</v>
      </c>
      <c r="H21" s="136"/>
      <c r="I21" s="135">
        <f>SUM(I4:I20)</f>
        <v>0</v>
      </c>
      <c r="J21" s="136"/>
      <c r="K21" s="135">
        <f>SUM(K4:K20)</f>
        <v>0</v>
      </c>
      <c r="L21" s="136"/>
      <c r="M21" s="135">
        <f>SUM(M4:M20)</f>
        <v>0</v>
      </c>
      <c r="N21" s="136"/>
      <c r="O21" s="135">
        <f>SUM(O4:O20)</f>
        <v>0</v>
      </c>
      <c r="P21" s="136"/>
      <c r="Q21" s="135">
        <f>SUM(Q4:Q20)</f>
        <v>0</v>
      </c>
      <c r="R21" s="136"/>
      <c r="S21" s="56">
        <f t="shared" si="1"/>
        <v>0</v>
      </c>
      <c r="T21" s="56"/>
      <c r="U21" s="60"/>
      <c r="V21" s="58"/>
    </row>
    <row r="22" spans="1:22" x14ac:dyDescent="0.25">
      <c r="A22" s="60" t="s">
        <v>2</v>
      </c>
      <c r="B22" s="60"/>
      <c r="C22" s="60"/>
      <c r="D22" s="60"/>
      <c r="E22" s="56"/>
      <c r="F22" s="108">
        <v>8</v>
      </c>
      <c r="G22" s="56"/>
      <c r="H22" s="108">
        <v>8</v>
      </c>
      <c r="I22" s="56"/>
      <c r="J22" s="108">
        <v>8</v>
      </c>
      <c r="K22" s="56"/>
      <c r="L22" s="108">
        <v>8</v>
      </c>
      <c r="M22" s="56"/>
      <c r="N22" s="108">
        <v>8</v>
      </c>
      <c r="O22" s="56"/>
      <c r="P22" s="108"/>
      <c r="Q22" s="56"/>
      <c r="R22" s="108"/>
      <c r="S22" s="56">
        <f>SUM(E22:R22)</f>
        <v>40</v>
      </c>
      <c r="T22" s="56">
        <f>SUM(T4:T21)</f>
        <v>0</v>
      </c>
      <c r="U22" s="58"/>
      <c r="V22" s="58"/>
    </row>
    <row r="23" spans="1:22" x14ac:dyDescent="0.25">
      <c r="A23" s="60" t="s">
        <v>37</v>
      </c>
      <c r="B23" s="60"/>
      <c r="C23" s="60"/>
      <c r="D23" s="60"/>
      <c r="E23" s="58"/>
      <c r="F23" s="58">
        <f>SUM(E21)-F22</f>
        <v>-8</v>
      </c>
      <c r="G23" s="58"/>
      <c r="H23" s="58">
        <f>SUM(G21)-H22</f>
        <v>-8</v>
      </c>
      <c r="I23" s="58"/>
      <c r="J23" s="58">
        <f>SUM(I21)-J22</f>
        <v>-8</v>
      </c>
      <c r="K23" s="58"/>
      <c r="L23" s="58">
        <f>SUM(K21)-L22</f>
        <v>-8</v>
      </c>
      <c r="M23" s="58"/>
      <c r="N23" s="58">
        <f>SUM(M21)-N22</f>
        <v>-8</v>
      </c>
      <c r="O23" s="58"/>
      <c r="P23" s="58">
        <f>SUM(O21)</f>
        <v>0</v>
      </c>
      <c r="Q23" s="58"/>
      <c r="R23" s="58">
        <f>SUM(Q21)</f>
        <v>0</v>
      </c>
      <c r="S23" s="58">
        <f>SUM(E23:R23)</f>
        <v>-40</v>
      </c>
      <c r="T23" s="58"/>
      <c r="U23" s="58">
        <f>SUM(U4:U22)</f>
        <v>0</v>
      </c>
      <c r="V23" s="58">
        <f>SUM(V4:V22)</f>
        <v>0</v>
      </c>
    </row>
    <row r="25" spans="1:22" x14ac:dyDescent="0.25">
      <c r="A25" s="46" t="s">
        <v>21</v>
      </c>
      <c r="B25" s="47"/>
    </row>
    <row r="26" spans="1:22" x14ac:dyDescent="0.25">
      <c r="A26" s="48" t="s">
        <v>2</v>
      </c>
      <c r="C26" s="61">
        <f>SUM(T22)</f>
        <v>0</v>
      </c>
      <c r="I26" s="46">
        <v>3600</v>
      </c>
    </row>
    <row r="27" spans="1:22" x14ac:dyDescent="0.25">
      <c r="A27" s="48" t="s">
        <v>22</v>
      </c>
      <c r="C27" s="61">
        <f>U23</f>
        <v>0</v>
      </c>
      <c r="D27" s="61"/>
      <c r="I27" s="22" t="s">
        <v>53</v>
      </c>
    </row>
    <row r="28" spans="1:22" x14ac:dyDescent="0.25">
      <c r="A28" s="48" t="s">
        <v>23</v>
      </c>
      <c r="C28" s="61">
        <f>V23</f>
        <v>0</v>
      </c>
    </row>
    <row r="29" spans="1:22" x14ac:dyDescent="0.25">
      <c r="A29" s="48" t="s">
        <v>24</v>
      </c>
      <c r="C29" s="61">
        <f>S19</f>
        <v>0</v>
      </c>
      <c r="I29" s="61"/>
    </row>
    <row r="30" spans="1:22" x14ac:dyDescent="0.25">
      <c r="A30" s="48" t="s">
        <v>4</v>
      </c>
      <c r="C30" s="61">
        <f>S20</f>
        <v>0</v>
      </c>
    </row>
    <row r="31" spans="1:22" ht="16.5" thickBot="1" x14ac:dyDescent="0.3">
      <c r="A31" s="49" t="s">
        <v>6</v>
      </c>
      <c r="C31" s="63">
        <f>SUM(C26:C30)</f>
        <v>0</v>
      </c>
      <c r="E31" s="49" t="s">
        <v>38</v>
      </c>
      <c r="F31" s="49"/>
      <c r="G31" s="64">
        <f>S21-C31</f>
        <v>0</v>
      </c>
    </row>
    <row r="32" spans="1:22" ht="16.5" thickTop="1" x14ac:dyDescent="0.25">
      <c r="A32" s="48" t="s">
        <v>25</v>
      </c>
      <c r="C32" s="65">
        <v>0</v>
      </c>
      <c r="D32" s="65"/>
    </row>
    <row r="33" spans="1:4" x14ac:dyDescent="0.25">
      <c r="A33" s="48" t="s">
        <v>32</v>
      </c>
      <c r="C33" s="65">
        <v>0</v>
      </c>
      <c r="D33" s="65"/>
    </row>
  </sheetData>
  <mergeCells count="133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21:R21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V33"/>
  <sheetViews>
    <sheetView zoomScale="87" zoomScaleNormal="87" workbookViewId="0">
      <selection activeCell="B17" sqref="B17"/>
    </sheetView>
  </sheetViews>
  <sheetFormatPr defaultRowHeight="15.75" x14ac:dyDescent="0.25"/>
  <cols>
    <col min="1" max="1" width="11" style="48" customWidth="1"/>
    <col min="2" max="2" width="10.7109375" style="48" customWidth="1"/>
    <col min="3" max="3" width="12.85546875" style="48" customWidth="1"/>
    <col min="4" max="4" width="28.7109375" style="48" customWidth="1"/>
    <col min="5" max="17" width="7" style="48" customWidth="1"/>
    <col min="18" max="18" width="6.85546875" style="49" customWidth="1"/>
    <col min="19" max="19" width="7.7109375" style="48" customWidth="1"/>
    <col min="20" max="21" width="7.85546875" style="48" customWidth="1"/>
    <col min="22" max="22" width="7.7109375" style="48" customWidth="1"/>
    <col min="23" max="16384" width="9.140625" style="48"/>
  </cols>
  <sheetData>
    <row r="1" spans="1:22" x14ac:dyDescent="0.25">
      <c r="A1" s="1" t="s">
        <v>49</v>
      </c>
      <c r="B1" s="47"/>
      <c r="C1" s="47"/>
    </row>
    <row r="2" spans="1:22" s="52" customFormat="1" x14ac:dyDescent="0.25">
      <c r="A2" s="5" t="s">
        <v>56</v>
      </c>
      <c r="B2" s="107"/>
      <c r="C2" s="114" t="str">
        <f>Analysis!C2</f>
        <v>28.04.24</v>
      </c>
      <c r="D2" s="107"/>
      <c r="E2" s="140" t="s">
        <v>11</v>
      </c>
      <c r="F2" s="131"/>
      <c r="G2" s="131" t="s">
        <v>12</v>
      </c>
      <c r="H2" s="131"/>
      <c r="I2" s="131" t="s">
        <v>13</v>
      </c>
      <c r="J2" s="131"/>
      <c r="K2" s="131" t="s">
        <v>14</v>
      </c>
      <c r="L2" s="131"/>
      <c r="M2" s="131" t="s">
        <v>15</v>
      </c>
      <c r="N2" s="131"/>
      <c r="O2" s="131" t="s">
        <v>16</v>
      </c>
      <c r="P2" s="131"/>
      <c r="Q2" s="131" t="s">
        <v>17</v>
      </c>
      <c r="R2" s="131"/>
      <c r="S2" s="50" t="s">
        <v>20</v>
      </c>
      <c r="T2" s="50" t="s">
        <v>35</v>
      </c>
      <c r="U2" s="51" t="s">
        <v>22</v>
      </c>
      <c r="V2" s="51" t="s">
        <v>23</v>
      </c>
    </row>
    <row r="3" spans="1:22" x14ac:dyDescent="0.25">
      <c r="A3" s="53" t="s">
        <v>18</v>
      </c>
      <c r="B3" s="53" t="s">
        <v>19</v>
      </c>
      <c r="C3" s="53" t="s">
        <v>44</v>
      </c>
      <c r="D3" s="53" t="s">
        <v>28</v>
      </c>
      <c r="E3" s="54">
        <v>8</v>
      </c>
      <c r="F3" s="25">
        <v>16.3</v>
      </c>
      <c r="G3" s="54">
        <v>8</v>
      </c>
      <c r="H3" s="25">
        <v>16.3</v>
      </c>
      <c r="I3" s="54">
        <v>8</v>
      </c>
      <c r="J3" s="25">
        <v>16.3</v>
      </c>
      <c r="K3" s="54">
        <v>8</v>
      </c>
      <c r="L3" s="25">
        <v>16.3</v>
      </c>
      <c r="M3" s="54">
        <v>8</v>
      </c>
      <c r="N3" s="25">
        <v>16.3</v>
      </c>
      <c r="O3" s="54"/>
      <c r="P3" s="54"/>
      <c r="Q3" s="55"/>
      <c r="R3" s="55"/>
      <c r="S3" s="56"/>
      <c r="T3" s="56"/>
      <c r="U3" s="57"/>
      <c r="V3" s="57"/>
    </row>
    <row r="4" spans="1:22" x14ac:dyDescent="0.25">
      <c r="A4" s="6">
        <v>7138</v>
      </c>
      <c r="B4" s="6" t="s">
        <v>117</v>
      </c>
      <c r="C4" s="6">
        <v>14</v>
      </c>
      <c r="D4" s="10" t="s">
        <v>101</v>
      </c>
      <c r="E4" s="120">
        <v>7.5</v>
      </c>
      <c r="F4" s="121"/>
      <c r="G4" s="120">
        <v>8</v>
      </c>
      <c r="H4" s="121"/>
      <c r="I4" s="120">
        <v>8</v>
      </c>
      <c r="J4" s="121"/>
      <c r="K4" s="120">
        <v>8</v>
      </c>
      <c r="L4" s="121"/>
      <c r="M4" s="120">
        <v>5.5</v>
      </c>
      <c r="N4" s="121"/>
      <c r="O4" s="120"/>
      <c r="P4" s="121"/>
      <c r="Q4" s="120"/>
      <c r="R4" s="121"/>
      <c r="S4" s="56">
        <f>E4+G4+I4+K4+M4+O4+Q4</f>
        <v>37</v>
      </c>
      <c r="T4" s="56">
        <f t="shared" ref="T4:T12" si="0">SUM(S4-U4-V4)</f>
        <v>37</v>
      </c>
      <c r="U4" s="58"/>
      <c r="V4" s="58"/>
    </row>
    <row r="5" spans="1:22" x14ac:dyDescent="0.25">
      <c r="A5" s="6">
        <v>6964</v>
      </c>
      <c r="B5" s="6" t="s">
        <v>118</v>
      </c>
      <c r="C5" s="6">
        <v>44</v>
      </c>
      <c r="D5" s="20" t="s">
        <v>101</v>
      </c>
      <c r="E5" s="120"/>
      <c r="F5" s="121"/>
      <c r="G5" s="120"/>
      <c r="H5" s="121"/>
      <c r="I5" s="120"/>
      <c r="J5" s="121"/>
      <c r="K5" s="120"/>
      <c r="L5" s="121"/>
      <c r="M5" s="120">
        <v>2</v>
      </c>
      <c r="N5" s="121"/>
      <c r="O5" s="120"/>
      <c r="P5" s="121"/>
      <c r="Q5" s="120"/>
      <c r="R5" s="121"/>
      <c r="S5" s="56">
        <f t="shared" ref="S5:S21" si="1">E5+G5+I5+K5+M5+O5+Q5</f>
        <v>2</v>
      </c>
      <c r="T5" s="56">
        <f t="shared" si="0"/>
        <v>2</v>
      </c>
      <c r="U5" s="58"/>
      <c r="V5" s="58"/>
    </row>
    <row r="6" spans="1:22" x14ac:dyDescent="0.25">
      <c r="A6" s="6"/>
      <c r="B6" s="6"/>
      <c r="C6" s="6"/>
      <c r="D6" s="20"/>
      <c r="E6" s="120"/>
      <c r="F6" s="121"/>
      <c r="G6" s="120"/>
      <c r="H6" s="121"/>
      <c r="I6" s="120"/>
      <c r="J6" s="121"/>
      <c r="K6" s="120"/>
      <c r="L6" s="121"/>
      <c r="M6" s="120"/>
      <c r="N6" s="121"/>
      <c r="O6" s="138"/>
      <c r="P6" s="139"/>
      <c r="Q6" s="120"/>
      <c r="R6" s="121"/>
      <c r="S6" s="56">
        <f t="shared" si="1"/>
        <v>0</v>
      </c>
      <c r="T6" s="56">
        <f t="shared" si="0"/>
        <v>0</v>
      </c>
      <c r="U6" s="58"/>
      <c r="V6" s="58"/>
    </row>
    <row r="7" spans="1:22" x14ac:dyDescent="0.25">
      <c r="A7" s="6"/>
      <c r="B7" s="6"/>
      <c r="C7" s="6"/>
      <c r="D7" s="20"/>
      <c r="E7" s="120"/>
      <c r="F7" s="121"/>
      <c r="G7" s="120"/>
      <c r="H7" s="121"/>
      <c r="I7" s="120"/>
      <c r="J7" s="121"/>
      <c r="K7" s="137"/>
      <c r="L7" s="121"/>
      <c r="M7" s="120"/>
      <c r="N7" s="121"/>
      <c r="O7" s="120"/>
      <c r="P7" s="121"/>
      <c r="Q7" s="120"/>
      <c r="R7" s="121"/>
      <c r="S7" s="56">
        <f t="shared" si="1"/>
        <v>0</v>
      </c>
      <c r="T7" s="56">
        <f t="shared" si="0"/>
        <v>0</v>
      </c>
      <c r="U7" s="58"/>
      <c r="V7" s="58"/>
    </row>
    <row r="8" spans="1:22" x14ac:dyDescent="0.25">
      <c r="A8" s="6"/>
      <c r="B8" s="6"/>
      <c r="C8" s="6"/>
      <c r="D8" s="20"/>
      <c r="E8" s="120"/>
      <c r="F8" s="121"/>
      <c r="G8" s="120"/>
      <c r="H8" s="121"/>
      <c r="I8" s="120"/>
      <c r="J8" s="121"/>
      <c r="K8" s="120"/>
      <c r="L8" s="121"/>
      <c r="M8" s="120"/>
      <c r="N8" s="121"/>
      <c r="O8" s="120"/>
      <c r="P8" s="121"/>
      <c r="Q8" s="120"/>
      <c r="R8" s="121"/>
      <c r="S8" s="56">
        <f t="shared" si="1"/>
        <v>0</v>
      </c>
      <c r="T8" s="56">
        <f t="shared" si="0"/>
        <v>0</v>
      </c>
      <c r="U8" s="58"/>
      <c r="V8" s="58"/>
    </row>
    <row r="9" spans="1:22" x14ac:dyDescent="0.25">
      <c r="A9" s="6"/>
      <c r="B9" s="6"/>
      <c r="C9" s="6"/>
      <c r="D9" s="10"/>
      <c r="E9" s="120"/>
      <c r="F9" s="121"/>
      <c r="G9" s="120"/>
      <c r="H9" s="121"/>
      <c r="I9" s="120"/>
      <c r="J9" s="121"/>
      <c r="K9" s="120"/>
      <c r="L9" s="121"/>
      <c r="M9" s="120"/>
      <c r="N9" s="121"/>
      <c r="O9" s="120"/>
      <c r="P9" s="121"/>
      <c r="Q9" s="120"/>
      <c r="R9" s="121"/>
      <c r="S9" s="56">
        <f t="shared" si="1"/>
        <v>0</v>
      </c>
      <c r="T9" s="56">
        <f t="shared" si="0"/>
        <v>0</v>
      </c>
      <c r="U9" s="58"/>
      <c r="V9" s="58"/>
    </row>
    <row r="10" spans="1:22" x14ac:dyDescent="0.25">
      <c r="A10" s="6"/>
      <c r="B10" s="6"/>
      <c r="C10" s="6"/>
      <c r="D10" s="20"/>
      <c r="E10" s="120"/>
      <c r="F10" s="121"/>
      <c r="G10" s="120"/>
      <c r="H10" s="121"/>
      <c r="I10" s="120"/>
      <c r="J10" s="121"/>
      <c r="K10" s="120"/>
      <c r="L10" s="121"/>
      <c r="M10" s="120"/>
      <c r="N10" s="121"/>
      <c r="O10" s="120"/>
      <c r="P10" s="121"/>
      <c r="Q10" s="120"/>
      <c r="R10" s="121"/>
      <c r="S10" s="56">
        <f t="shared" si="1"/>
        <v>0</v>
      </c>
      <c r="T10" s="56">
        <f t="shared" si="0"/>
        <v>0</v>
      </c>
      <c r="U10" s="58"/>
      <c r="V10" s="58"/>
    </row>
    <row r="11" spans="1:22" x14ac:dyDescent="0.25">
      <c r="A11" s="6"/>
      <c r="B11" s="6"/>
      <c r="C11" s="6"/>
      <c r="D11" s="20"/>
      <c r="E11" s="120"/>
      <c r="F11" s="121"/>
      <c r="G11" s="120"/>
      <c r="H11" s="121"/>
      <c r="I11" s="120"/>
      <c r="J11" s="121"/>
      <c r="K11" s="120"/>
      <c r="L11" s="121"/>
      <c r="M11" s="120"/>
      <c r="N11" s="121"/>
      <c r="O11" s="120"/>
      <c r="P11" s="121"/>
      <c r="Q11" s="120"/>
      <c r="R11" s="121"/>
      <c r="S11" s="56">
        <f>E11+G11+I11+K11+M11+O11+Q11</f>
        <v>0</v>
      </c>
      <c r="T11" s="56">
        <f t="shared" si="0"/>
        <v>0</v>
      </c>
      <c r="U11" s="58"/>
      <c r="V11" s="58"/>
    </row>
    <row r="12" spans="1:22" x14ac:dyDescent="0.25">
      <c r="A12" s="6"/>
      <c r="B12" s="6"/>
      <c r="C12" s="6"/>
      <c r="D12" s="20"/>
      <c r="E12" s="120"/>
      <c r="F12" s="121"/>
      <c r="G12" s="120"/>
      <c r="H12" s="121"/>
      <c r="I12" s="120"/>
      <c r="J12" s="121"/>
      <c r="K12" s="120"/>
      <c r="L12" s="121"/>
      <c r="M12" s="120"/>
      <c r="N12" s="121"/>
      <c r="O12" s="120"/>
      <c r="P12" s="121"/>
      <c r="Q12" s="120"/>
      <c r="R12" s="121"/>
      <c r="S12" s="56">
        <f t="shared" si="1"/>
        <v>0</v>
      </c>
      <c r="T12" s="56">
        <f t="shared" si="0"/>
        <v>0</v>
      </c>
      <c r="U12" s="58"/>
      <c r="V12" s="58"/>
    </row>
    <row r="13" spans="1:22" x14ac:dyDescent="0.25">
      <c r="A13" s="6"/>
      <c r="B13" s="6"/>
      <c r="C13" s="6"/>
      <c r="D13" s="20"/>
      <c r="E13" s="120"/>
      <c r="F13" s="121"/>
      <c r="G13" s="120"/>
      <c r="H13" s="121"/>
      <c r="I13" s="120"/>
      <c r="J13" s="121"/>
      <c r="K13" s="120"/>
      <c r="L13" s="121"/>
      <c r="M13" s="120"/>
      <c r="N13" s="121"/>
      <c r="O13" s="120"/>
      <c r="P13" s="121"/>
      <c r="Q13" s="120"/>
      <c r="R13" s="121"/>
      <c r="S13" s="56">
        <f>E13+G13+I13+K13+M13+O13+Q13</f>
        <v>0</v>
      </c>
      <c r="T13" s="56">
        <f>SUM(S13-U13-V13)</f>
        <v>0</v>
      </c>
      <c r="U13" s="58"/>
      <c r="V13" s="58"/>
    </row>
    <row r="14" spans="1:22" x14ac:dyDescent="0.25">
      <c r="A14" s="6"/>
      <c r="B14" s="59"/>
      <c r="C14" s="107"/>
      <c r="D14" s="20"/>
      <c r="E14" s="120"/>
      <c r="F14" s="121"/>
      <c r="G14" s="120"/>
      <c r="H14" s="121"/>
      <c r="I14" s="120"/>
      <c r="J14" s="121"/>
      <c r="K14" s="120"/>
      <c r="L14" s="121"/>
      <c r="M14" s="120"/>
      <c r="N14" s="121"/>
      <c r="O14" s="120"/>
      <c r="P14" s="121"/>
      <c r="Q14" s="120"/>
      <c r="R14" s="121"/>
      <c r="S14" s="56">
        <f>E14+G14+I14+K14+M14+O14+Q14</f>
        <v>0</v>
      </c>
      <c r="T14" s="56">
        <f>SUM(S14-U14-V14)</f>
        <v>0</v>
      </c>
      <c r="U14" s="58"/>
      <c r="V14" s="58"/>
    </row>
    <row r="15" spans="1:22" ht="15.75" customHeight="1" x14ac:dyDescent="0.25">
      <c r="A15" s="6"/>
      <c r="B15" s="23"/>
      <c r="C15" s="6"/>
      <c r="D15" s="10"/>
      <c r="E15" s="120"/>
      <c r="F15" s="121"/>
      <c r="G15" s="120"/>
      <c r="H15" s="121"/>
      <c r="I15" s="120"/>
      <c r="J15" s="121"/>
      <c r="K15" s="120"/>
      <c r="L15" s="121"/>
      <c r="M15" s="120"/>
      <c r="N15" s="121"/>
      <c r="O15" s="120"/>
      <c r="P15" s="121"/>
      <c r="Q15" s="120"/>
      <c r="R15" s="121"/>
      <c r="S15" s="56">
        <f t="shared" ref="S15:S16" si="2">E15+G15+I15+K15+M15+O15+Q15</f>
        <v>0</v>
      </c>
      <c r="T15" s="56">
        <f t="shared" ref="T15:T16" si="3">SUM(S15-U15-V15)</f>
        <v>0</v>
      </c>
      <c r="U15" s="58"/>
      <c r="V15" s="58"/>
    </row>
    <row r="16" spans="1:22" x14ac:dyDescent="0.25">
      <c r="A16" s="6"/>
      <c r="B16" s="6"/>
      <c r="C16" s="6"/>
      <c r="D16" s="20"/>
      <c r="E16" s="120"/>
      <c r="F16" s="121"/>
      <c r="G16" s="120"/>
      <c r="H16" s="121"/>
      <c r="I16" s="120"/>
      <c r="J16" s="121"/>
      <c r="K16" s="120"/>
      <c r="L16" s="121"/>
      <c r="M16" s="120"/>
      <c r="N16" s="121"/>
      <c r="O16" s="120"/>
      <c r="P16" s="121"/>
      <c r="Q16" s="120"/>
      <c r="R16" s="121"/>
      <c r="S16" s="56">
        <f t="shared" si="2"/>
        <v>0</v>
      </c>
      <c r="T16" s="56">
        <f t="shared" si="3"/>
        <v>0</v>
      </c>
      <c r="U16" s="58"/>
      <c r="V16" s="58"/>
    </row>
    <row r="17" spans="1:22" x14ac:dyDescent="0.25">
      <c r="A17" s="6">
        <v>3600</v>
      </c>
      <c r="B17" s="23" t="s">
        <v>116</v>
      </c>
      <c r="C17" s="6"/>
      <c r="D17" s="20" t="s">
        <v>58</v>
      </c>
      <c r="E17" s="120">
        <v>0.5</v>
      </c>
      <c r="F17" s="121"/>
      <c r="G17" s="120"/>
      <c r="H17" s="121"/>
      <c r="I17" s="120"/>
      <c r="J17" s="121"/>
      <c r="K17" s="120"/>
      <c r="L17" s="121"/>
      <c r="M17" s="120">
        <v>0.5</v>
      </c>
      <c r="N17" s="121"/>
      <c r="O17" s="120"/>
      <c r="P17" s="121"/>
      <c r="Q17" s="120"/>
      <c r="R17" s="121"/>
      <c r="S17" s="56">
        <f>E17+G17+I17+K17+M17+O17+Q17</f>
        <v>1</v>
      </c>
      <c r="T17" s="56">
        <f>SUM(S17-U17-V17)</f>
        <v>1</v>
      </c>
      <c r="U17" s="58"/>
      <c r="V17" s="58"/>
    </row>
    <row r="18" spans="1:22" x14ac:dyDescent="0.25">
      <c r="A18" s="6"/>
      <c r="B18" s="23"/>
      <c r="C18" s="6"/>
      <c r="D18" s="20"/>
      <c r="E18" s="120"/>
      <c r="F18" s="121"/>
      <c r="G18" s="120"/>
      <c r="H18" s="121"/>
      <c r="I18" s="120"/>
      <c r="J18" s="121"/>
      <c r="K18" s="120"/>
      <c r="L18" s="121"/>
      <c r="M18" s="120"/>
      <c r="N18" s="121"/>
      <c r="O18" s="120"/>
      <c r="P18" s="121"/>
      <c r="Q18" s="120"/>
      <c r="R18" s="121"/>
      <c r="S18" s="56">
        <f>E18+G18+I18+K18+M18+O18+Q18</f>
        <v>0</v>
      </c>
      <c r="T18" s="56">
        <f>SUM(S18-U18-V18)</f>
        <v>0</v>
      </c>
      <c r="U18" s="58"/>
      <c r="V18" s="58"/>
    </row>
    <row r="19" spans="1:22" x14ac:dyDescent="0.25">
      <c r="A19" s="53" t="s">
        <v>33</v>
      </c>
      <c r="B19" s="53"/>
      <c r="C19" s="53"/>
      <c r="D19" s="53"/>
      <c r="E19" s="120"/>
      <c r="F19" s="121"/>
      <c r="G19" s="120"/>
      <c r="H19" s="121"/>
      <c r="I19" s="120"/>
      <c r="J19" s="121"/>
      <c r="K19" s="120"/>
      <c r="L19" s="121"/>
      <c r="M19" s="120"/>
      <c r="N19" s="121"/>
      <c r="O19" s="120"/>
      <c r="P19" s="121"/>
      <c r="Q19" s="120"/>
      <c r="R19" s="121"/>
      <c r="S19" s="56">
        <f t="shared" si="1"/>
        <v>0</v>
      </c>
      <c r="T19" s="56"/>
      <c r="U19" s="60"/>
      <c r="V19" s="58"/>
    </row>
    <row r="20" spans="1:22" x14ac:dyDescent="0.25">
      <c r="A20" s="53" t="s">
        <v>34</v>
      </c>
      <c r="B20" s="53"/>
      <c r="C20" s="53"/>
      <c r="D20" s="53"/>
      <c r="E20" s="120"/>
      <c r="F20" s="121"/>
      <c r="G20" s="120"/>
      <c r="H20" s="121"/>
      <c r="I20" s="120"/>
      <c r="J20" s="121"/>
      <c r="K20" s="120"/>
      <c r="L20" s="121"/>
      <c r="M20" s="120"/>
      <c r="N20" s="121"/>
      <c r="O20" s="120"/>
      <c r="P20" s="121"/>
      <c r="Q20" s="120"/>
      <c r="R20" s="121"/>
      <c r="S20" s="56">
        <f t="shared" si="1"/>
        <v>0</v>
      </c>
      <c r="T20" s="56"/>
      <c r="U20" s="60"/>
      <c r="V20" s="58"/>
    </row>
    <row r="21" spans="1:22" x14ac:dyDescent="0.25">
      <c r="A21" s="60" t="s">
        <v>6</v>
      </c>
      <c r="B21" s="60"/>
      <c r="C21" s="60"/>
      <c r="D21" s="60"/>
      <c r="E21" s="135">
        <f>SUM(E4:E20)</f>
        <v>8</v>
      </c>
      <c r="F21" s="136"/>
      <c r="G21" s="135">
        <f>SUM(G4:G20)</f>
        <v>8</v>
      </c>
      <c r="H21" s="136"/>
      <c r="I21" s="135">
        <f>SUM(I4:I20)</f>
        <v>8</v>
      </c>
      <c r="J21" s="136"/>
      <c r="K21" s="135">
        <f>SUM(K4:K20)</f>
        <v>8</v>
      </c>
      <c r="L21" s="136"/>
      <c r="M21" s="135">
        <f>SUM(M4:M20)</f>
        <v>8</v>
      </c>
      <c r="N21" s="136"/>
      <c r="O21" s="135">
        <f>SUM(O4:O20)</f>
        <v>0</v>
      </c>
      <c r="P21" s="136"/>
      <c r="Q21" s="135">
        <f>SUM(Q4:Q20)</f>
        <v>0</v>
      </c>
      <c r="R21" s="136"/>
      <c r="S21" s="56">
        <f t="shared" si="1"/>
        <v>40</v>
      </c>
      <c r="T21" s="56"/>
      <c r="U21" s="60"/>
      <c r="V21" s="58"/>
    </row>
    <row r="22" spans="1:22" x14ac:dyDescent="0.25">
      <c r="A22" s="60" t="s">
        <v>2</v>
      </c>
      <c r="B22" s="60"/>
      <c r="C22" s="60"/>
      <c r="D22" s="60"/>
      <c r="E22" s="56"/>
      <c r="F22" s="108">
        <v>8</v>
      </c>
      <c r="G22" s="56"/>
      <c r="H22" s="108">
        <v>8</v>
      </c>
      <c r="I22" s="56"/>
      <c r="J22" s="108">
        <v>8</v>
      </c>
      <c r="K22" s="56"/>
      <c r="L22" s="108">
        <v>8</v>
      </c>
      <c r="M22" s="56"/>
      <c r="N22" s="108">
        <v>8</v>
      </c>
      <c r="O22" s="56"/>
      <c r="P22" s="108"/>
      <c r="Q22" s="56"/>
      <c r="R22" s="108"/>
      <c r="S22" s="56">
        <f>SUM(E22:R22)</f>
        <v>40</v>
      </c>
      <c r="T22" s="56">
        <f>SUM(T4:T21)</f>
        <v>40</v>
      </c>
      <c r="U22" s="58"/>
      <c r="V22" s="58"/>
    </row>
    <row r="23" spans="1:22" x14ac:dyDescent="0.25">
      <c r="A23" s="60" t="s">
        <v>37</v>
      </c>
      <c r="B23" s="60"/>
      <c r="C23" s="60"/>
      <c r="D23" s="60"/>
      <c r="E23" s="58"/>
      <c r="F23" s="58">
        <f>SUM(E21)-F22</f>
        <v>0</v>
      </c>
      <c r="G23" s="58"/>
      <c r="H23" s="58">
        <f>SUM(G21)-H22</f>
        <v>0</v>
      </c>
      <c r="I23" s="58"/>
      <c r="J23" s="58">
        <f>SUM(I21)-J22</f>
        <v>0</v>
      </c>
      <c r="K23" s="58"/>
      <c r="L23" s="58">
        <f>SUM(K21)-L22</f>
        <v>0</v>
      </c>
      <c r="M23" s="58"/>
      <c r="N23" s="58">
        <f>SUM(M21)-N22</f>
        <v>0</v>
      </c>
      <c r="O23" s="58"/>
      <c r="P23" s="58">
        <f>SUM(O21)</f>
        <v>0</v>
      </c>
      <c r="Q23" s="58"/>
      <c r="R23" s="58">
        <f>SUM(Q21)</f>
        <v>0</v>
      </c>
      <c r="S23" s="58">
        <f>SUM(E23:R23)</f>
        <v>0</v>
      </c>
      <c r="T23" s="58"/>
      <c r="U23" s="58">
        <f>SUM(U4:U22)</f>
        <v>0</v>
      </c>
      <c r="V23" s="58">
        <f>SUM(V4:V22)</f>
        <v>0</v>
      </c>
    </row>
    <row r="25" spans="1:22" x14ac:dyDescent="0.25">
      <c r="A25" s="46" t="s">
        <v>21</v>
      </c>
      <c r="B25" s="47"/>
    </row>
    <row r="26" spans="1:22" x14ac:dyDescent="0.25">
      <c r="A26" s="48" t="s">
        <v>2</v>
      </c>
      <c r="C26" s="61">
        <f>SUM(T22)</f>
        <v>40</v>
      </c>
      <c r="I26" s="46">
        <v>3600</v>
      </c>
    </row>
    <row r="27" spans="1:22" x14ac:dyDescent="0.25">
      <c r="A27" s="48" t="s">
        <v>22</v>
      </c>
      <c r="C27" s="61">
        <f>U23</f>
        <v>0</v>
      </c>
      <c r="D27" s="61"/>
      <c r="I27" s="62">
        <f>SUM(S16:S17)</f>
        <v>1</v>
      </c>
    </row>
    <row r="28" spans="1:22" x14ac:dyDescent="0.25">
      <c r="A28" s="48" t="s">
        <v>23</v>
      </c>
      <c r="C28" s="61">
        <f>V23</f>
        <v>0</v>
      </c>
    </row>
    <row r="29" spans="1:22" x14ac:dyDescent="0.25">
      <c r="A29" s="48" t="s">
        <v>24</v>
      </c>
      <c r="C29" s="61">
        <f>S19</f>
        <v>0</v>
      </c>
      <c r="I29" s="61"/>
    </row>
    <row r="30" spans="1:22" x14ac:dyDescent="0.25">
      <c r="A30" s="48" t="s">
        <v>4</v>
      </c>
      <c r="C30" s="61">
        <f>S20</f>
        <v>0</v>
      </c>
    </row>
    <row r="31" spans="1:22" ht="16.5" thickBot="1" x14ac:dyDescent="0.3">
      <c r="A31" s="49" t="s">
        <v>6</v>
      </c>
      <c r="C31" s="63">
        <f>SUM(C26:C30)</f>
        <v>40</v>
      </c>
      <c r="E31" s="49" t="s">
        <v>38</v>
      </c>
      <c r="F31" s="49"/>
      <c r="G31" s="64">
        <f>S21-C31</f>
        <v>0</v>
      </c>
    </row>
    <row r="32" spans="1:22" ht="16.5" thickTop="1" x14ac:dyDescent="0.25">
      <c r="A32" s="48" t="s">
        <v>25</v>
      </c>
      <c r="C32" s="65">
        <v>0</v>
      </c>
      <c r="D32" s="65"/>
    </row>
    <row r="33" spans="1:4" x14ac:dyDescent="0.25">
      <c r="A33" s="48" t="s">
        <v>32</v>
      </c>
      <c r="C33" s="65">
        <v>0</v>
      </c>
      <c r="D33" s="65"/>
    </row>
  </sheetData>
  <mergeCells count="133"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O17:P17"/>
    <mergeCell ref="Q17:R17"/>
    <mergeCell ref="E16:F16"/>
    <mergeCell ref="G16:H16"/>
    <mergeCell ref="I16:J16"/>
    <mergeCell ref="K16:L16"/>
    <mergeCell ref="M16:N16"/>
    <mergeCell ref="O16:P16"/>
    <mergeCell ref="Q15:R15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V37"/>
  <sheetViews>
    <sheetView zoomScale="87" zoomScaleNormal="87" workbookViewId="0">
      <selection activeCell="B22" sqref="B22"/>
    </sheetView>
  </sheetViews>
  <sheetFormatPr defaultRowHeight="15.75" x14ac:dyDescent="0.25"/>
  <cols>
    <col min="1" max="1" width="10.5703125" style="3" customWidth="1"/>
    <col min="2" max="2" width="10.7109375" style="3" customWidth="1"/>
    <col min="3" max="3" width="12.85546875" style="3" customWidth="1"/>
    <col min="4" max="4" width="28.7109375" style="3" customWidth="1"/>
    <col min="5" max="5" width="6.85546875" style="3" customWidth="1"/>
    <col min="6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7</v>
      </c>
      <c r="B1" s="2"/>
      <c r="C1" s="110"/>
    </row>
    <row r="2" spans="1:22" s="9" customFormat="1" x14ac:dyDescent="0.25">
      <c r="A2" s="5" t="s">
        <v>56</v>
      </c>
      <c r="B2" s="107"/>
      <c r="C2" s="114" t="str">
        <f>Analysis!C2</f>
        <v>28.04.24</v>
      </c>
      <c r="D2" s="6"/>
      <c r="E2" s="140" t="s">
        <v>11</v>
      </c>
      <c r="F2" s="140"/>
      <c r="G2" s="145" t="s">
        <v>12</v>
      </c>
      <c r="H2" s="145"/>
      <c r="I2" s="140" t="s">
        <v>13</v>
      </c>
      <c r="J2" s="140"/>
      <c r="K2" s="140" t="s">
        <v>14</v>
      </c>
      <c r="L2" s="140"/>
      <c r="M2" s="140" t="s">
        <v>15</v>
      </c>
      <c r="N2" s="140"/>
      <c r="O2" s="140" t="s">
        <v>16</v>
      </c>
      <c r="P2" s="140"/>
      <c r="Q2" s="140" t="s">
        <v>17</v>
      </c>
      <c r="R2" s="140"/>
      <c r="S2" s="7" t="s">
        <v>20</v>
      </c>
      <c r="T2" s="7" t="s">
        <v>35</v>
      </c>
      <c r="U2" s="8" t="s">
        <v>22</v>
      </c>
      <c r="V2" s="8" t="s">
        <v>23</v>
      </c>
    </row>
    <row r="3" spans="1:22" x14ac:dyDescent="0.25">
      <c r="A3" s="10" t="s">
        <v>18</v>
      </c>
      <c r="B3" s="10" t="s">
        <v>19</v>
      </c>
      <c r="C3" s="10" t="s">
        <v>44</v>
      </c>
      <c r="D3" s="10" t="s">
        <v>28</v>
      </c>
      <c r="E3" s="54">
        <v>8</v>
      </c>
      <c r="F3" s="25">
        <v>16.3</v>
      </c>
      <c r="G3" s="111">
        <v>8</v>
      </c>
      <c r="H3" s="112">
        <v>16.3</v>
      </c>
      <c r="I3" s="54">
        <v>8</v>
      </c>
      <c r="J3" s="25">
        <v>16.3</v>
      </c>
      <c r="K3" s="54">
        <v>8</v>
      </c>
      <c r="L3" s="25">
        <v>16.3</v>
      </c>
      <c r="M3" s="54">
        <v>8</v>
      </c>
      <c r="N3" s="25">
        <v>16</v>
      </c>
      <c r="O3" s="25"/>
      <c r="P3" s="25"/>
      <c r="Q3" s="24"/>
      <c r="R3" s="24"/>
      <c r="S3" s="12"/>
      <c r="T3" s="12"/>
      <c r="U3" s="13"/>
      <c r="V3" s="13"/>
    </row>
    <row r="4" spans="1:22" x14ac:dyDescent="0.25">
      <c r="A4" s="6">
        <v>7038</v>
      </c>
      <c r="B4" s="6" t="s">
        <v>119</v>
      </c>
      <c r="C4" s="6">
        <v>17</v>
      </c>
      <c r="D4" s="20" t="s">
        <v>107</v>
      </c>
      <c r="E4" s="134">
        <v>2</v>
      </c>
      <c r="F4" s="134"/>
      <c r="G4" s="125"/>
      <c r="H4" s="125"/>
      <c r="I4" s="134"/>
      <c r="J4" s="134"/>
      <c r="K4" s="134"/>
      <c r="L4" s="134"/>
      <c r="M4" s="134"/>
      <c r="N4" s="134"/>
      <c r="O4" s="137"/>
      <c r="P4" s="141"/>
      <c r="Q4" s="137"/>
      <c r="R4" s="141"/>
      <c r="S4" s="12">
        <f>E4+G4+I4+K4+M4+O4+Q4</f>
        <v>2</v>
      </c>
      <c r="T4" s="12">
        <f t="shared" ref="T4:T18" si="0">SUM(S4-U4-V4)</f>
        <v>2</v>
      </c>
      <c r="U4" s="14"/>
      <c r="V4" s="14"/>
    </row>
    <row r="5" spans="1:22" x14ac:dyDescent="0.25">
      <c r="A5" s="6">
        <v>7138</v>
      </c>
      <c r="B5" s="6" t="s">
        <v>117</v>
      </c>
      <c r="C5" s="6">
        <v>20</v>
      </c>
      <c r="D5" s="20" t="s">
        <v>104</v>
      </c>
      <c r="E5" s="137">
        <v>3.5</v>
      </c>
      <c r="F5" s="141"/>
      <c r="G5" s="124"/>
      <c r="H5" s="142"/>
      <c r="I5" s="137"/>
      <c r="J5" s="141"/>
      <c r="K5" s="137"/>
      <c r="L5" s="141"/>
      <c r="M5" s="134"/>
      <c r="N5" s="134"/>
      <c r="O5" s="137"/>
      <c r="P5" s="141"/>
      <c r="Q5" s="137"/>
      <c r="R5" s="141"/>
      <c r="S5" s="12">
        <f t="shared" ref="S5:S25" si="1">E5+G5+I5+K5+M5+O5+Q5</f>
        <v>3.5</v>
      </c>
      <c r="T5" s="12">
        <f t="shared" si="0"/>
        <v>3.5</v>
      </c>
      <c r="U5" s="14"/>
      <c r="V5" s="14"/>
    </row>
    <row r="6" spans="1:22" x14ac:dyDescent="0.25">
      <c r="A6" s="6">
        <v>6964</v>
      </c>
      <c r="B6" s="6" t="s">
        <v>118</v>
      </c>
      <c r="C6" s="6">
        <v>22</v>
      </c>
      <c r="D6" s="20" t="s">
        <v>101</v>
      </c>
      <c r="E6" s="137"/>
      <c r="F6" s="141"/>
      <c r="G6" s="124"/>
      <c r="H6" s="142"/>
      <c r="I6" s="137">
        <v>1.5</v>
      </c>
      <c r="J6" s="141"/>
      <c r="K6" s="137">
        <v>3.25</v>
      </c>
      <c r="L6" s="141"/>
      <c r="M6" s="134"/>
      <c r="N6" s="134"/>
      <c r="O6" s="137"/>
      <c r="P6" s="141"/>
      <c r="Q6" s="137"/>
      <c r="R6" s="141"/>
      <c r="S6" s="12">
        <f t="shared" si="1"/>
        <v>4.75</v>
      </c>
      <c r="T6" s="12">
        <f t="shared" si="0"/>
        <v>4.75</v>
      </c>
      <c r="U6" s="14"/>
      <c r="V6" s="14"/>
    </row>
    <row r="7" spans="1:22" x14ac:dyDescent="0.25">
      <c r="A7" s="6">
        <v>7138</v>
      </c>
      <c r="B7" s="6" t="s">
        <v>117</v>
      </c>
      <c r="C7" s="6">
        <v>10</v>
      </c>
      <c r="D7" s="20" t="s">
        <v>112</v>
      </c>
      <c r="E7" s="137"/>
      <c r="F7" s="141"/>
      <c r="G7" s="124"/>
      <c r="H7" s="142"/>
      <c r="I7" s="137">
        <v>2.5</v>
      </c>
      <c r="J7" s="141"/>
      <c r="K7" s="137"/>
      <c r="L7" s="141"/>
      <c r="M7" s="134"/>
      <c r="N7" s="134"/>
      <c r="O7" s="137"/>
      <c r="P7" s="141"/>
      <c r="Q7" s="137"/>
      <c r="R7" s="141"/>
      <c r="S7" s="12">
        <f t="shared" si="1"/>
        <v>2.5</v>
      </c>
      <c r="T7" s="12">
        <f t="shared" si="0"/>
        <v>2.5</v>
      </c>
      <c r="U7" s="14"/>
      <c r="V7" s="14"/>
    </row>
    <row r="8" spans="1:22" x14ac:dyDescent="0.25">
      <c r="A8" s="6">
        <v>7138</v>
      </c>
      <c r="B8" s="6" t="s">
        <v>117</v>
      </c>
      <c r="C8" s="6">
        <v>12</v>
      </c>
      <c r="D8" s="20" t="s">
        <v>112</v>
      </c>
      <c r="E8" s="137"/>
      <c r="F8" s="141"/>
      <c r="G8" s="124"/>
      <c r="H8" s="142"/>
      <c r="I8" s="137">
        <v>1</v>
      </c>
      <c r="J8" s="141"/>
      <c r="K8" s="137">
        <v>3.75</v>
      </c>
      <c r="L8" s="141"/>
      <c r="M8" s="134"/>
      <c r="N8" s="134"/>
      <c r="O8" s="137"/>
      <c r="P8" s="141"/>
      <c r="Q8" s="137"/>
      <c r="R8" s="141"/>
      <c r="S8" s="12">
        <f t="shared" si="1"/>
        <v>4.75</v>
      </c>
      <c r="T8" s="12">
        <f t="shared" si="0"/>
        <v>4.75</v>
      </c>
      <c r="U8" s="14"/>
      <c r="V8" s="14"/>
    </row>
    <row r="9" spans="1:22" x14ac:dyDescent="0.25">
      <c r="A9" s="6">
        <v>7138</v>
      </c>
      <c r="B9" s="6" t="s">
        <v>117</v>
      </c>
      <c r="C9" s="6">
        <v>14</v>
      </c>
      <c r="D9" s="20" t="s">
        <v>112</v>
      </c>
      <c r="E9" s="137"/>
      <c r="F9" s="141"/>
      <c r="G9" s="124"/>
      <c r="H9" s="142"/>
      <c r="I9" s="137">
        <v>2.5</v>
      </c>
      <c r="J9" s="141"/>
      <c r="K9" s="137">
        <v>1</v>
      </c>
      <c r="L9" s="141"/>
      <c r="M9" s="134">
        <v>4</v>
      </c>
      <c r="N9" s="134"/>
      <c r="O9" s="137"/>
      <c r="P9" s="141"/>
      <c r="Q9" s="137"/>
      <c r="R9" s="141"/>
      <c r="S9" s="12">
        <f t="shared" si="1"/>
        <v>7.5</v>
      </c>
      <c r="T9" s="12">
        <f t="shared" si="0"/>
        <v>7.5</v>
      </c>
      <c r="U9" s="14"/>
      <c r="V9" s="14"/>
    </row>
    <row r="10" spans="1:22" x14ac:dyDescent="0.25">
      <c r="A10" s="6">
        <v>7138</v>
      </c>
      <c r="B10" s="6" t="s">
        <v>117</v>
      </c>
      <c r="C10" s="6">
        <v>22</v>
      </c>
      <c r="D10" s="20" t="s">
        <v>113</v>
      </c>
      <c r="E10" s="134"/>
      <c r="F10" s="134"/>
      <c r="G10" s="125"/>
      <c r="H10" s="125"/>
      <c r="I10" s="134"/>
      <c r="J10" s="134"/>
      <c r="K10" s="134"/>
      <c r="L10" s="134"/>
      <c r="M10" s="134">
        <v>1</v>
      </c>
      <c r="N10" s="134"/>
      <c r="O10" s="137"/>
      <c r="P10" s="141"/>
      <c r="Q10" s="137"/>
      <c r="R10" s="141"/>
      <c r="S10" s="12">
        <f t="shared" si="1"/>
        <v>1</v>
      </c>
      <c r="T10" s="12">
        <f t="shared" si="0"/>
        <v>1</v>
      </c>
      <c r="U10" s="14"/>
      <c r="V10" s="14"/>
    </row>
    <row r="11" spans="1:22" x14ac:dyDescent="0.25">
      <c r="A11" s="6">
        <v>7138</v>
      </c>
      <c r="B11" s="6" t="s">
        <v>117</v>
      </c>
      <c r="C11" s="6">
        <v>23</v>
      </c>
      <c r="D11" s="20" t="s">
        <v>113</v>
      </c>
      <c r="E11" s="134"/>
      <c r="F11" s="134"/>
      <c r="G11" s="125"/>
      <c r="H11" s="125"/>
      <c r="I11" s="134"/>
      <c r="J11" s="134"/>
      <c r="K11" s="134"/>
      <c r="L11" s="134"/>
      <c r="M11" s="134">
        <v>1</v>
      </c>
      <c r="N11" s="134"/>
      <c r="O11" s="137"/>
      <c r="P11" s="141"/>
      <c r="Q11" s="137"/>
      <c r="R11" s="141"/>
      <c r="S11" s="12">
        <f t="shared" si="1"/>
        <v>1</v>
      </c>
      <c r="T11" s="12">
        <f t="shared" si="0"/>
        <v>1</v>
      </c>
      <c r="U11" s="14"/>
      <c r="V11" s="14"/>
    </row>
    <row r="12" spans="1:22" x14ac:dyDescent="0.25">
      <c r="A12" s="6">
        <v>7138</v>
      </c>
      <c r="B12" s="6" t="s">
        <v>117</v>
      </c>
      <c r="C12" s="6">
        <v>24</v>
      </c>
      <c r="D12" s="20" t="s">
        <v>113</v>
      </c>
      <c r="E12" s="134"/>
      <c r="F12" s="134"/>
      <c r="G12" s="125"/>
      <c r="H12" s="125"/>
      <c r="I12" s="134"/>
      <c r="J12" s="134"/>
      <c r="K12" s="134"/>
      <c r="L12" s="134"/>
      <c r="M12" s="134">
        <v>1</v>
      </c>
      <c r="N12" s="134"/>
      <c r="O12" s="137"/>
      <c r="P12" s="141"/>
      <c r="Q12" s="137"/>
      <c r="R12" s="141"/>
      <c r="S12" s="12">
        <f t="shared" si="1"/>
        <v>1</v>
      </c>
      <c r="T12" s="12">
        <f t="shared" si="0"/>
        <v>1</v>
      </c>
      <c r="U12" s="14"/>
      <c r="V12" s="14"/>
    </row>
    <row r="13" spans="1:22" x14ac:dyDescent="0.25">
      <c r="A13" s="6">
        <v>7138</v>
      </c>
      <c r="B13" s="6" t="s">
        <v>117</v>
      </c>
      <c r="C13" s="6">
        <v>25</v>
      </c>
      <c r="D13" s="20" t="s">
        <v>113</v>
      </c>
      <c r="E13" s="134"/>
      <c r="F13" s="134"/>
      <c r="G13" s="125"/>
      <c r="H13" s="125"/>
      <c r="I13" s="134"/>
      <c r="J13" s="134"/>
      <c r="K13" s="134"/>
      <c r="L13" s="134"/>
      <c r="M13" s="134">
        <v>1</v>
      </c>
      <c r="N13" s="134"/>
      <c r="O13" s="137"/>
      <c r="P13" s="141"/>
      <c r="Q13" s="137"/>
      <c r="R13" s="141"/>
      <c r="S13" s="12">
        <f>E13+G13+I13+K13+M13+O13+Q13</f>
        <v>1</v>
      </c>
      <c r="T13" s="12">
        <f>SUM(S13-U13-V13)</f>
        <v>1</v>
      </c>
      <c r="U13" s="14"/>
      <c r="V13" s="14"/>
    </row>
    <row r="14" spans="1:22" x14ac:dyDescent="0.25">
      <c r="A14" s="6"/>
      <c r="B14" s="6"/>
      <c r="C14" s="6"/>
      <c r="D14" s="20"/>
      <c r="E14" s="134"/>
      <c r="F14" s="134"/>
      <c r="G14" s="125"/>
      <c r="H14" s="125"/>
      <c r="I14" s="134"/>
      <c r="J14" s="134"/>
      <c r="K14" s="134"/>
      <c r="L14" s="134"/>
      <c r="M14" s="134"/>
      <c r="N14" s="134"/>
      <c r="O14" s="137"/>
      <c r="P14" s="141"/>
      <c r="Q14" s="137"/>
      <c r="R14" s="141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6"/>
      <c r="C15" s="6"/>
      <c r="D15" s="20"/>
      <c r="E15" s="134"/>
      <c r="F15" s="134"/>
      <c r="G15" s="125"/>
      <c r="H15" s="125"/>
      <c r="I15" s="134"/>
      <c r="J15" s="134"/>
      <c r="K15" s="134"/>
      <c r="L15" s="134"/>
      <c r="M15" s="134"/>
      <c r="N15" s="134"/>
      <c r="O15" s="137"/>
      <c r="P15" s="141"/>
      <c r="Q15" s="137"/>
      <c r="R15" s="141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6"/>
      <c r="B16" s="6"/>
      <c r="C16" s="6"/>
      <c r="D16" s="20"/>
      <c r="E16" s="134"/>
      <c r="F16" s="134"/>
      <c r="G16" s="125"/>
      <c r="H16" s="125"/>
      <c r="I16" s="134"/>
      <c r="J16" s="134"/>
      <c r="K16" s="134"/>
      <c r="L16" s="134"/>
      <c r="M16" s="134"/>
      <c r="N16" s="134"/>
      <c r="O16" s="137"/>
      <c r="P16" s="141"/>
      <c r="Q16" s="137"/>
      <c r="R16" s="141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/>
      <c r="B17" s="6"/>
      <c r="C17" s="6"/>
      <c r="D17" s="20"/>
      <c r="E17" s="134"/>
      <c r="F17" s="134"/>
      <c r="G17" s="125"/>
      <c r="H17" s="125"/>
      <c r="I17" s="134"/>
      <c r="J17" s="134"/>
      <c r="K17" s="134"/>
      <c r="L17" s="134"/>
      <c r="M17" s="134"/>
      <c r="N17" s="134"/>
      <c r="O17" s="137"/>
      <c r="P17" s="141"/>
      <c r="Q17" s="137"/>
      <c r="R17" s="141"/>
      <c r="S17" s="12">
        <f t="shared" si="1"/>
        <v>0</v>
      </c>
      <c r="T17" s="12">
        <f t="shared" si="0"/>
        <v>0</v>
      </c>
      <c r="U17" s="14"/>
      <c r="V17" s="14"/>
    </row>
    <row r="18" spans="1:22" x14ac:dyDescent="0.25">
      <c r="A18" s="6"/>
      <c r="B18" s="6"/>
      <c r="C18" s="6"/>
      <c r="D18" s="20"/>
      <c r="E18" s="134"/>
      <c r="F18" s="134"/>
      <c r="G18" s="125"/>
      <c r="H18" s="125"/>
      <c r="I18" s="134"/>
      <c r="J18" s="134"/>
      <c r="K18" s="134"/>
      <c r="L18" s="134"/>
      <c r="M18" s="134"/>
      <c r="N18" s="134"/>
      <c r="O18" s="137"/>
      <c r="P18" s="141"/>
      <c r="Q18" s="137"/>
      <c r="R18" s="141"/>
      <c r="S18" s="12">
        <f t="shared" si="1"/>
        <v>0</v>
      </c>
      <c r="T18" s="12">
        <f t="shared" si="0"/>
        <v>0</v>
      </c>
      <c r="U18" s="14"/>
      <c r="V18" s="14"/>
    </row>
    <row r="19" spans="1:22" x14ac:dyDescent="0.25">
      <c r="A19" s="6">
        <v>3600</v>
      </c>
      <c r="B19" s="6" t="s">
        <v>116</v>
      </c>
      <c r="C19" s="6"/>
      <c r="D19" s="20" t="s">
        <v>92</v>
      </c>
      <c r="E19" s="134"/>
      <c r="F19" s="134"/>
      <c r="G19" s="125"/>
      <c r="H19" s="125"/>
      <c r="I19" s="134"/>
      <c r="J19" s="134"/>
      <c r="K19" s="134"/>
      <c r="L19" s="134"/>
      <c r="M19" s="134"/>
      <c r="N19" s="134"/>
      <c r="O19" s="137"/>
      <c r="P19" s="141"/>
      <c r="Q19" s="137"/>
      <c r="R19" s="141"/>
      <c r="S19" s="12">
        <f t="shared" ref="S19:S20" si="2">E19+G19+I19+K19+M19+O19+Q19</f>
        <v>0</v>
      </c>
      <c r="T19" s="12">
        <f t="shared" ref="T19:T20" si="3">SUM(S19-U19-V19)</f>
        <v>0</v>
      </c>
      <c r="U19" s="14"/>
      <c r="V19" s="14"/>
    </row>
    <row r="20" spans="1:22" ht="15.75" customHeight="1" x14ac:dyDescent="0.25">
      <c r="A20" s="6">
        <v>3600</v>
      </c>
      <c r="B20" s="23" t="s">
        <v>116</v>
      </c>
      <c r="C20" s="6"/>
      <c r="D20" s="20" t="s">
        <v>58</v>
      </c>
      <c r="E20" s="134"/>
      <c r="F20" s="134"/>
      <c r="G20" s="125"/>
      <c r="H20" s="125"/>
      <c r="I20" s="134"/>
      <c r="J20" s="134"/>
      <c r="K20" s="134"/>
      <c r="L20" s="134"/>
      <c r="M20" s="134"/>
      <c r="N20" s="134"/>
      <c r="O20" s="137"/>
      <c r="P20" s="141"/>
      <c r="Q20" s="137"/>
      <c r="R20" s="141"/>
      <c r="S20" s="12">
        <f t="shared" si="2"/>
        <v>0</v>
      </c>
      <c r="T20" s="12">
        <f t="shared" si="3"/>
        <v>0</v>
      </c>
      <c r="U20" s="14"/>
      <c r="V20" s="14"/>
    </row>
    <row r="21" spans="1:22" ht="15.75" customHeight="1" x14ac:dyDescent="0.25">
      <c r="A21" s="6">
        <v>3600</v>
      </c>
      <c r="B21" s="23" t="s">
        <v>116</v>
      </c>
      <c r="C21" s="6"/>
      <c r="D21" s="20" t="s">
        <v>59</v>
      </c>
      <c r="E21" s="134">
        <v>2.5</v>
      </c>
      <c r="F21" s="134"/>
      <c r="G21" s="125"/>
      <c r="H21" s="125"/>
      <c r="I21" s="134">
        <v>0.5</v>
      </c>
      <c r="J21" s="134"/>
      <c r="K21" s="134"/>
      <c r="L21" s="134"/>
      <c r="M21" s="134"/>
      <c r="N21" s="134"/>
      <c r="O21" s="137"/>
      <c r="P21" s="141"/>
      <c r="Q21" s="137"/>
      <c r="R21" s="141"/>
      <c r="S21" s="12">
        <f>E21+G21+I21+K21+M21+O21+Q21</f>
        <v>3</v>
      </c>
      <c r="T21" s="12">
        <f>SUM(S21-U21-V21)</f>
        <v>3</v>
      </c>
      <c r="U21" s="14"/>
      <c r="V21" s="14"/>
    </row>
    <row r="22" spans="1:22" ht="15" customHeight="1" x14ac:dyDescent="0.25">
      <c r="A22" s="6"/>
      <c r="B22" s="23"/>
      <c r="C22" s="6"/>
      <c r="D22" s="20"/>
      <c r="E22" s="134"/>
      <c r="F22" s="134"/>
      <c r="G22" s="125"/>
      <c r="H22" s="125"/>
      <c r="I22" s="134"/>
      <c r="J22" s="134"/>
      <c r="K22" s="134"/>
      <c r="L22" s="134"/>
      <c r="M22" s="134"/>
      <c r="N22" s="134"/>
      <c r="O22" s="137"/>
      <c r="P22" s="141"/>
      <c r="Q22" s="137"/>
      <c r="R22" s="141"/>
      <c r="S22" s="12">
        <f>E22+G22+I22+K22+M22+O22+Q22</f>
        <v>0</v>
      </c>
      <c r="T22" s="12">
        <f>SUM(S22-U22-V22)</f>
        <v>0</v>
      </c>
      <c r="U22" s="14"/>
      <c r="V22" s="14"/>
    </row>
    <row r="23" spans="1:22" x14ac:dyDescent="0.25">
      <c r="A23" s="53" t="s">
        <v>33</v>
      </c>
      <c r="B23" s="53"/>
      <c r="C23" s="10"/>
      <c r="D23" s="10"/>
      <c r="E23" s="137"/>
      <c r="F23" s="141"/>
      <c r="G23" s="124"/>
      <c r="H23" s="142"/>
      <c r="I23" s="137"/>
      <c r="J23" s="141"/>
      <c r="K23" s="137"/>
      <c r="L23" s="141"/>
      <c r="M23" s="137"/>
      <c r="N23" s="141"/>
      <c r="O23" s="137"/>
      <c r="P23" s="141"/>
      <c r="Q23" s="137"/>
      <c r="R23" s="141"/>
      <c r="S23" s="12">
        <f t="shared" si="1"/>
        <v>0</v>
      </c>
      <c r="T23" s="12"/>
      <c r="U23" s="15"/>
      <c r="V23" s="14"/>
    </row>
    <row r="24" spans="1:22" x14ac:dyDescent="0.25">
      <c r="A24" s="53" t="s">
        <v>34</v>
      </c>
      <c r="B24" s="53"/>
      <c r="C24" s="10"/>
      <c r="D24" s="10"/>
      <c r="E24" s="137"/>
      <c r="F24" s="141"/>
      <c r="G24" s="137"/>
      <c r="H24" s="141"/>
      <c r="I24" s="137"/>
      <c r="J24" s="141"/>
      <c r="K24" s="137"/>
      <c r="L24" s="141"/>
      <c r="M24" s="137"/>
      <c r="N24" s="141"/>
      <c r="O24" s="137"/>
      <c r="P24" s="141"/>
      <c r="Q24" s="137"/>
      <c r="R24" s="141"/>
      <c r="S24" s="12">
        <f t="shared" si="1"/>
        <v>0</v>
      </c>
      <c r="T24" s="12"/>
      <c r="U24" s="15"/>
      <c r="V24" s="14"/>
    </row>
    <row r="25" spans="1:22" x14ac:dyDescent="0.25">
      <c r="A25" s="15" t="s">
        <v>6</v>
      </c>
      <c r="B25" s="15"/>
      <c r="C25" s="15"/>
      <c r="D25" s="15"/>
      <c r="E25" s="143">
        <f>SUM(E4:E24)</f>
        <v>8</v>
      </c>
      <c r="F25" s="144"/>
      <c r="G25" s="143">
        <f>SUM(G4:G24)</f>
        <v>0</v>
      </c>
      <c r="H25" s="144"/>
      <c r="I25" s="143">
        <f>SUM(I4:I24)</f>
        <v>8</v>
      </c>
      <c r="J25" s="144"/>
      <c r="K25" s="143">
        <f>SUM(K4:K24)</f>
        <v>8</v>
      </c>
      <c r="L25" s="144"/>
      <c r="M25" s="143">
        <f>SUM(M4:M24)</f>
        <v>8</v>
      </c>
      <c r="N25" s="144"/>
      <c r="O25" s="143">
        <f>SUM(O4:O24)</f>
        <v>0</v>
      </c>
      <c r="P25" s="144"/>
      <c r="Q25" s="143">
        <f>SUM(Q4:Q24)</f>
        <v>0</v>
      </c>
      <c r="R25" s="144"/>
      <c r="S25" s="12">
        <f t="shared" si="1"/>
        <v>32</v>
      </c>
      <c r="T25" s="12"/>
      <c r="U25" s="15"/>
      <c r="V25" s="14"/>
    </row>
    <row r="26" spans="1:22" x14ac:dyDescent="0.25">
      <c r="A26" s="15" t="s">
        <v>2</v>
      </c>
      <c r="B26" s="15"/>
      <c r="C26" s="15"/>
      <c r="D26" s="15"/>
      <c r="E26" s="12"/>
      <c r="F26" s="16">
        <v>8</v>
      </c>
      <c r="G26" s="12"/>
      <c r="H26" s="16">
        <v>8</v>
      </c>
      <c r="I26" s="12"/>
      <c r="J26" s="16">
        <v>8</v>
      </c>
      <c r="K26" s="12"/>
      <c r="L26" s="16">
        <v>8</v>
      </c>
      <c r="M26" s="12"/>
      <c r="N26" s="16">
        <v>8</v>
      </c>
      <c r="O26" s="12"/>
      <c r="P26" s="16"/>
      <c r="Q26" s="12"/>
      <c r="R26" s="16"/>
      <c r="S26" s="12">
        <f>SUM(E26:R26)</f>
        <v>40</v>
      </c>
      <c r="T26" s="12">
        <f>SUM(T4:T25)</f>
        <v>32</v>
      </c>
      <c r="U26" s="14"/>
      <c r="V26" s="14"/>
    </row>
    <row r="27" spans="1:22" x14ac:dyDescent="0.25">
      <c r="A27" s="15" t="s">
        <v>37</v>
      </c>
      <c r="B27" s="15"/>
      <c r="C27" s="15"/>
      <c r="D27" s="15"/>
      <c r="E27" s="14"/>
      <c r="F27" s="14">
        <f>SUM(E25)-F26</f>
        <v>0</v>
      </c>
      <c r="G27" s="14"/>
      <c r="H27" s="14">
        <f>SUM(G25)-H26</f>
        <v>-8</v>
      </c>
      <c r="I27" s="14"/>
      <c r="J27" s="14">
        <f>SUM(I25)-J26</f>
        <v>0</v>
      </c>
      <c r="K27" s="14"/>
      <c r="L27" s="14">
        <f>SUM(K25)-L26</f>
        <v>0</v>
      </c>
      <c r="M27" s="14"/>
      <c r="N27" s="14">
        <f>SUM(M25)-N26</f>
        <v>0</v>
      </c>
      <c r="O27" s="14"/>
      <c r="P27" s="14">
        <f>SUM(O25)</f>
        <v>0</v>
      </c>
      <c r="Q27" s="14"/>
      <c r="R27" s="14">
        <f>SUM(Q25)</f>
        <v>0</v>
      </c>
      <c r="S27" s="14">
        <f>SUM(E27:R27)</f>
        <v>-8</v>
      </c>
      <c r="T27" s="14"/>
      <c r="U27" s="14">
        <f>SUM(U4:U26)</f>
        <v>0</v>
      </c>
      <c r="V27" s="14">
        <f>SUM(V4:V26)</f>
        <v>0</v>
      </c>
    </row>
    <row r="29" spans="1:22" x14ac:dyDescent="0.25">
      <c r="A29" s="1" t="s">
        <v>21</v>
      </c>
      <c r="B29" s="2"/>
    </row>
    <row r="30" spans="1:22" x14ac:dyDescent="0.25">
      <c r="A30" s="3" t="s">
        <v>2</v>
      </c>
      <c r="C30" s="17">
        <f>SUM(T26)</f>
        <v>32</v>
      </c>
      <c r="I30" s="1">
        <v>3600</v>
      </c>
    </row>
    <row r="31" spans="1:22" x14ac:dyDescent="0.25">
      <c r="A31" s="3" t="s">
        <v>22</v>
      </c>
      <c r="C31" s="17">
        <f>U27</f>
        <v>0</v>
      </c>
      <c r="D31" s="17"/>
      <c r="I31" s="22">
        <f>SUM(S17:S22)</f>
        <v>3</v>
      </c>
    </row>
    <row r="32" spans="1:22" x14ac:dyDescent="0.25">
      <c r="A32" s="3" t="s">
        <v>23</v>
      </c>
      <c r="C32" s="17">
        <f>V27</f>
        <v>0</v>
      </c>
    </row>
    <row r="33" spans="1:9" x14ac:dyDescent="0.25">
      <c r="A33" s="3" t="s">
        <v>24</v>
      </c>
      <c r="C33" s="17">
        <f>SUM(S23)</f>
        <v>0</v>
      </c>
      <c r="I33" s="17"/>
    </row>
    <row r="34" spans="1:9" x14ac:dyDescent="0.25">
      <c r="A34" s="3" t="s">
        <v>4</v>
      </c>
      <c r="C34" s="17">
        <f>S24</f>
        <v>0</v>
      </c>
    </row>
    <row r="35" spans="1:9" ht="16.5" thickBot="1" x14ac:dyDescent="0.3">
      <c r="A35" s="4" t="s">
        <v>6</v>
      </c>
      <c r="C35" s="21">
        <f>SUM(C30:C34)</f>
        <v>32</v>
      </c>
      <c r="E35" s="4" t="s">
        <v>38</v>
      </c>
      <c r="F35" s="4"/>
      <c r="G35" s="18">
        <f>S25-C35</f>
        <v>0</v>
      </c>
    </row>
    <row r="36" spans="1:9" ht="16.5" thickTop="1" x14ac:dyDescent="0.25">
      <c r="A36" s="3" t="s">
        <v>25</v>
      </c>
      <c r="C36" s="19">
        <v>0</v>
      </c>
      <c r="D36" s="19"/>
    </row>
    <row r="37" spans="1:9" x14ac:dyDescent="0.25">
      <c r="A37" s="3" t="s">
        <v>32</v>
      </c>
      <c r="C37" s="19">
        <v>0</v>
      </c>
      <c r="D37" s="19"/>
    </row>
  </sheetData>
  <mergeCells count="161">
    <mergeCell ref="E17:F17"/>
    <mergeCell ref="G17:H17"/>
    <mergeCell ref="I17:J17"/>
    <mergeCell ref="K17:L17"/>
    <mergeCell ref="M17:N17"/>
    <mergeCell ref="O17:P17"/>
    <mergeCell ref="Q17:R17"/>
    <mergeCell ref="E18:F18"/>
    <mergeCell ref="G18:H18"/>
    <mergeCell ref="I18:J18"/>
    <mergeCell ref="K18:L18"/>
    <mergeCell ref="M18:N18"/>
    <mergeCell ref="O18:P18"/>
    <mergeCell ref="Q18:R18"/>
    <mergeCell ref="E21:F21"/>
    <mergeCell ref="G21:H21"/>
    <mergeCell ref="I21:J21"/>
    <mergeCell ref="K21:L21"/>
    <mergeCell ref="M21:N21"/>
    <mergeCell ref="O21:P21"/>
    <mergeCell ref="Q21:R21"/>
    <mergeCell ref="E22:F22"/>
    <mergeCell ref="G22:H22"/>
    <mergeCell ref="I22:J22"/>
    <mergeCell ref="K22:L22"/>
    <mergeCell ref="M22:N22"/>
    <mergeCell ref="O22:P22"/>
    <mergeCell ref="Q22:R22"/>
    <mergeCell ref="M13:N13"/>
    <mergeCell ref="Q13:R13"/>
    <mergeCell ref="E13:F13"/>
    <mergeCell ref="G13:H13"/>
    <mergeCell ref="I13:J13"/>
    <mergeCell ref="K13:L13"/>
    <mergeCell ref="O13:P13"/>
    <mergeCell ref="G12:H12"/>
    <mergeCell ref="I12:J12"/>
    <mergeCell ref="O12:P12"/>
    <mergeCell ref="M12:N12"/>
    <mergeCell ref="K12:L12"/>
    <mergeCell ref="Q12:R12"/>
    <mergeCell ref="E12:F12"/>
    <mergeCell ref="Q10:R10"/>
    <mergeCell ref="E9:F9"/>
    <mergeCell ref="G9:H9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Q9:R9"/>
    <mergeCell ref="M11:N11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E23:F23"/>
    <mergeCell ref="G23:H23"/>
    <mergeCell ref="I23:J23"/>
    <mergeCell ref="K23:L23"/>
    <mergeCell ref="M23:N23"/>
    <mergeCell ref="O23:P23"/>
    <mergeCell ref="Q23:R23"/>
    <mergeCell ref="Q25:R25"/>
    <mergeCell ref="E25:F25"/>
    <mergeCell ref="G25:H25"/>
    <mergeCell ref="I25:J25"/>
    <mergeCell ref="K25:L25"/>
    <mergeCell ref="M25:N25"/>
    <mergeCell ref="O25:P25"/>
    <mergeCell ref="E24:F24"/>
    <mergeCell ref="G24:H24"/>
    <mergeCell ref="I24:J24"/>
    <mergeCell ref="K24:L24"/>
    <mergeCell ref="M24:N24"/>
    <mergeCell ref="O24:P24"/>
    <mergeCell ref="Q24:R24"/>
    <mergeCell ref="E19:F19"/>
    <mergeCell ref="G19:H19"/>
    <mergeCell ref="I19:J19"/>
    <mergeCell ref="K19:L19"/>
    <mergeCell ref="M19:N19"/>
    <mergeCell ref="O19:P19"/>
    <mergeCell ref="Q19:R19"/>
    <mergeCell ref="E20:F20"/>
    <mergeCell ref="G20:H20"/>
    <mergeCell ref="I20:J20"/>
    <mergeCell ref="K20:L20"/>
    <mergeCell ref="M20:N20"/>
    <mergeCell ref="O20:P20"/>
    <mergeCell ref="Q20:R20"/>
    <mergeCell ref="E16:F16"/>
    <mergeCell ref="G16:H16"/>
    <mergeCell ref="I16:J16"/>
    <mergeCell ref="K16:L16"/>
    <mergeCell ref="M16:N16"/>
    <mergeCell ref="O16:P16"/>
    <mergeCell ref="Q16:R16"/>
    <mergeCell ref="E14:F14"/>
    <mergeCell ref="G14:H14"/>
    <mergeCell ref="I14:J14"/>
    <mergeCell ref="K14:L14"/>
    <mergeCell ref="M14:N14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F120F-F6D6-4AF1-9419-978830464857}">
  <sheetPr>
    <pageSetUpPr fitToPage="1"/>
  </sheetPr>
  <dimension ref="A1:V43"/>
  <sheetViews>
    <sheetView zoomScale="87" zoomScaleNormal="87" workbookViewId="0">
      <selection activeCell="B4" sqref="B4"/>
    </sheetView>
  </sheetViews>
  <sheetFormatPr defaultRowHeight="15.75" x14ac:dyDescent="0.25"/>
  <cols>
    <col min="1" max="1" width="11" style="48" customWidth="1"/>
    <col min="2" max="2" width="10.7109375" style="48" customWidth="1"/>
    <col min="3" max="3" width="12.85546875" style="48" customWidth="1"/>
    <col min="4" max="4" width="28.7109375" style="48" customWidth="1"/>
    <col min="5" max="17" width="7" style="48" customWidth="1"/>
    <col min="18" max="18" width="6.85546875" style="49" customWidth="1"/>
    <col min="19" max="19" width="7.7109375" style="48" customWidth="1"/>
    <col min="20" max="21" width="7.85546875" style="48" customWidth="1"/>
    <col min="22" max="22" width="7.7109375" style="48" customWidth="1"/>
    <col min="23" max="16384" width="9.140625" style="48"/>
  </cols>
  <sheetData>
    <row r="1" spans="1:22" x14ac:dyDescent="0.25">
      <c r="A1" s="1" t="s">
        <v>73</v>
      </c>
      <c r="B1" s="47"/>
      <c r="C1" s="47"/>
    </row>
    <row r="2" spans="1:22" s="52" customFormat="1" x14ac:dyDescent="0.25">
      <c r="A2" s="5" t="s">
        <v>56</v>
      </c>
      <c r="B2" s="107"/>
      <c r="C2" s="115" t="str">
        <f>Analysis!C2</f>
        <v>28.04.24</v>
      </c>
      <c r="D2" s="107"/>
      <c r="E2" s="131" t="s">
        <v>11</v>
      </c>
      <c r="F2" s="131"/>
      <c r="G2" s="131" t="s">
        <v>12</v>
      </c>
      <c r="H2" s="131"/>
      <c r="I2" s="131" t="s">
        <v>13</v>
      </c>
      <c r="J2" s="131"/>
      <c r="K2" s="131" t="s">
        <v>14</v>
      </c>
      <c r="L2" s="131"/>
      <c r="M2" s="131" t="s">
        <v>15</v>
      </c>
      <c r="N2" s="131"/>
      <c r="O2" s="131" t="s">
        <v>16</v>
      </c>
      <c r="P2" s="131"/>
      <c r="Q2" s="131" t="s">
        <v>17</v>
      </c>
      <c r="R2" s="131"/>
      <c r="S2" s="50" t="s">
        <v>20</v>
      </c>
      <c r="T2" s="50" t="s">
        <v>35</v>
      </c>
      <c r="U2" s="51" t="s">
        <v>22</v>
      </c>
      <c r="V2" s="51" t="s">
        <v>23</v>
      </c>
    </row>
    <row r="3" spans="1:22" x14ac:dyDescent="0.25">
      <c r="A3" s="53" t="s">
        <v>18</v>
      </c>
      <c r="B3" s="53" t="s">
        <v>19</v>
      </c>
      <c r="C3" s="53" t="s">
        <v>44</v>
      </c>
      <c r="D3" s="53" t="s">
        <v>28</v>
      </c>
      <c r="E3" s="54">
        <v>8</v>
      </c>
      <c r="F3" s="25">
        <v>16.3</v>
      </c>
      <c r="G3" s="54">
        <v>8</v>
      </c>
      <c r="H3" s="25">
        <v>16.3</v>
      </c>
      <c r="I3" s="54">
        <v>8</v>
      </c>
      <c r="J3" s="25">
        <v>16.3</v>
      </c>
      <c r="K3" s="54">
        <v>8</v>
      </c>
      <c r="L3" s="25">
        <v>16.3</v>
      </c>
      <c r="M3" s="54">
        <v>8</v>
      </c>
      <c r="N3" s="25">
        <v>16.3</v>
      </c>
      <c r="O3" s="54"/>
      <c r="P3" s="54"/>
      <c r="Q3" s="55"/>
      <c r="R3" s="55"/>
      <c r="S3" s="56"/>
      <c r="T3" s="56"/>
      <c r="U3" s="57"/>
      <c r="V3" s="57"/>
    </row>
    <row r="4" spans="1:22" x14ac:dyDescent="0.25">
      <c r="A4" s="6" t="s">
        <v>105</v>
      </c>
      <c r="B4" s="163" t="s">
        <v>120</v>
      </c>
      <c r="C4" s="6">
        <v>1</v>
      </c>
      <c r="D4" s="20" t="s">
        <v>106</v>
      </c>
      <c r="E4" s="146">
        <v>4</v>
      </c>
      <c r="F4" s="146"/>
      <c r="G4" s="146"/>
      <c r="H4" s="146"/>
      <c r="I4" s="146"/>
      <c r="J4" s="146"/>
      <c r="K4" s="146"/>
      <c r="L4" s="146"/>
      <c r="M4" s="134"/>
      <c r="N4" s="146"/>
      <c r="O4" s="120"/>
      <c r="P4" s="121"/>
      <c r="Q4" s="120"/>
      <c r="R4" s="121"/>
      <c r="S4" s="56">
        <f>E4+G4+I4+K4+M4+O4+Q4</f>
        <v>4</v>
      </c>
      <c r="T4" s="56">
        <f t="shared" ref="T4:T14" si="0">SUM(S4-U4-V4)</f>
        <v>4</v>
      </c>
      <c r="U4" s="58"/>
      <c r="V4" s="58"/>
    </row>
    <row r="5" spans="1:22" x14ac:dyDescent="0.25">
      <c r="A5" s="6">
        <v>7138</v>
      </c>
      <c r="B5" s="6" t="s">
        <v>117</v>
      </c>
      <c r="C5" s="6">
        <v>20</v>
      </c>
      <c r="D5" s="20" t="s">
        <v>104</v>
      </c>
      <c r="E5" s="134">
        <v>4</v>
      </c>
      <c r="F5" s="146"/>
      <c r="G5" s="146">
        <v>8</v>
      </c>
      <c r="H5" s="146"/>
      <c r="I5" s="146">
        <v>8</v>
      </c>
      <c r="J5" s="146"/>
      <c r="K5" s="146">
        <v>8</v>
      </c>
      <c r="L5" s="146"/>
      <c r="M5" s="146">
        <v>8</v>
      </c>
      <c r="N5" s="146"/>
      <c r="O5" s="120"/>
      <c r="P5" s="121"/>
      <c r="Q5" s="120"/>
      <c r="R5" s="121"/>
      <c r="S5" s="56">
        <f t="shared" ref="S5:S25" si="1">E5+G5+I5+K5+M5+O5+Q5</f>
        <v>36</v>
      </c>
      <c r="T5" s="56">
        <f t="shared" si="0"/>
        <v>36</v>
      </c>
      <c r="U5" s="58"/>
      <c r="V5" s="58"/>
    </row>
    <row r="6" spans="1:22" x14ac:dyDescent="0.25">
      <c r="A6" s="6"/>
      <c r="B6" s="6"/>
      <c r="C6" s="6"/>
      <c r="D6" s="10"/>
      <c r="E6" s="146"/>
      <c r="F6" s="146"/>
      <c r="G6" s="134"/>
      <c r="H6" s="146"/>
      <c r="I6" s="146"/>
      <c r="J6" s="146"/>
      <c r="K6" s="146"/>
      <c r="L6" s="146"/>
      <c r="M6" s="146"/>
      <c r="N6" s="146"/>
      <c r="O6" s="120"/>
      <c r="P6" s="121"/>
      <c r="Q6" s="120"/>
      <c r="R6" s="121"/>
      <c r="S6" s="56">
        <f t="shared" si="1"/>
        <v>0</v>
      </c>
      <c r="T6" s="56">
        <f t="shared" si="0"/>
        <v>0</v>
      </c>
      <c r="U6" s="58"/>
      <c r="V6" s="58"/>
    </row>
    <row r="7" spans="1:22" x14ac:dyDescent="0.25">
      <c r="A7" s="6"/>
      <c r="B7" s="6"/>
      <c r="C7" s="6"/>
      <c r="D7" s="20"/>
      <c r="E7" s="146"/>
      <c r="F7" s="146"/>
      <c r="G7" s="146"/>
      <c r="H7" s="146"/>
      <c r="I7" s="146"/>
      <c r="J7" s="146"/>
      <c r="K7" s="146"/>
      <c r="L7" s="146"/>
      <c r="M7" s="146"/>
      <c r="N7" s="146"/>
      <c r="O7" s="120"/>
      <c r="P7" s="121"/>
      <c r="Q7" s="120"/>
      <c r="R7" s="121"/>
      <c r="S7" s="56">
        <f t="shared" si="1"/>
        <v>0</v>
      </c>
      <c r="T7" s="56">
        <f t="shared" si="0"/>
        <v>0</v>
      </c>
      <c r="U7" s="58"/>
      <c r="V7" s="58"/>
    </row>
    <row r="8" spans="1:22" x14ac:dyDescent="0.25">
      <c r="A8" s="6"/>
      <c r="B8" s="6"/>
      <c r="C8" s="6"/>
      <c r="D8" s="20"/>
      <c r="E8" s="120"/>
      <c r="F8" s="121"/>
      <c r="G8" s="120"/>
      <c r="H8" s="121"/>
      <c r="I8" s="120"/>
      <c r="J8" s="121"/>
      <c r="K8" s="120"/>
      <c r="L8" s="121"/>
      <c r="M8" s="120"/>
      <c r="N8" s="121"/>
      <c r="O8" s="120"/>
      <c r="P8" s="121"/>
      <c r="Q8" s="120"/>
      <c r="R8" s="121"/>
      <c r="S8" s="56">
        <f t="shared" si="1"/>
        <v>0</v>
      </c>
      <c r="T8" s="56">
        <f t="shared" si="0"/>
        <v>0</v>
      </c>
      <c r="U8" s="58"/>
      <c r="V8" s="58"/>
    </row>
    <row r="9" spans="1:22" x14ac:dyDescent="0.25">
      <c r="A9" s="6"/>
      <c r="B9" s="6"/>
      <c r="C9" s="6"/>
      <c r="D9" s="20"/>
      <c r="E9" s="120"/>
      <c r="F9" s="121"/>
      <c r="G9" s="120"/>
      <c r="H9" s="121"/>
      <c r="I9" s="120"/>
      <c r="J9" s="121"/>
      <c r="K9" s="120"/>
      <c r="L9" s="121"/>
      <c r="M9" s="120"/>
      <c r="N9" s="121"/>
      <c r="O9" s="120"/>
      <c r="P9" s="121"/>
      <c r="Q9" s="120"/>
      <c r="R9" s="121"/>
      <c r="S9" s="56">
        <f t="shared" si="1"/>
        <v>0</v>
      </c>
      <c r="T9" s="56">
        <f t="shared" si="0"/>
        <v>0</v>
      </c>
      <c r="U9" s="58"/>
      <c r="V9" s="58"/>
    </row>
    <row r="10" spans="1:22" x14ac:dyDescent="0.25">
      <c r="A10" s="6"/>
      <c r="B10" s="6"/>
      <c r="C10" s="6"/>
      <c r="D10" s="20"/>
      <c r="E10" s="120"/>
      <c r="F10" s="121"/>
      <c r="G10" s="120"/>
      <c r="H10" s="121"/>
      <c r="I10" s="120"/>
      <c r="J10" s="121"/>
      <c r="K10" s="120"/>
      <c r="L10" s="121"/>
      <c r="M10" s="120"/>
      <c r="N10" s="121"/>
      <c r="O10" s="120"/>
      <c r="P10" s="121"/>
      <c r="Q10" s="120"/>
      <c r="R10" s="121"/>
      <c r="S10" s="56">
        <f t="shared" si="1"/>
        <v>0</v>
      </c>
      <c r="T10" s="56">
        <f t="shared" si="0"/>
        <v>0</v>
      </c>
      <c r="U10" s="58"/>
      <c r="V10" s="58"/>
    </row>
    <row r="11" spans="1:22" x14ac:dyDescent="0.25">
      <c r="A11" s="6"/>
      <c r="B11" s="6"/>
      <c r="C11" s="6"/>
      <c r="D11" s="20"/>
      <c r="E11" s="120"/>
      <c r="F11" s="121"/>
      <c r="G11" s="120"/>
      <c r="H11" s="121"/>
      <c r="I11" s="120"/>
      <c r="J11" s="121"/>
      <c r="K11" s="120"/>
      <c r="L11" s="121"/>
      <c r="M11" s="120"/>
      <c r="N11" s="121"/>
      <c r="O11" s="120"/>
      <c r="P11" s="121"/>
      <c r="Q11" s="120"/>
      <c r="R11" s="121"/>
      <c r="S11" s="56">
        <f>E11+G11+I11+K11+M11+O11+Q11</f>
        <v>0</v>
      </c>
      <c r="T11" s="56">
        <f t="shared" si="0"/>
        <v>0</v>
      </c>
      <c r="U11" s="58"/>
      <c r="V11" s="58"/>
    </row>
    <row r="12" spans="1:22" x14ac:dyDescent="0.25">
      <c r="A12" s="6"/>
      <c r="B12" s="6"/>
      <c r="C12" s="6"/>
      <c r="D12" s="20"/>
      <c r="E12" s="120"/>
      <c r="F12" s="121"/>
      <c r="G12" s="120"/>
      <c r="H12" s="121"/>
      <c r="I12" s="120"/>
      <c r="J12" s="121"/>
      <c r="K12" s="120"/>
      <c r="L12" s="121"/>
      <c r="M12" s="120"/>
      <c r="N12" s="121"/>
      <c r="O12" s="120"/>
      <c r="P12" s="121"/>
      <c r="Q12" s="120"/>
      <c r="R12" s="121"/>
      <c r="S12" s="56">
        <f t="shared" si="1"/>
        <v>0</v>
      </c>
      <c r="T12" s="56">
        <f t="shared" si="0"/>
        <v>0</v>
      </c>
      <c r="U12" s="58"/>
      <c r="V12" s="58"/>
    </row>
    <row r="13" spans="1:22" x14ac:dyDescent="0.25">
      <c r="A13" s="6"/>
      <c r="B13" s="6"/>
      <c r="C13" s="6"/>
      <c r="D13" s="20"/>
      <c r="E13" s="120"/>
      <c r="F13" s="121"/>
      <c r="G13" s="120"/>
      <c r="H13" s="121"/>
      <c r="I13" s="120"/>
      <c r="J13" s="121"/>
      <c r="K13" s="120"/>
      <c r="L13" s="121"/>
      <c r="M13" s="120"/>
      <c r="N13" s="121"/>
      <c r="O13" s="120"/>
      <c r="P13" s="121"/>
      <c r="Q13" s="120"/>
      <c r="R13" s="121"/>
      <c r="S13" s="56">
        <f t="shared" si="1"/>
        <v>0</v>
      </c>
      <c r="T13" s="56">
        <f t="shared" si="0"/>
        <v>0</v>
      </c>
      <c r="U13" s="58"/>
      <c r="V13" s="58"/>
    </row>
    <row r="14" spans="1:22" x14ac:dyDescent="0.25">
      <c r="A14" s="6"/>
      <c r="B14" s="6"/>
      <c r="C14" s="6"/>
      <c r="D14" s="20"/>
      <c r="E14" s="120"/>
      <c r="F14" s="121"/>
      <c r="G14" s="120"/>
      <c r="H14" s="121"/>
      <c r="I14" s="120"/>
      <c r="J14" s="121"/>
      <c r="K14" s="120"/>
      <c r="L14" s="121"/>
      <c r="M14" s="120"/>
      <c r="N14" s="121"/>
      <c r="O14" s="120"/>
      <c r="P14" s="121"/>
      <c r="Q14" s="120"/>
      <c r="R14" s="121"/>
      <c r="S14" s="56">
        <f t="shared" si="1"/>
        <v>0</v>
      </c>
      <c r="T14" s="56">
        <f t="shared" si="0"/>
        <v>0</v>
      </c>
      <c r="U14" s="58"/>
      <c r="V14" s="58"/>
    </row>
    <row r="15" spans="1:22" x14ac:dyDescent="0.25">
      <c r="A15" s="6"/>
      <c r="B15" s="6"/>
      <c r="C15" s="6"/>
      <c r="D15" s="20"/>
      <c r="E15" s="120"/>
      <c r="F15" s="121"/>
      <c r="G15" s="120"/>
      <c r="H15" s="121"/>
      <c r="I15" s="120"/>
      <c r="J15" s="121"/>
      <c r="K15" s="120"/>
      <c r="L15" s="121"/>
      <c r="M15" s="120"/>
      <c r="N15" s="121"/>
      <c r="O15" s="120"/>
      <c r="P15" s="121"/>
      <c r="Q15" s="120"/>
      <c r="R15" s="121"/>
      <c r="S15" s="56">
        <f>E15+G15+I15+K15+M15+O15+Q15</f>
        <v>0</v>
      </c>
      <c r="T15" s="56">
        <f>SUM(S15-U15-V15)</f>
        <v>0</v>
      </c>
      <c r="U15" s="58"/>
      <c r="V15" s="58"/>
    </row>
    <row r="16" spans="1:22" x14ac:dyDescent="0.25">
      <c r="A16" s="6"/>
      <c r="B16" s="6"/>
      <c r="C16" s="6"/>
      <c r="D16" s="20"/>
      <c r="E16" s="120"/>
      <c r="F16" s="121"/>
      <c r="G16" s="120"/>
      <c r="H16" s="121"/>
      <c r="I16" s="120"/>
      <c r="J16" s="121"/>
      <c r="K16" s="120"/>
      <c r="L16" s="121"/>
      <c r="M16" s="120"/>
      <c r="N16" s="121"/>
      <c r="O16" s="120"/>
      <c r="P16" s="121"/>
      <c r="Q16" s="120"/>
      <c r="R16" s="121"/>
      <c r="S16" s="56">
        <f>E16+G16+I16+K16+M16+O16+Q16</f>
        <v>0</v>
      </c>
      <c r="T16" s="56">
        <f>SUM(S16-U16-V16)</f>
        <v>0</v>
      </c>
      <c r="U16" s="58"/>
      <c r="V16" s="58"/>
    </row>
    <row r="17" spans="1:22" ht="15.75" customHeight="1" x14ac:dyDescent="0.25">
      <c r="A17" s="79">
        <v>3600</v>
      </c>
      <c r="B17" s="6" t="s">
        <v>116</v>
      </c>
      <c r="C17" s="79"/>
      <c r="D17" s="20" t="s">
        <v>102</v>
      </c>
      <c r="E17" s="120"/>
      <c r="F17" s="121"/>
      <c r="G17" s="120"/>
      <c r="H17" s="121"/>
      <c r="I17" s="120"/>
      <c r="J17" s="121"/>
      <c r="K17" s="120"/>
      <c r="L17" s="121"/>
      <c r="M17" s="120"/>
      <c r="N17" s="121"/>
      <c r="O17" s="120"/>
      <c r="P17" s="121"/>
      <c r="Q17" s="120"/>
      <c r="R17" s="121"/>
      <c r="S17" s="56">
        <f t="shared" ref="S17:S20" si="2">E17+G17+I17+K17+M17+O17+Q17</f>
        <v>0</v>
      </c>
      <c r="T17" s="56">
        <f t="shared" ref="T17:T20" si="3">SUM(S17-U17-V17)</f>
        <v>0</v>
      </c>
      <c r="U17" s="58"/>
      <c r="V17" s="58"/>
    </row>
    <row r="18" spans="1:22" ht="15.75" customHeight="1" x14ac:dyDescent="0.25">
      <c r="A18" s="6">
        <v>3600</v>
      </c>
      <c r="B18" s="6" t="s">
        <v>116</v>
      </c>
      <c r="C18" s="6"/>
      <c r="D18" s="20" t="s">
        <v>103</v>
      </c>
      <c r="E18" s="120"/>
      <c r="F18" s="121"/>
      <c r="G18" s="120"/>
      <c r="H18" s="121"/>
      <c r="I18" s="120"/>
      <c r="J18" s="121"/>
      <c r="K18" s="120"/>
      <c r="L18" s="121"/>
      <c r="M18" s="120"/>
      <c r="N18" s="121"/>
      <c r="O18" s="120"/>
      <c r="P18" s="121"/>
      <c r="Q18" s="120"/>
      <c r="R18" s="121"/>
      <c r="S18" s="56">
        <f t="shared" ref="S18:S19" si="4">E18+G18+I18+K18+M18+O18+Q18</f>
        <v>0</v>
      </c>
      <c r="T18" s="56">
        <f t="shared" ref="T18:T19" si="5">SUM(S18-U18-V18)</f>
        <v>0</v>
      </c>
      <c r="U18" s="58"/>
      <c r="V18" s="58"/>
    </row>
    <row r="19" spans="1:22" ht="15.75" customHeight="1" x14ac:dyDescent="0.25">
      <c r="A19" s="6">
        <v>3600</v>
      </c>
      <c r="B19" s="23" t="s">
        <v>116</v>
      </c>
      <c r="C19" s="6"/>
      <c r="D19" s="20" t="s">
        <v>59</v>
      </c>
      <c r="E19" s="120"/>
      <c r="F19" s="121"/>
      <c r="G19" s="120"/>
      <c r="H19" s="121"/>
      <c r="I19" s="120"/>
      <c r="J19" s="121"/>
      <c r="K19" s="120"/>
      <c r="L19" s="121"/>
      <c r="M19" s="120"/>
      <c r="N19" s="121"/>
      <c r="O19" s="120"/>
      <c r="P19" s="121"/>
      <c r="Q19" s="120"/>
      <c r="R19" s="121"/>
      <c r="S19" s="56">
        <f t="shared" si="4"/>
        <v>0</v>
      </c>
      <c r="T19" s="56">
        <f t="shared" si="5"/>
        <v>0</v>
      </c>
      <c r="U19" s="58"/>
      <c r="V19" s="58"/>
    </row>
    <row r="20" spans="1:22" ht="15.75" customHeight="1" x14ac:dyDescent="0.25">
      <c r="A20" s="6">
        <v>3600</v>
      </c>
      <c r="B20" s="23" t="s">
        <v>116</v>
      </c>
      <c r="C20" s="6"/>
      <c r="D20" s="20" t="s">
        <v>75</v>
      </c>
      <c r="E20" s="120"/>
      <c r="F20" s="121"/>
      <c r="G20" s="120"/>
      <c r="H20" s="121"/>
      <c r="I20" s="120"/>
      <c r="J20" s="121"/>
      <c r="K20" s="120"/>
      <c r="L20" s="121"/>
      <c r="M20" s="120"/>
      <c r="N20" s="121"/>
      <c r="O20" s="120"/>
      <c r="P20" s="121"/>
      <c r="Q20" s="120"/>
      <c r="R20" s="121"/>
      <c r="S20" s="56">
        <f t="shared" si="2"/>
        <v>0</v>
      </c>
      <c r="T20" s="56">
        <f t="shared" si="3"/>
        <v>0</v>
      </c>
      <c r="U20" s="58"/>
      <c r="V20" s="58"/>
    </row>
    <row r="21" spans="1:22" x14ac:dyDescent="0.25">
      <c r="A21" s="6">
        <v>3600</v>
      </c>
      <c r="B21" s="23" t="s">
        <v>116</v>
      </c>
      <c r="C21" s="6"/>
      <c r="D21" s="20" t="s">
        <v>58</v>
      </c>
      <c r="E21" s="120"/>
      <c r="F21" s="121"/>
      <c r="G21" s="120"/>
      <c r="H21" s="121"/>
      <c r="I21" s="120"/>
      <c r="J21" s="121"/>
      <c r="K21" s="120"/>
      <c r="L21" s="121"/>
      <c r="M21" s="120"/>
      <c r="N21" s="121"/>
      <c r="O21" s="120"/>
      <c r="P21" s="121"/>
      <c r="Q21" s="120"/>
      <c r="R21" s="121"/>
      <c r="S21" s="56">
        <f>E21+G21+I21+K21+M21+O21+Q21</f>
        <v>0</v>
      </c>
      <c r="T21" s="56">
        <f>SUM(S21-U21-V21)</f>
        <v>0</v>
      </c>
      <c r="U21" s="58"/>
      <c r="V21" s="58"/>
    </row>
    <row r="22" spans="1:22" x14ac:dyDescent="0.25">
      <c r="A22" s="6"/>
      <c r="B22" s="23"/>
      <c r="C22" s="6"/>
      <c r="D22" s="20"/>
      <c r="E22" s="120"/>
      <c r="F22" s="121"/>
      <c r="G22" s="120"/>
      <c r="H22" s="121"/>
      <c r="I22" s="120"/>
      <c r="J22" s="121"/>
      <c r="K22" s="120"/>
      <c r="L22" s="121"/>
      <c r="M22" s="120"/>
      <c r="N22" s="121"/>
      <c r="O22" s="120"/>
      <c r="P22" s="121"/>
      <c r="Q22" s="120"/>
      <c r="R22" s="121"/>
      <c r="S22" s="56">
        <f>E22+G22+I22+K22+M22+O22+Q22</f>
        <v>0</v>
      </c>
      <c r="T22" s="56">
        <f>SUM(S22-U22-V22)</f>
        <v>0</v>
      </c>
      <c r="U22" s="58"/>
      <c r="V22" s="58"/>
    </row>
    <row r="23" spans="1:22" x14ac:dyDescent="0.25">
      <c r="A23" s="53" t="s">
        <v>33</v>
      </c>
      <c r="B23" s="53"/>
      <c r="C23" s="53"/>
      <c r="D23" s="53"/>
      <c r="E23" s="120"/>
      <c r="F23" s="121"/>
      <c r="G23" s="137"/>
      <c r="H23" s="121"/>
      <c r="I23" s="120"/>
      <c r="J23" s="121"/>
      <c r="K23" s="120"/>
      <c r="L23" s="121"/>
      <c r="M23" s="120"/>
      <c r="N23" s="121"/>
      <c r="O23" s="120"/>
      <c r="P23" s="121"/>
      <c r="Q23" s="120"/>
      <c r="R23" s="121"/>
      <c r="S23" s="56">
        <f t="shared" si="1"/>
        <v>0</v>
      </c>
      <c r="T23" s="56"/>
      <c r="U23" s="60"/>
      <c r="V23" s="58"/>
    </row>
    <row r="24" spans="1:22" x14ac:dyDescent="0.25">
      <c r="A24" s="53" t="s">
        <v>34</v>
      </c>
      <c r="B24" s="53"/>
      <c r="C24" s="53"/>
      <c r="D24" s="53"/>
      <c r="E24" s="120"/>
      <c r="F24" s="121"/>
      <c r="G24" s="120"/>
      <c r="H24" s="121"/>
      <c r="I24" s="120"/>
      <c r="J24" s="121"/>
      <c r="K24" s="120"/>
      <c r="L24" s="121"/>
      <c r="M24" s="120"/>
      <c r="N24" s="121"/>
      <c r="O24" s="120"/>
      <c r="P24" s="121"/>
      <c r="Q24" s="120"/>
      <c r="R24" s="121"/>
      <c r="S24" s="56">
        <f t="shared" si="1"/>
        <v>0</v>
      </c>
      <c r="T24" s="56"/>
      <c r="U24" s="60"/>
      <c r="V24" s="58"/>
    </row>
    <row r="25" spans="1:22" x14ac:dyDescent="0.25">
      <c r="A25" s="60" t="s">
        <v>6</v>
      </c>
      <c r="B25" s="60"/>
      <c r="C25" s="60"/>
      <c r="D25" s="60"/>
      <c r="E25" s="135">
        <f>SUM(E4:E24)</f>
        <v>8</v>
      </c>
      <c r="F25" s="136"/>
      <c r="G25" s="135">
        <f>SUM(G4:G24)</f>
        <v>8</v>
      </c>
      <c r="H25" s="136"/>
      <c r="I25" s="135">
        <f>SUM(I4:I24)</f>
        <v>8</v>
      </c>
      <c r="J25" s="136"/>
      <c r="K25" s="135">
        <f>SUM(K4:K24)</f>
        <v>8</v>
      </c>
      <c r="L25" s="136"/>
      <c r="M25" s="135">
        <f>SUM(M4:M24)</f>
        <v>8</v>
      </c>
      <c r="N25" s="136"/>
      <c r="O25" s="135">
        <f>SUM(O4:O24)</f>
        <v>0</v>
      </c>
      <c r="P25" s="136"/>
      <c r="Q25" s="135">
        <f>SUM(Q4:Q24)</f>
        <v>0</v>
      </c>
      <c r="R25" s="136"/>
      <c r="S25" s="56">
        <f t="shared" si="1"/>
        <v>40</v>
      </c>
      <c r="T25" s="56"/>
      <c r="U25" s="60"/>
      <c r="V25" s="58"/>
    </row>
    <row r="26" spans="1:22" x14ac:dyDescent="0.25">
      <c r="A26" s="60" t="s">
        <v>2</v>
      </c>
      <c r="B26" s="60"/>
      <c r="C26" s="60"/>
      <c r="D26" s="60"/>
      <c r="E26" s="56"/>
      <c r="F26" s="108">
        <v>8</v>
      </c>
      <c r="G26" s="56"/>
      <c r="H26" s="108">
        <v>8</v>
      </c>
      <c r="I26" s="56"/>
      <c r="J26" s="108">
        <v>8</v>
      </c>
      <c r="K26" s="56"/>
      <c r="L26" s="108">
        <v>8</v>
      </c>
      <c r="M26" s="56"/>
      <c r="N26" s="108">
        <v>8</v>
      </c>
      <c r="O26" s="56"/>
      <c r="P26" s="108"/>
      <c r="Q26" s="56"/>
      <c r="R26" s="108"/>
      <c r="S26" s="56">
        <f>SUM(E26:R26)</f>
        <v>40</v>
      </c>
      <c r="T26" s="56">
        <f>SUM(T4:T25)</f>
        <v>40</v>
      </c>
      <c r="U26" s="58"/>
      <c r="V26" s="58"/>
    </row>
    <row r="27" spans="1:22" x14ac:dyDescent="0.25">
      <c r="A27" s="60" t="s">
        <v>37</v>
      </c>
      <c r="B27" s="60"/>
      <c r="C27" s="60"/>
      <c r="D27" s="60"/>
      <c r="E27" s="58"/>
      <c r="F27" s="58">
        <f>SUM(E25)-F26</f>
        <v>0</v>
      </c>
      <c r="G27" s="58"/>
      <c r="H27" s="58">
        <f>SUM(G25)-H26</f>
        <v>0</v>
      </c>
      <c r="I27" s="58"/>
      <c r="J27" s="58">
        <f>SUM(I25)-J26</f>
        <v>0</v>
      </c>
      <c r="K27" s="58"/>
      <c r="L27" s="58">
        <f>SUM(K25)-L26</f>
        <v>0</v>
      </c>
      <c r="M27" s="58"/>
      <c r="N27" s="58">
        <f>SUM(M25)-N26</f>
        <v>0</v>
      </c>
      <c r="O27" s="58"/>
      <c r="P27" s="58">
        <f>SUM(O25)</f>
        <v>0</v>
      </c>
      <c r="Q27" s="58"/>
      <c r="R27" s="58">
        <f>SUM(Q25)</f>
        <v>0</v>
      </c>
      <c r="S27" s="58">
        <f>SUM(E27:R27)</f>
        <v>0</v>
      </c>
      <c r="T27" s="58"/>
      <c r="U27" s="58">
        <f>SUM(U4:U26)</f>
        <v>0</v>
      </c>
      <c r="V27" s="58">
        <f>SUM(V4:V26)</f>
        <v>0</v>
      </c>
    </row>
    <row r="29" spans="1:22" x14ac:dyDescent="0.25">
      <c r="A29" s="46" t="s">
        <v>21</v>
      </c>
      <c r="B29" s="47"/>
    </row>
    <row r="30" spans="1:22" x14ac:dyDescent="0.25">
      <c r="A30" s="48" t="s">
        <v>2</v>
      </c>
      <c r="C30" s="61">
        <f>SUM(T26)</f>
        <v>40</v>
      </c>
      <c r="I30" s="46">
        <v>3600</v>
      </c>
    </row>
    <row r="31" spans="1:22" x14ac:dyDescent="0.25">
      <c r="A31" s="48" t="s">
        <v>22</v>
      </c>
      <c r="C31" s="61">
        <f>U27</f>
        <v>0</v>
      </c>
      <c r="D31" s="61"/>
      <c r="I31" s="62"/>
    </row>
    <row r="32" spans="1:22" x14ac:dyDescent="0.25">
      <c r="A32" s="48" t="s">
        <v>23</v>
      </c>
      <c r="C32" s="61">
        <f>V27</f>
        <v>0</v>
      </c>
    </row>
    <row r="33" spans="1:9" x14ac:dyDescent="0.25">
      <c r="A33" s="48" t="s">
        <v>24</v>
      </c>
      <c r="C33" s="61">
        <f>S23</f>
        <v>0</v>
      </c>
      <c r="I33" s="61"/>
    </row>
    <row r="34" spans="1:9" x14ac:dyDescent="0.25">
      <c r="A34" s="48" t="s">
        <v>4</v>
      </c>
      <c r="C34" s="61">
        <f>S24</f>
        <v>0</v>
      </c>
    </row>
    <row r="35" spans="1:9" ht="16.5" thickBot="1" x14ac:dyDescent="0.3">
      <c r="A35" s="49" t="s">
        <v>6</v>
      </c>
      <c r="C35" s="63">
        <f>SUM(C30:C34)</f>
        <v>40</v>
      </c>
      <c r="E35" s="49" t="s">
        <v>38</v>
      </c>
      <c r="F35" s="49"/>
      <c r="G35" s="64">
        <f>S25-C35</f>
        <v>0</v>
      </c>
    </row>
    <row r="36" spans="1:9" ht="16.5" thickTop="1" x14ac:dyDescent="0.25">
      <c r="A36" s="48" t="s">
        <v>25</v>
      </c>
      <c r="C36" s="65">
        <v>0</v>
      </c>
      <c r="D36" s="65"/>
    </row>
    <row r="37" spans="1:9" x14ac:dyDescent="0.25">
      <c r="A37" s="48" t="s">
        <v>32</v>
      </c>
      <c r="C37" s="65">
        <v>0</v>
      </c>
      <c r="D37" s="65"/>
    </row>
    <row r="43" spans="1:9" x14ac:dyDescent="0.25">
      <c r="G43" s="3" t="s">
        <v>53</v>
      </c>
    </row>
  </sheetData>
  <mergeCells count="161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O16:P16"/>
    <mergeCell ref="Q16:R16"/>
    <mergeCell ref="E15:F15"/>
    <mergeCell ref="G15:H15"/>
    <mergeCell ref="I15:J15"/>
    <mergeCell ref="K15:L15"/>
    <mergeCell ref="M15:N15"/>
    <mergeCell ref="O15:P15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E20:F20"/>
    <mergeCell ref="G20:H20"/>
    <mergeCell ref="I20:J20"/>
    <mergeCell ref="K20:L20"/>
    <mergeCell ref="M20:N20"/>
    <mergeCell ref="O20:P20"/>
    <mergeCell ref="Q20:R20"/>
    <mergeCell ref="E17:F17"/>
    <mergeCell ref="G17:H17"/>
    <mergeCell ref="I17:J17"/>
    <mergeCell ref="K17:L17"/>
    <mergeCell ref="M17:N17"/>
    <mergeCell ref="O17:P17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E21:F21"/>
    <mergeCell ref="G21:H21"/>
    <mergeCell ref="I21:J21"/>
    <mergeCell ref="K21:L21"/>
    <mergeCell ref="M21:N21"/>
    <mergeCell ref="O21:P21"/>
    <mergeCell ref="Q21:R21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Q24:R24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I24:J24"/>
    <mergeCell ref="K24:L24"/>
    <mergeCell ref="M24:N24"/>
    <mergeCell ref="O24:P24"/>
    <mergeCell ref="M19:N19"/>
    <mergeCell ref="O19:P19"/>
    <mergeCell ref="Q19:R19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Q17:R17"/>
    <mergeCell ref="Q15:R15"/>
    <mergeCell ref="E16:F16"/>
    <mergeCell ref="G16:H16"/>
    <mergeCell ref="I16:J16"/>
    <mergeCell ref="K16:L16"/>
    <mergeCell ref="M16:N1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V40"/>
  <sheetViews>
    <sheetView zoomScale="87" zoomScaleNormal="87" workbookViewId="0">
      <selection activeCell="B19" sqref="B19"/>
    </sheetView>
  </sheetViews>
  <sheetFormatPr defaultRowHeight="15.75" x14ac:dyDescent="0.25"/>
  <cols>
    <col min="1" max="1" width="11" style="48" customWidth="1"/>
    <col min="2" max="2" width="10.7109375" style="48" customWidth="1"/>
    <col min="3" max="3" width="12.85546875" style="48" customWidth="1"/>
    <col min="4" max="4" width="28.7109375" style="48" customWidth="1"/>
    <col min="5" max="17" width="7" style="48" customWidth="1"/>
    <col min="18" max="18" width="6.85546875" style="49" customWidth="1"/>
    <col min="19" max="19" width="7.7109375" style="48" customWidth="1"/>
    <col min="20" max="21" width="7.85546875" style="48" customWidth="1"/>
    <col min="22" max="22" width="7.7109375" style="48" customWidth="1"/>
    <col min="23" max="16384" width="9.140625" style="48"/>
  </cols>
  <sheetData>
    <row r="1" spans="1:22" x14ac:dyDescent="0.25">
      <c r="A1" s="1" t="s">
        <v>48</v>
      </c>
      <c r="B1" s="47"/>
      <c r="C1" s="47"/>
    </row>
    <row r="2" spans="1:22" s="52" customFormat="1" x14ac:dyDescent="0.25">
      <c r="A2" s="5" t="s">
        <v>56</v>
      </c>
      <c r="B2" s="107"/>
      <c r="C2" s="115" t="str">
        <f>Analysis!C2</f>
        <v>28.04.24</v>
      </c>
      <c r="D2" s="107"/>
      <c r="E2" s="131" t="s">
        <v>11</v>
      </c>
      <c r="F2" s="131"/>
      <c r="G2" s="131" t="s">
        <v>12</v>
      </c>
      <c r="H2" s="131"/>
      <c r="I2" s="131" t="s">
        <v>13</v>
      </c>
      <c r="J2" s="131"/>
      <c r="K2" s="131" t="s">
        <v>14</v>
      </c>
      <c r="L2" s="131"/>
      <c r="M2" s="131" t="s">
        <v>15</v>
      </c>
      <c r="N2" s="131"/>
      <c r="O2" s="131" t="s">
        <v>16</v>
      </c>
      <c r="P2" s="131"/>
      <c r="Q2" s="131" t="s">
        <v>17</v>
      </c>
      <c r="R2" s="131"/>
      <c r="S2" s="50" t="s">
        <v>20</v>
      </c>
      <c r="T2" s="50" t="s">
        <v>35</v>
      </c>
      <c r="U2" s="51" t="s">
        <v>22</v>
      </c>
      <c r="V2" s="51" t="s">
        <v>23</v>
      </c>
    </row>
    <row r="3" spans="1:22" x14ac:dyDescent="0.25">
      <c r="A3" s="53" t="s">
        <v>18</v>
      </c>
      <c r="B3" s="53" t="s">
        <v>19</v>
      </c>
      <c r="C3" s="53" t="s">
        <v>44</v>
      </c>
      <c r="D3" s="53" t="s">
        <v>28</v>
      </c>
      <c r="E3" s="54">
        <v>8</v>
      </c>
      <c r="F3" s="25">
        <v>16.3</v>
      </c>
      <c r="G3" s="54">
        <v>8</v>
      </c>
      <c r="H3" s="25">
        <v>16.3</v>
      </c>
      <c r="I3" s="54">
        <v>8</v>
      </c>
      <c r="J3" s="25">
        <v>16.3</v>
      </c>
      <c r="K3" s="54">
        <v>8</v>
      </c>
      <c r="L3" s="25">
        <v>16.3</v>
      </c>
      <c r="M3" s="54">
        <v>8</v>
      </c>
      <c r="N3" s="25">
        <v>16.3</v>
      </c>
      <c r="O3" s="54"/>
      <c r="P3" s="54"/>
      <c r="Q3" s="55"/>
      <c r="R3" s="55"/>
      <c r="S3" s="56"/>
      <c r="T3" s="56"/>
      <c r="U3" s="57"/>
      <c r="V3" s="57"/>
    </row>
    <row r="4" spans="1:22" x14ac:dyDescent="0.25">
      <c r="A4" s="6">
        <v>7138</v>
      </c>
      <c r="B4" s="6" t="s">
        <v>117</v>
      </c>
      <c r="C4" s="6">
        <v>17</v>
      </c>
      <c r="D4" s="10" t="s">
        <v>107</v>
      </c>
      <c r="E4" s="146">
        <v>8</v>
      </c>
      <c r="F4" s="146"/>
      <c r="G4" s="146">
        <v>7</v>
      </c>
      <c r="H4" s="146"/>
      <c r="I4" s="120">
        <v>3</v>
      </c>
      <c r="J4" s="121"/>
      <c r="K4" s="120"/>
      <c r="L4" s="121"/>
      <c r="M4" s="146"/>
      <c r="N4" s="146"/>
      <c r="O4" s="120"/>
      <c r="P4" s="121"/>
      <c r="Q4" s="120"/>
      <c r="R4" s="121"/>
      <c r="S4" s="56">
        <f>E4+G4+I4+K4+M4+O4+Q4</f>
        <v>18</v>
      </c>
      <c r="T4" s="56">
        <f t="shared" ref="T4:T12" si="0">SUM(S4-U4-V4)</f>
        <v>18</v>
      </c>
      <c r="U4" s="58"/>
      <c r="V4" s="58"/>
    </row>
    <row r="5" spans="1:22" x14ac:dyDescent="0.25">
      <c r="A5" s="6">
        <v>6964</v>
      </c>
      <c r="B5" s="6" t="s">
        <v>118</v>
      </c>
      <c r="C5" s="6">
        <v>7</v>
      </c>
      <c r="D5" s="20" t="s">
        <v>109</v>
      </c>
      <c r="E5" s="146"/>
      <c r="F5" s="146"/>
      <c r="G5" s="146">
        <v>0.5</v>
      </c>
      <c r="H5" s="146"/>
      <c r="I5" s="120"/>
      <c r="J5" s="121"/>
      <c r="K5" s="120"/>
      <c r="L5" s="121"/>
      <c r="M5" s="146"/>
      <c r="N5" s="146"/>
      <c r="O5" s="120"/>
      <c r="P5" s="121"/>
      <c r="Q5" s="120"/>
      <c r="R5" s="121"/>
      <c r="S5" s="56">
        <f t="shared" ref="S5:S22" si="1">E5+G5+I5+K5+M5+O5+Q5</f>
        <v>0.5</v>
      </c>
      <c r="T5" s="56">
        <f t="shared" si="0"/>
        <v>0.5</v>
      </c>
      <c r="U5" s="58"/>
      <c r="V5" s="58"/>
    </row>
    <row r="6" spans="1:22" x14ac:dyDescent="0.25">
      <c r="A6" s="6">
        <v>7138</v>
      </c>
      <c r="B6" s="6" t="s">
        <v>117</v>
      </c>
      <c r="C6" s="6">
        <v>27</v>
      </c>
      <c r="D6" s="20" t="s">
        <v>111</v>
      </c>
      <c r="E6" s="146"/>
      <c r="F6" s="146"/>
      <c r="G6" s="146"/>
      <c r="H6" s="146"/>
      <c r="I6" s="146">
        <v>5</v>
      </c>
      <c r="J6" s="146"/>
      <c r="K6" s="146"/>
      <c r="L6" s="146"/>
      <c r="M6" s="146"/>
      <c r="N6" s="146"/>
      <c r="O6" s="120"/>
      <c r="P6" s="121"/>
      <c r="Q6" s="120"/>
      <c r="R6" s="121"/>
      <c r="S6" s="56">
        <f t="shared" ref="S6" si="2">E6+G6+I6+K6+M6+O6+Q6</f>
        <v>5</v>
      </c>
      <c r="T6" s="56">
        <f t="shared" ref="T6" si="3">SUM(S6-U6-V6)</f>
        <v>5</v>
      </c>
      <c r="U6" s="58"/>
      <c r="V6" s="58"/>
    </row>
    <row r="7" spans="1:22" ht="15.75" customHeight="1" x14ac:dyDescent="0.25">
      <c r="A7" s="6">
        <v>7138</v>
      </c>
      <c r="B7" s="6" t="s">
        <v>117</v>
      </c>
      <c r="C7" s="6">
        <v>14</v>
      </c>
      <c r="D7" s="20" t="s">
        <v>112</v>
      </c>
      <c r="E7" s="146"/>
      <c r="F7" s="146"/>
      <c r="G7" s="146"/>
      <c r="H7" s="146"/>
      <c r="I7" s="146"/>
      <c r="J7" s="146"/>
      <c r="K7" s="146">
        <v>8</v>
      </c>
      <c r="L7" s="146"/>
      <c r="M7" s="146">
        <v>5</v>
      </c>
      <c r="N7" s="146"/>
      <c r="O7" s="120"/>
      <c r="P7" s="121"/>
      <c r="Q7" s="120"/>
      <c r="R7" s="121"/>
      <c r="S7" s="56">
        <f t="shared" si="1"/>
        <v>13</v>
      </c>
      <c r="T7" s="56">
        <f t="shared" si="0"/>
        <v>13</v>
      </c>
      <c r="U7" s="58"/>
      <c r="V7" s="58"/>
    </row>
    <row r="8" spans="1:22" x14ac:dyDescent="0.25">
      <c r="A8" s="6">
        <v>7138</v>
      </c>
      <c r="B8" s="6" t="s">
        <v>117</v>
      </c>
      <c r="C8" s="6">
        <v>22</v>
      </c>
      <c r="D8" s="20" t="s">
        <v>113</v>
      </c>
      <c r="E8" s="120"/>
      <c r="F8" s="121"/>
      <c r="G8" s="120"/>
      <c r="H8" s="121"/>
      <c r="I8" s="146"/>
      <c r="J8" s="146"/>
      <c r="K8" s="146"/>
      <c r="L8" s="146"/>
      <c r="M8" s="120">
        <v>2</v>
      </c>
      <c r="N8" s="121"/>
      <c r="O8" s="120"/>
      <c r="P8" s="121"/>
      <c r="Q8" s="120"/>
      <c r="R8" s="121"/>
      <c r="S8" s="56">
        <f t="shared" ref="S8" si="4">E8+G8+I8+K8+M8+O8+Q8</f>
        <v>2</v>
      </c>
      <c r="T8" s="56">
        <f t="shared" ref="T8" si="5">SUM(S8-U8-V8)</f>
        <v>2</v>
      </c>
      <c r="U8" s="58"/>
      <c r="V8" s="58"/>
    </row>
    <row r="9" spans="1:22" x14ac:dyDescent="0.25">
      <c r="A9" s="6"/>
      <c r="B9" s="6"/>
      <c r="C9" s="6"/>
      <c r="D9" s="20"/>
      <c r="E9" s="120"/>
      <c r="F9" s="121"/>
      <c r="G9" s="120"/>
      <c r="H9" s="121"/>
      <c r="I9" s="146"/>
      <c r="J9" s="146"/>
      <c r="K9" s="146"/>
      <c r="L9" s="146"/>
      <c r="M9" s="120"/>
      <c r="N9" s="121"/>
      <c r="O9" s="120"/>
      <c r="P9" s="121"/>
      <c r="Q9" s="120"/>
      <c r="R9" s="121"/>
      <c r="S9" s="56">
        <f t="shared" si="1"/>
        <v>0</v>
      </c>
      <c r="T9" s="56">
        <f t="shared" si="0"/>
        <v>0</v>
      </c>
      <c r="U9" s="58"/>
      <c r="V9" s="58"/>
    </row>
    <row r="10" spans="1:22" x14ac:dyDescent="0.25">
      <c r="A10" s="6"/>
      <c r="B10" s="6"/>
      <c r="C10" s="6"/>
      <c r="D10" s="20"/>
      <c r="E10" s="120"/>
      <c r="F10" s="121"/>
      <c r="G10" s="120"/>
      <c r="H10" s="121"/>
      <c r="I10" s="120"/>
      <c r="J10" s="121"/>
      <c r="K10" s="120"/>
      <c r="L10" s="121"/>
      <c r="M10" s="120"/>
      <c r="N10" s="121"/>
      <c r="O10" s="120"/>
      <c r="P10" s="121"/>
      <c r="Q10" s="120"/>
      <c r="R10" s="121"/>
      <c r="S10" s="56">
        <f t="shared" si="1"/>
        <v>0</v>
      </c>
      <c r="T10" s="56">
        <f t="shared" si="0"/>
        <v>0</v>
      </c>
      <c r="U10" s="58"/>
      <c r="V10" s="58"/>
    </row>
    <row r="11" spans="1:22" x14ac:dyDescent="0.25">
      <c r="A11" s="6"/>
      <c r="B11" s="6"/>
      <c r="C11" s="6"/>
      <c r="D11" s="10"/>
      <c r="E11" s="120"/>
      <c r="F11" s="121"/>
      <c r="G11" s="120"/>
      <c r="H11" s="121"/>
      <c r="I11" s="120"/>
      <c r="J11" s="121"/>
      <c r="K11" s="120"/>
      <c r="L11" s="121"/>
      <c r="M11" s="120"/>
      <c r="N11" s="121"/>
      <c r="O11" s="120"/>
      <c r="P11" s="121"/>
      <c r="Q11" s="120"/>
      <c r="R11" s="121"/>
      <c r="S11" s="56">
        <f>E11+G11+I11+K11+M11+O11+Q11</f>
        <v>0</v>
      </c>
      <c r="T11" s="56">
        <f t="shared" si="0"/>
        <v>0</v>
      </c>
      <c r="U11" s="58"/>
      <c r="V11" s="58"/>
    </row>
    <row r="12" spans="1:22" x14ac:dyDescent="0.25">
      <c r="A12" s="6"/>
      <c r="B12" s="6"/>
      <c r="C12" s="6"/>
      <c r="D12" s="20"/>
      <c r="E12" s="120"/>
      <c r="F12" s="121"/>
      <c r="G12" s="120"/>
      <c r="H12" s="121"/>
      <c r="I12" s="120"/>
      <c r="J12" s="121"/>
      <c r="K12" s="120"/>
      <c r="L12" s="121"/>
      <c r="M12" s="120"/>
      <c r="N12" s="121"/>
      <c r="O12" s="120"/>
      <c r="P12" s="121"/>
      <c r="Q12" s="120"/>
      <c r="R12" s="121"/>
      <c r="S12" s="56">
        <f t="shared" si="1"/>
        <v>0</v>
      </c>
      <c r="T12" s="56">
        <f t="shared" si="0"/>
        <v>0</v>
      </c>
      <c r="U12" s="58"/>
      <c r="V12" s="58"/>
    </row>
    <row r="13" spans="1:22" x14ac:dyDescent="0.25">
      <c r="A13" s="6"/>
      <c r="B13" s="6"/>
      <c r="C13" s="6"/>
      <c r="D13" s="20"/>
      <c r="E13" s="120"/>
      <c r="F13" s="121"/>
      <c r="G13" s="120"/>
      <c r="H13" s="121"/>
      <c r="I13" s="120"/>
      <c r="J13" s="121"/>
      <c r="K13" s="120"/>
      <c r="L13" s="121"/>
      <c r="M13" s="120"/>
      <c r="N13" s="121"/>
      <c r="O13" s="120"/>
      <c r="P13" s="121"/>
      <c r="Q13" s="120"/>
      <c r="R13" s="121"/>
      <c r="S13" s="56">
        <f>E13+G13+I13+K13+M13+O13+Q13</f>
        <v>0</v>
      </c>
      <c r="T13" s="56">
        <f>SUM(S13-U13-V13)</f>
        <v>0</v>
      </c>
      <c r="U13" s="58"/>
      <c r="V13" s="58"/>
    </row>
    <row r="14" spans="1:22" x14ac:dyDescent="0.25">
      <c r="A14" s="6"/>
      <c r="B14" s="6"/>
      <c r="C14" s="6"/>
      <c r="D14" s="20"/>
      <c r="E14" s="120"/>
      <c r="F14" s="121"/>
      <c r="G14" s="120"/>
      <c r="H14" s="121"/>
      <c r="I14" s="120"/>
      <c r="J14" s="121"/>
      <c r="K14" s="120"/>
      <c r="L14" s="121"/>
      <c r="M14" s="120"/>
      <c r="N14" s="121"/>
      <c r="O14" s="120"/>
      <c r="P14" s="121"/>
      <c r="Q14" s="120"/>
      <c r="R14" s="121"/>
      <c r="S14" s="56">
        <f>E14+G14+I14+K14+M14+O14+Q14</f>
        <v>0</v>
      </c>
      <c r="T14" s="56">
        <f>SUM(S14-U14-V14)</f>
        <v>0</v>
      </c>
      <c r="U14" s="58"/>
      <c r="V14" s="58"/>
    </row>
    <row r="15" spans="1:22" ht="15.75" customHeight="1" x14ac:dyDescent="0.25">
      <c r="A15" s="6"/>
      <c r="B15" s="6"/>
      <c r="C15" s="6"/>
      <c r="D15" s="20"/>
      <c r="E15" s="120"/>
      <c r="F15" s="121"/>
      <c r="G15" s="120"/>
      <c r="H15" s="121"/>
      <c r="I15" s="120"/>
      <c r="J15" s="121"/>
      <c r="K15" s="120"/>
      <c r="L15" s="121"/>
      <c r="M15" s="120"/>
      <c r="N15" s="121"/>
      <c r="O15" s="120"/>
      <c r="P15" s="121"/>
      <c r="Q15" s="120"/>
      <c r="R15" s="121"/>
      <c r="S15" s="56">
        <f t="shared" ref="S15:S17" si="6">E15+G15+I15+K15+M15+O15+Q15</f>
        <v>0</v>
      </c>
      <c r="T15" s="56">
        <f t="shared" ref="T15:T17" si="7">SUM(S15-U15-V15)</f>
        <v>0</v>
      </c>
      <c r="U15" s="58"/>
      <c r="V15" s="58"/>
    </row>
    <row r="16" spans="1:22" ht="15.75" customHeight="1" x14ac:dyDescent="0.25">
      <c r="A16" s="6">
        <v>3600</v>
      </c>
      <c r="B16" s="6" t="s">
        <v>116</v>
      </c>
      <c r="C16" s="6"/>
      <c r="D16" s="20" t="s">
        <v>98</v>
      </c>
      <c r="E16" s="120"/>
      <c r="F16" s="121"/>
      <c r="G16" s="120"/>
      <c r="H16" s="121"/>
      <c r="I16" s="146"/>
      <c r="J16" s="146"/>
      <c r="K16" s="146"/>
      <c r="L16" s="146"/>
      <c r="M16" s="146"/>
      <c r="N16" s="146"/>
      <c r="O16" s="120"/>
      <c r="P16" s="121"/>
      <c r="Q16" s="120"/>
      <c r="R16" s="121"/>
      <c r="S16" s="56">
        <f t="shared" si="6"/>
        <v>0</v>
      </c>
      <c r="T16" s="56">
        <f t="shared" si="7"/>
        <v>0</v>
      </c>
      <c r="U16" s="58"/>
      <c r="V16" s="58"/>
    </row>
    <row r="17" spans="1:22" x14ac:dyDescent="0.25">
      <c r="A17" s="6">
        <v>3600</v>
      </c>
      <c r="B17" s="6" t="s">
        <v>116</v>
      </c>
      <c r="C17" s="6"/>
      <c r="D17" s="20" t="s">
        <v>96</v>
      </c>
      <c r="E17" s="120"/>
      <c r="F17" s="121"/>
      <c r="G17" s="120"/>
      <c r="H17" s="121"/>
      <c r="I17" s="120"/>
      <c r="J17" s="121"/>
      <c r="K17" s="120"/>
      <c r="L17" s="121"/>
      <c r="M17" s="120"/>
      <c r="N17" s="121"/>
      <c r="O17" s="120"/>
      <c r="P17" s="121"/>
      <c r="Q17" s="120"/>
      <c r="R17" s="121"/>
      <c r="S17" s="56">
        <f t="shared" si="6"/>
        <v>0</v>
      </c>
      <c r="T17" s="56">
        <f t="shared" si="7"/>
        <v>0</v>
      </c>
      <c r="U17" s="58"/>
      <c r="V17" s="58"/>
    </row>
    <row r="18" spans="1:22" x14ac:dyDescent="0.25">
      <c r="A18" s="6">
        <v>3600</v>
      </c>
      <c r="B18" s="23" t="s">
        <v>116</v>
      </c>
      <c r="C18" s="6"/>
      <c r="D18" s="20" t="s">
        <v>58</v>
      </c>
      <c r="E18" s="120"/>
      <c r="F18" s="121"/>
      <c r="G18" s="120">
        <v>0.5</v>
      </c>
      <c r="H18" s="121"/>
      <c r="I18" s="120"/>
      <c r="J18" s="121"/>
      <c r="K18" s="120"/>
      <c r="L18" s="121"/>
      <c r="M18" s="120">
        <v>1</v>
      </c>
      <c r="N18" s="121"/>
      <c r="O18" s="120"/>
      <c r="P18" s="121"/>
      <c r="Q18" s="120"/>
      <c r="R18" s="121"/>
      <c r="S18" s="56">
        <f>E18+G18+I18+K18+M18+O18+Q18</f>
        <v>1.5</v>
      </c>
      <c r="T18" s="56">
        <f>SUM(S18-U18-V18)</f>
        <v>1.5</v>
      </c>
      <c r="U18" s="58"/>
      <c r="V18" s="58"/>
    </row>
    <row r="19" spans="1:22" x14ac:dyDescent="0.25">
      <c r="A19" s="6"/>
      <c r="B19" s="23"/>
      <c r="C19" s="6"/>
      <c r="D19" s="20"/>
      <c r="E19" s="120"/>
      <c r="F19" s="121"/>
      <c r="G19" s="120"/>
      <c r="H19" s="121"/>
      <c r="I19" s="120"/>
      <c r="J19" s="121"/>
      <c r="K19" s="120"/>
      <c r="L19" s="121"/>
      <c r="M19" s="120"/>
      <c r="N19" s="121"/>
      <c r="O19" s="120"/>
      <c r="P19" s="121"/>
      <c r="Q19" s="120"/>
      <c r="R19" s="121"/>
      <c r="S19" s="56">
        <f>E19+G19+I19+K19+M19+O19+Q19</f>
        <v>0</v>
      </c>
      <c r="T19" s="56">
        <f>SUM(S19-U19-V19)</f>
        <v>0</v>
      </c>
      <c r="U19" s="58"/>
      <c r="V19" s="58"/>
    </row>
    <row r="20" spans="1:22" x14ac:dyDescent="0.25">
      <c r="A20" s="53" t="s">
        <v>33</v>
      </c>
      <c r="B20" s="53"/>
      <c r="C20" s="53"/>
      <c r="D20" s="53"/>
      <c r="E20" s="120"/>
      <c r="F20" s="121"/>
      <c r="G20" s="120"/>
      <c r="H20" s="121"/>
      <c r="I20" s="120"/>
      <c r="J20" s="121"/>
      <c r="K20" s="120"/>
      <c r="L20" s="121"/>
      <c r="M20" s="120"/>
      <c r="N20" s="121"/>
      <c r="O20" s="120"/>
      <c r="P20" s="121"/>
      <c r="Q20" s="120"/>
      <c r="R20" s="121"/>
      <c r="S20" s="56">
        <f t="shared" si="1"/>
        <v>0</v>
      </c>
      <c r="T20" s="56"/>
      <c r="U20" s="60"/>
      <c r="V20" s="58"/>
    </row>
    <row r="21" spans="1:22" x14ac:dyDescent="0.25">
      <c r="A21" s="53" t="s">
        <v>34</v>
      </c>
      <c r="B21" s="53"/>
      <c r="C21" s="53"/>
      <c r="D21" s="53"/>
      <c r="E21" s="120"/>
      <c r="F21" s="121"/>
      <c r="G21" s="120"/>
      <c r="H21" s="121"/>
      <c r="I21" s="120"/>
      <c r="J21" s="121"/>
      <c r="K21" s="120"/>
      <c r="L21" s="121"/>
      <c r="M21" s="120"/>
      <c r="N21" s="121"/>
      <c r="O21" s="120"/>
      <c r="P21" s="121"/>
      <c r="Q21" s="120"/>
      <c r="R21" s="121"/>
      <c r="S21" s="56">
        <f t="shared" si="1"/>
        <v>0</v>
      </c>
      <c r="T21" s="56"/>
      <c r="U21" s="60"/>
      <c r="V21" s="58"/>
    </row>
    <row r="22" spans="1:22" x14ac:dyDescent="0.25">
      <c r="A22" s="60" t="s">
        <v>6</v>
      </c>
      <c r="B22" s="60"/>
      <c r="C22" s="60"/>
      <c r="D22" s="60"/>
      <c r="E22" s="135">
        <f>SUM(E4:E21)</f>
        <v>8</v>
      </c>
      <c r="F22" s="136"/>
      <c r="G22" s="135">
        <f>SUM(G4:G21)</f>
        <v>8</v>
      </c>
      <c r="H22" s="136"/>
      <c r="I22" s="135">
        <f>SUM(I4:I21)</f>
        <v>8</v>
      </c>
      <c r="J22" s="136"/>
      <c r="K22" s="135">
        <f>SUM(K4:K21)</f>
        <v>8</v>
      </c>
      <c r="L22" s="136"/>
      <c r="M22" s="135">
        <f>SUM(M4:M21)</f>
        <v>8</v>
      </c>
      <c r="N22" s="136"/>
      <c r="O22" s="135">
        <f>SUM(O4:O21)</f>
        <v>0</v>
      </c>
      <c r="P22" s="136"/>
      <c r="Q22" s="135">
        <f>SUM(Q4:Q21)</f>
        <v>0</v>
      </c>
      <c r="R22" s="136"/>
      <c r="S22" s="56">
        <f t="shared" si="1"/>
        <v>40</v>
      </c>
      <c r="T22" s="56"/>
      <c r="U22" s="60"/>
      <c r="V22" s="58"/>
    </row>
    <row r="23" spans="1:22" x14ac:dyDescent="0.25">
      <c r="A23" s="60" t="s">
        <v>2</v>
      </c>
      <c r="B23" s="60"/>
      <c r="C23" s="60"/>
      <c r="D23" s="60"/>
      <c r="E23" s="56"/>
      <c r="F23" s="108">
        <v>8</v>
      </c>
      <c r="G23" s="56"/>
      <c r="H23" s="108">
        <v>8</v>
      </c>
      <c r="I23" s="56"/>
      <c r="J23" s="108">
        <v>8</v>
      </c>
      <c r="K23" s="56"/>
      <c r="L23" s="108">
        <v>8</v>
      </c>
      <c r="M23" s="56"/>
      <c r="N23" s="108">
        <v>8</v>
      </c>
      <c r="O23" s="56"/>
      <c r="P23" s="108"/>
      <c r="Q23" s="56"/>
      <c r="R23" s="108"/>
      <c r="S23" s="56">
        <f>SUM(E23:R23)</f>
        <v>40</v>
      </c>
      <c r="T23" s="56">
        <f>SUM(T4:T22)</f>
        <v>40</v>
      </c>
      <c r="U23" s="58"/>
      <c r="V23" s="58"/>
    </row>
    <row r="24" spans="1:22" x14ac:dyDescent="0.25">
      <c r="A24" s="60" t="s">
        <v>37</v>
      </c>
      <c r="B24" s="60"/>
      <c r="C24" s="60"/>
      <c r="D24" s="60"/>
      <c r="E24" s="58"/>
      <c r="F24" s="58">
        <f>SUM(E22)-F23</f>
        <v>0</v>
      </c>
      <c r="G24" s="58"/>
      <c r="H24" s="58">
        <f>SUM(G22)-H23</f>
        <v>0</v>
      </c>
      <c r="I24" s="58"/>
      <c r="J24" s="58">
        <f>SUM(I22)-J23</f>
        <v>0</v>
      </c>
      <c r="K24" s="58"/>
      <c r="L24" s="58">
        <f>SUM(K22)-L23</f>
        <v>0</v>
      </c>
      <c r="M24" s="58"/>
      <c r="N24" s="58">
        <f>SUM(M22)-N23</f>
        <v>0</v>
      </c>
      <c r="O24" s="58"/>
      <c r="P24" s="58">
        <f>SUM(O22)</f>
        <v>0</v>
      </c>
      <c r="Q24" s="58"/>
      <c r="R24" s="58">
        <f>SUM(Q22)</f>
        <v>0</v>
      </c>
      <c r="S24" s="58">
        <f>SUM(E24:R24)</f>
        <v>0</v>
      </c>
      <c r="T24" s="58"/>
      <c r="U24" s="58">
        <f>SUM(U4:U23)</f>
        <v>0</v>
      </c>
      <c r="V24" s="58">
        <f>SUM(V4:V23)</f>
        <v>0</v>
      </c>
    </row>
    <row r="26" spans="1:22" x14ac:dyDescent="0.25">
      <c r="A26" s="46" t="s">
        <v>21</v>
      </c>
      <c r="B26" s="47"/>
    </row>
    <row r="27" spans="1:22" x14ac:dyDescent="0.25">
      <c r="A27" s="48" t="s">
        <v>2</v>
      </c>
      <c r="C27" s="61">
        <f>SUM(T23)</f>
        <v>40</v>
      </c>
      <c r="E27" s="3"/>
      <c r="I27" s="46">
        <v>3600</v>
      </c>
    </row>
    <row r="28" spans="1:22" x14ac:dyDescent="0.25">
      <c r="A28" s="48" t="s">
        <v>22</v>
      </c>
      <c r="C28" s="61">
        <f>U24</f>
        <v>0</v>
      </c>
      <c r="D28" s="61"/>
      <c r="I28" s="62">
        <v>1.5</v>
      </c>
    </row>
    <row r="29" spans="1:22" x14ac:dyDescent="0.25">
      <c r="A29" s="48" t="s">
        <v>23</v>
      </c>
      <c r="C29" s="61">
        <f>V24</f>
        <v>0</v>
      </c>
    </row>
    <row r="30" spans="1:22" x14ac:dyDescent="0.25">
      <c r="A30" s="48" t="s">
        <v>24</v>
      </c>
      <c r="C30" s="61">
        <f>S20</f>
        <v>0</v>
      </c>
      <c r="I30" s="61"/>
    </row>
    <row r="31" spans="1:22" x14ac:dyDescent="0.25">
      <c r="A31" s="48" t="s">
        <v>4</v>
      </c>
      <c r="C31" s="61">
        <f>S21</f>
        <v>0</v>
      </c>
    </row>
    <row r="32" spans="1:22" ht="16.5" thickBot="1" x14ac:dyDescent="0.3">
      <c r="A32" s="49" t="s">
        <v>6</v>
      </c>
      <c r="C32" s="63">
        <f>SUM(C27:C31)</f>
        <v>40</v>
      </c>
      <c r="E32" s="49" t="s">
        <v>38</v>
      </c>
      <c r="F32" s="49"/>
      <c r="G32" s="64">
        <f>S22-C32</f>
        <v>0</v>
      </c>
    </row>
    <row r="33" spans="1:7" ht="16.5" thickTop="1" x14ac:dyDescent="0.25">
      <c r="A33" s="48" t="s">
        <v>25</v>
      </c>
      <c r="C33" s="65">
        <v>0</v>
      </c>
      <c r="D33" s="65"/>
    </row>
    <row r="34" spans="1:7" x14ac:dyDescent="0.25">
      <c r="A34" s="48" t="s">
        <v>32</v>
      </c>
      <c r="C34" s="65">
        <v>0</v>
      </c>
      <c r="D34" s="65"/>
    </row>
    <row r="40" spans="1:7" x14ac:dyDescent="0.25">
      <c r="G40" s="3" t="s">
        <v>53</v>
      </c>
    </row>
  </sheetData>
  <mergeCells count="140"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5:R5"/>
    <mergeCell ref="E8:F8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E6:F6"/>
    <mergeCell ref="Q7:R7"/>
    <mergeCell ref="G8:H8"/>
    <mergeCell ref="I8:J8"/>
    <mergeCell ref="K8:L8"/>
    <mergeCell ref="M8:N8"/>
    <mergeCell ref="O8:P8"/>
    <mergeCell ref="Q8:R8"/>
    <mergeCell ref="E7:F7"/>
    <mergeCell ref="G7:H7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35DB01-CC13-431E-8206-78D36092D2AD}">
  <dimension ref="A1:V35"/>
  <sheetViews>
    <sheetView workbookViewId="0">
      <selection activeCell="A5" sqref="A5"/>
    </sheetView>
  </sheetViews>
  <sheetFormatPr defaultRowHeight="15.75" x14ac:dyDescent="0.25"/>
  <cols>
    <col min="1" max="1" width="10" style="3" customWidth="1"/>
    <col min="2" max="2" width="10.7109375" style="3" customWidth="1"/>
    <col min="3" max="3" width="12.855468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/>
      <c r="B1" s="2"/>
      <c r="C1" s="2"/>
    </row>
    <row r="2" spans="1:22" s="9" customFormat="1" x14ac:dyDescent="0.25">
      <c r="A2" s="5" t="s">
        <v>56</v>
      </c>
      <c r="B2" s="107"/>
      <c r="C2" s="115" t="str">
        <f>Analysis!C2</f>
        <v>28.04.24</v>
      </c>
      <c r="D2" s="107"/>
      <c r="E2" s="140" t="s">
        <v>11</v>
      </c>
      <c r="F2" s="140"/>
      <c r="G2" s="140" t="s">
        <v>12</v>
      </c>
      <c r="H2" s="140"/>
      <c r="I2" s="140" t="s">
        <v>13</v>
      </c>
      <c r="J2" s="140"/>
      <c r="K2" s="140" t="s">
        <v>14</v>
      </c>
      <c r="L2" s="140"/>
      <c r="M2" s="140" t="s">
        <v>15</v>
      </c>
      <c r="N2" s="140"/>
      <c r="O2" s="140" t="s">
        <v>16</v>
      </c>
      <c r="P2" s="140"/>
      <c r="Q2" s="140" t="s">
        <v>17</v>
      </c>
      <c r="R2" s="140"/>
      <c r="S2" s="7" t="s">
        <v>20</v>
      </c>
      <c r="T2" s="7" t="s">
        <v>35</v>
      </c>
      <c r="U2" s="8" t="s">
        <v>22</v>
      </c>
      <c r="V2" s="8" t="s">
        <v>23</v>
      </c>
    </row>
    <row r="3" spans="1:22" x14ac:dyDescent="0.25">
      <c r="A3" s="10" t="s">
        <v>18</v>
      </c>
      <c r="B3" s="10" t="s">
        <v>19</v>
      </c>
      <c r="C3" s="10" t="s">
        <v>44</v>
      </c>
      <c r="D3" s="10" t="s">
        <v>28</v>
      </c>
      <c r="E3" s="25">
        <v>8</v>
      </c>
      <c r="F3" s="25">
        <v>16.3</v>
      </c>
      <c r="G3" s="25"/>
      <c r="H3" s="25"/>
      <c r="I3" s="25">
        <v>8</v>
      </c>
      <c r="J3" s="25">
        <v>16.3</v>
      </c>
      <c r="K3" s="25"/>
      <c r="L3" s="25"/>
      <c r="M3" s="25">
        <v>8</v>
      </c>
      <c r="N3" s="25">
        <v>16.3</v>
      </c>
      <c r="O3" s="24"/>
      <c r="P3" s="11"/>
      <c r="Q3" s="11"/>
      <c r="R3" s="11"/>
      <c r="S3" s="12"/>
      <c r="T3" s="12"/>
      <c r="U3" s="13"/>
      <c r="V3" s="13"/>
    </row>
    <row r="4" spans="1:22" x14ac:dyDescent="0.25">
      <c r="A4" s="6">
        <v>3600</v>
      </c>
      <c r="B4" s="6"/>
      <c r="C4" s="6"/>
      <c r="D4" s="20" t="s">
        <v>80</v>
      </c>
      <c r="E4" s="137"/>
      <c r="F4" s="141"/>
      <c r="G4" s="137"/>
      <c r="H4" s="141"/>
      <c r="I4" s="137"/>
      <c r="J4" s="141"/>
      <c r="K4" s="137"/>
      <c r="L4" s="141"/>
      <c r="M4" s="137"/>
      <c r="N4" s="141"/>
      <c r="O4" s="137"/>
      <c r="P4" s="141"/>
      <c r="Q4" s="137"/>
      <c r="R4" s="141"/>
      <c r="S4" s="12">
        <f>E4+G4+I4+K4+M4+O4+Q4</f>
        <v>0</v>
      </c>
      <c r="T4" s="12">
        <f t="shared" ref="T4:T20" si="0">SUM(S4-U4-V4)</f>
        <v>0</v>
      </c>
      <c r="U4" s="14"/>
      <c r="V4" s="14"/>
    </row>
    <row r="5" spans="1:22" x14ac:dyDescent="0.25">
      <c r="A5" s="6">
        <v>3600</v>
      </c>
      <c r="B5" s="6"/>
      <c r="C5" s="6"/>
      <c r="D5" s="20" t="s">
        <v>81</v>
      </c>
      <c r="E5" s="137"/>
      <c r="F5" s="141"/>
      <c r="G5" s="137"/>
      <c r="H5" s="141"/>
      <c r="I5" s="137"/>
      <c r="J5" s="141"/>
      <c r="K5" s="137"/>
      <c r="L5" s="141"/>
      <c r="M5" s="137"/>
      <c r="N5" s="141"/>
      <c r="O5" s="137"/>
      <c r="P5" s="141"/>
      <c r="Q5" s="137"/>
      <c r="R5" s="141"/>
      <c r="S5" s="12">
        <f t="shared" ref="S5:S23" si="1">E5+G5+I5+K5+M5+O5+Q5</f>
        <v>0</v>
      </c>
      <c r="T5" s="12">
        <f t="shared" si="0"/>
        <v>0</v>
      </c>
      <c r="U5" s="14"/>
      <c r="V5" s="14"/>
    </row>
    <row r="6" spans="1:22" x14ac:dyDescent="0.25">
      <c r="A6" s="6"/>
      <c r="B6" s="6"/>
      <c r="C6" s="6"/>
      <c r="D6" s="20"/>
      <c r="E6" s="137"/>
      <c r="F6" s="141"/>
      <c r="G6" s="137"/>
      <c r="H6" s="141"/>
      <c r="I6" s="137"/>
      <c r="J6" s="141"/>
      <c r="K6" s="137"/>
      <c r="L6" s="141"/>
      <c r="M6" s="137"/>
      <c r="N6" s="141"/>
      <c r="O6" s="137"/>
      <c r="P6" s="141"/>
      <c r="Q6" s="137"/>
      <c r="R6" s="141"/>
      <c r="S6" s="12">
        <f t="shared" si="1"/>
        <v>0</v>
      </c>
      <c r="T6" s="12">
        <f t="shared" si="0"/>
        <v>0</v>
      </c>
      <c r="U6" s="14"/>
      <c r="V6" s="14"/>
    </row>
    <row r="7" spans="1:22" x14ac:dyDescent="0.25">
      <c r="A7" s="6"/>
      <c r="B7" s="6"/>
      <c r="C7" s="6"/>
      <c r="D7" s="20"/>
      <c r="E7" s="137"/>
      <c r="F7" s="141"/>
      <c r="G7" s="137"/>
      <c r="H7" s="141"/>
      <c r="I7" s="137"/>
      <c r="J7" s="141"/>
      <c r="K7" s="137"/>
      <c r="L7" s="141"/>
      <c r="M7" s="137"/>
      <c r="N7" s="141"/>
      <c r="O7" s="137"/>
      <c r="P7" s="141"/>
      <c r="Q7" s="137"/>
      <c r="R7" s="141"/>
      <c r="S7" s="12">
        <f t="shared" si="1"/>
        <v>0</v>
      </c>
      <c r="T7" s="12">
        <f t="shared" si="0"/>
        <v>0</v>
      </c>
      <c r="U7" s="14"/>
      <c r="V7" s="14"/>
    </row>
    <row r="8" spans="1:22" x14ac:dyDescent="0.25">
      <c r="A8" s="6"/>
      <c r="B8" s="6"/>
      <c r="C8" s="6"/>
      <c r="D8" s="20"/>
      <c r="E8" s="137"/>
      <c r="F8" s="141"/>
      <c r="G8" s="137"/>
      <c r="H8" s="141"/>
      <c r="I8" s="137"/>
      <c r="J8" s="141"/>
      <c r="K8" s="137"/>
      <c r="L8" s="141"/>
      <c r="M8" s="137"/>
      <c r="N8" s="141"/>
      <c r="O8" s="137"/>
      <c r="P8" s="141"/>
      <c r="Q8" s="137"/>
      <c r="R8" s="141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0"/>
      <c r="E9" s="137"/>
      <c r="F9" s="141"/>
      <c r="G9" s="137"/>
      <c r="H9" s="141"/>
      <c r="I9" s="137"/>
      <c r="J9" s="141"/>
      <c r="K9" s="137"/>
      <c r="L9" s="141"/>
      <c r="M9" s="137"/>
      <c r="N9" s="141"/>
      <c r="O9" s="137"/>
      <c r="P9" s="141"/>
      <c r="Q9" s="137"/>
      <c r="R9" s="141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0"/>
      <c r="E10" s="137"/>
      <c r="F10" s="141"/>
      <c r="G10" s="137"/>
      <c r="H10" s="141"/>
      <c r="I10" s="137"/>
      <c r="J10" s="141"/>
      <c r="K10" s="137"/>
      <c r="L10" s="141"/>
      <c r="M10" s="137"/>
      <c r="N10" s="141"/>
      <c r="O10" s="137"/>
      <c r="P10" s="141"/>
      <c r="Q10" s="137"/>
      <c r="R10" s="141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0"/>
      <c r="E11" s="137"/>
      <c r="F11" s="141"/>
      <c r="G11" s="137"/>
      <c r="H11" s="141"/>
      <c r="I11" s="137"/>
      <c r="J11" s="141"/>
      <c r="K11" s="137"/>
      <c r="L11" s="141"/>
      <c r="M11" s="137"/>
      <c r="N11" s="141"/>
      <c r="O11" s="137"/>
      <c r="P11" s="141"/>
      <c r="Q11" s="137"/>
      <c r="R11" s="141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0"/>
      <c r="E12" s="137"/>
      <c r="F12" s="141"/>
      <c r="G12" s="137"/>
      <c r="H12" s="141"/>
      <c r="I12" s="137"/>
      <c r="J12" s="141"/>
      <c r="K12" s="137"/>
      <c r="L12" s="141"/>
      <c r="M12" s="137"/>
      <c r="N12" s="141"/>
      <c r="O12" s="137"/>
      <c r="P12" s="141"/>
      <c r="Q12" s="137"/>
      <c r="R12" s="141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0"/>
      <c r="E13" s="137"/>
      <c r="F13" s="141"/>
      <c r="G13" s="137"/>
      <c r="H13" s="141"/>
      <c r="I13" s="137"/>
      <c r="J13" s="141"/>
      <c r="K13" s="137"/>
      <c r="L13" s="141"/>
      <c r="M13" s="137"/>
      <c r="N13" s="141"/>
      <c r="O13" s="137"/>
      <c r="P13" s="141"/>
      <c r="Q13" s="137"/>
      <c r="R13" s="141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6"/>
      <c r="C14" s="6"/>
      <c r="D14" s="20"/>
      <c r="E14" s="137"/>
      <c r="F14" s="141"/>
      <c r="G14" s="137"/>
      <c r="H14" s="141"/>
      <c r="I14" s="137"/>
      <c r="J14" s="141"/>
      <c r="K14" s="137"/>
      <c r="L14" s="141"/>
      <c r="M14" s="137"/>
      <c r="N14" s="141"/>
      <c r="O14" s="137"/>
      <c r="P14" s="141"/>
      <c r="Q14" s="137"/>
      <c r="R14" s="141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23"/>
      <c r="C15" s="6"/>
      <c r="D15" s="20"/>
      <c r="E15" s="137"/>
      <c r="F15" s="141"/>
      <c r="G15" s="137"/>
      <c r="H15" s="141"/>
      <c r="I15" s="137"/>
      <c r="J15" s="141"/>
      <c r="K15" s="137"/>
      <c r="L15" s="141"/>
      <c r="M15" s="137"/>
      <c r="N15" s="141"/>
      <c r="O15" s="137"/>
      <c r="P15" s="141"/>
      <c r="Q15" s="137"/>
      <c r="R15" s="141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6"/>
      <c r="B16" s="6"/>
      <c r="C16" s="6"/>
      <c r="D16" s="20"/>
      <c r="E16" s="137"/>
      <c r="F16" s="141"/>
      <c r="G16" s="137"/>
      <c r="H16" s="141"/>
      <c r="I16" s="137"/>
      <c r="J16" s="141"/>
      <c r="K16" s="137"/>
      <c r="L16" s="141"/>
      <c r="M16" s="137"/>
      <c r="N16" s="141"/>
      <c r="O16" s="137"/>
      <c r="P16" s="141"/>
      <c r="Q16" s="137"/>
      <c r="R16" s="141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/>
      <c r="B17" s="6"/>
      <c r="C17" s="6"/>
      <c r="D17" s="20"/>
      <c r="E17" s="137"/>
      <c r="F17" s="141"/>
      <c r="G17" s="137"/>
      <c r="H17" s="141"/>
      <c r="I17" s="137"/>
      <c r="J17" s="141"/>
      <c r="K17" s="137"/>
      <c r="L17" s="141"/>
      <c r="M17" s="137"/>
      <c r="N17" s="141"/>
      <c r="O17" s="137"/>
      <c r="P17" s="141"/>
      <c r="Q17" s="137"/>
      <c r="R17" s="141"/>
      <c r="S17" s="12">
        <f t="shared" si="1"/>
        <v>0</v>
      </c>
      <c r="T17" s="12">
        <f t="shared" si="0"/>
        <v>0</v>
      </c>
      <c r="U17" s="14"/>
      <c r="V17" s="14"/>
    </row>
    <row r="18" spans="1:22" x14ac:dyDescent="0.25">
      <c r="A18" s="6"/>
      <c r="B18" s="6"/>
      <c r="C18" s="6"/>
      <c r="D18" s="20"/>
      <c r="E18" s="137"/>
      <c r="F18" s="141"/>
      <c r="G18" s="137"/>
      <c r="H18" s="141"/>
      <c r="I18" s="137"/>
      <c r="J18" s="141"/>
      <c r="K18" s="137"/>
      <c r="L18" s="141"/>
      <c r="M18" s="137"/>
      <c r="N18" s="141"/>
      <c r="O18" s="137"/>
      <c r="P18" s="141"/>
      <c r="Q18" s="137"/>
      <c r="R18" s="141"/>
      <c r="S18" s="12">
        <f>E18+G18+I18+K18+M18+O18+Q18</f>
        <v>0</v>
      </c>
      <c r="T18" s="12">
        <f>SUM(S18-U18-V18)</f>
        <v>0</v>
      </c>
      <c r="U18" s="14"/>
      <c r="V18" s="14"/>
    </row>
    <row r="19" spans="1:22" x14ac:dyDescent="0.25">
      <c r="A19" s="6"/>
      <c r="B19" s="6"/>
      <c r="C19" s="6"/>
      <c r="D19" s="20"/>
      <c r="E19" s="137"/>
      <c r="F19" s="141"/>
      <c r="G19" s="137"/>
      <c r="H19" s="141"/>
      <c r="I19" s="137"/>
      <c r="J19" s="141"/>
      <c r="K19" s="137"/>
      <c r="L19" s="141"/>
      <c r="M19" s="137"/>
      <c r="N19" s="141"/>
      <c r="O19" s="137"/>
      <c r="P19" s="141"/>
      <c r="Q19" s="137"/>
      <c r="R19" s="141"/>
      <c r="S19" s="12">
        <f t="shared" si="1"/>
        <v>0</v>
      </c>
      <c r="T19" s="12">
        <f t="shared" si="0"/>
        <v>0</v>
      </c>
      <c r="U19" s="14"/>
      <c r="V19" s="14"/>
    </row>
    <row r="20" spans="1:22" x14ac:dyDescent="0.25">
      <c r="A20" s="6"/>
      <c r="B20" s="6"/>
      <c r="C20" s="6"/>
      <c r="D20" s="10"/>
      <c r="E20" s="137"/>
      <c r="F20" s="141"/>
      <c r="G20" s="137"/>
      <c r="H20" s="141"/>
      <c r="I20" s="137"/>
      <c r="J20" s="141"/>
      <c r="K20" s="137"/>
      <c r="L20" s="141"/>
      <c r="M20" s="137"/>
      <c r="N20" s="141"/>
      <c r="O20" s="137"/>
      <c r="P20" s="141"/>
      <c r="Q20" s="137"/>
      <c r="R20" s="141"/>
      <c r="S20" s="12">
        <f t="shared" si="1"/>
        <v>0</v>
      </c>
      <c r="T20" s="12">
        <f t="shared" si="0"/>
        <v>0</v>
      </c>
      <c r="U20" s="14"/>
      <c r="V20" s="14"/>
    </row>
    <row r="21" spans="1:22" x14ac:dyDescent="0.25">
      <c r="A21" s="10" t="s">
        <v>33</v>
      </c>
      <c r="B21" s="10"/>
      <c r="C21" s="10"/>
      <c r="D21" s="10"/>
      <c r="E21" s="137"/>
      <c r="F21" s="141"/>
      <c r="G21" s="137"/>
      <c r="H21" s="141"/>
      <c r="I21" s="137"/>
      <c r="J21" s="141"/>
      <c r="K21" s="137"/>
      <c r="L21" s="141"/>
      <c r="M21" s="137"/>
      <c r="N21" s="141"/>
      <c r="O21" s="137"/>
      <c r="P21" s="141"/>
      <c r="Q21" s="137"/>
      <c r="R21" s="141"/>
      <c r="S21" s="12">
        <f t="shared" si="1"/>
        <v>0</v>
      </c>
      <c r="T21" s="12"/>
      <c r="U21" s="15"/>
      <c r="V21" s="14"/>
    </row>
    <row r="22" spans="1:22" x14ac:dyDescent="0.25">
      <c r="A22" s="10" t="s">
        <v>34</v>
      </c>
      <c r="B22" s="10"/>
      <c r="C22" s="10"/>
      <c r="D22" s="10"/>
      <c r="E22" s="137"/>
      <c r="F22" s="141"/>
      <c r="G22" s="137"/>
      <c r="H22" s="141"/>
      <c r="I22" s="137"/>
      <c r="J22" s="141"/>
      <c r="K22" s="137"/>
      <c r="L22" s="141"/>
      <c r="M22" s="137"/>
      <c r="N22" s="141"/>
      <c r="O22" s="137"/>
      <c r="P22" s="141"/>
      <c r="Q22" s="137"/>
      <c r="R22" s="141"/>
      <c r="S22" s="12">
        <f t="shared" si="1"/>
        <v>0</v>
      </c>
      <c r="T22" s="12"/>
      <c r="U22" s="15"/>
      <c r="V22" s="14"/>
    </row>
    <row r="23" spans="1:22" x14ac:dyDescent="0.25">
      <c r="A23" s="15" t="s">
        <v>6</v>
      </c>
      <c r="B23" s="15"/>
      <c r="C23" s="15"/>
      <c r="D23" s="15"/>
      <c r="E23" s="143">
        <f>SUM(E4:E22)</f>
        <v>0</v>
      </c>
      <c r="F23" s="144"/>
      <c r="G23" s="143">
        <f>SUM(G4:G22)</f>
        <v>0</v>
      </c>
      <c r="H23" s="144"/>
      <c r="I23" s="143">
        <f>SUM(I4:I22)</f>
        <v>0</v>
      </c>
      <c r="J23" s="144"/>
      <c r="K23" s="143">
        <f>SUM(K4:K22)</f>
        <v>0</v>
      </c>
      <c r="L23" s="144"/>
      <c r="M23" s="143">
        <f>SUM(M4:M22)</f>
        <v>0</v>
      </c>
      <c r="N23" s="144"/>
      <c r="O23" s="143">
        <f>SUM(O4:O22)</f>
        <v>0</v>
      </c>
      <c r="P23" s="144"/>
      <c r="Q23" s="143">
        <f>SUM(Q4:Q22)</f>
        <v>0</v>
      </c>
      <c r="R23" s="144"/>
      <c r="S23" s="12">
        <f t="shared" si="1"/>
        <v>0</v>
      </c>
      <c r="T23" s="12"/>
      <c r="U23" s="15"/>
      <c r="V23" s="14"/>
    </row>
    <row r="24" spans="1:22" x14ac:dyDescent="0.2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SUM(T4:T23)</f>
        <v>0</v>
      </c>
      <c r="U24" s="14"/>
      <c r="V24" s="14"/>
    </row>
    <row r="25" spans="1:22" x14ac:dyDescent="0.25">
      <c r="A25" s="15" t="s">
        <v>37</v>
      </c>
      <c r="B25" s="15"/>
      <c r="C25" s="15"/>
      <c r="D25" s="15"/>
      <c r="E25" s="14"/>
      <c r="F25" s="14">
        <f>SUM(E23)-F24</f>
        <v>-8</v>
      </c>
      <c r="G25" s="14"/>
      <c r="H25" s="14">
        <f>SUM(G23)-H24</f>
        <v>-8</v>
      </c>
      <c r="I25" s="14"/>
      <c r="J25" s="14">
        <f>SUM(I23)-J24</f>
        <v>-8</v>
      </c>
      <c r="K25" s="14"/>
      <c r="L25" s="14">
        <f>SUM(K23)-L24</f>
        <v>-8</v>
      </c>
      <c r="M25" s="14"/>
      <c r="N25" s="14">
        <f>SUM(M23)-N24</f>
        <v>-8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-40</v>
      </c>
      <c r="T25" s="14"/>
      <c r="U25" s="14">
        <f>SUM(U4:U24)</f>
        <v>0</v>
      </c>
      <c r="V25" s="14">
        <f>SUM(V4:V24)</f>
        <v>0</v>
      </c>
    </row>
    <row r="27" spans="1:22" x14ac:dyDescent="0.25">
      <c r="A27" s="1" t="s">
        <v>21</v>
      </c>
      <c r="B27" s="2"/>
    </row>
    <row r="28" spans="1:22" x14ac:dyDescent="0.25">
      <c r="A28" s="3" t="s">
        <v>2</v>
      </c>
      <c r="C28" s="17">
        <f>SUM(T24)</f>
        <v>0</v>
      </c>
      <c r="I28" s="1">
        <v>3600</v>
      </c>
    </row>
    <row r="29" spans="1:22" x14ac:dyDescent="0.25">
      <c r="A29" s="3" t="s">
        <v>22</v>
      </c>
      <c r="C29" s="17">
        <f>U25</f>
        <v>0</v>
      </c>
      <c r="D29" s="17"/>
      <c r="I29" s="22"/>
    </row>
    <row r="30" spans="1:22" x14ac:dyDescent="0.25">
      <c r="A30" s="3" t="s">
        <v>23</v>
      </c>
      <c r="C30" s="17">
        <f>V25</f>
        <v>0</v>
      </c>
    </row>
    <row r="31" spans="1:22" x14ac:dyDescent="0.25">
      <c r="A31" s="3" t="s">
        <v>24</v>
      </c>
      <c r="C31" s="17">
        <f>S21</f>
        <v>0</v>
      </c>
      <c r="I31" s="17"/>
    </row>
    <row r="32" spans="1:22" x14ac:dyDescent="0.25">
      <c r="A32" s="3" t="s">
        <v>4</v>
      </c>
      <c r="C32" s="17">
        <f>S22</f>
        <v>0</v>
      </c>
    </row>
    <row r="33" spans="1:7" ht="16.5" thickBot="1" x14ac:dyDescent="0.3">
      <c r="A33" s="4" t="s">
        <v>6</v>
      </c>
      <c r="C33" s="21">
        <f>SUM(C28:C32)</f>
        <v>0</v>
      </c>
      <c r="E33" s="4" t="s">
        <v>38</v>
      </c>
      <c r="F33" s="4"/>
      <c r="G33" s="18">
        <f>S23-C33</f>
        <v>0</v>
      </c>
    </row>
    <row r="34" spans="1:7" ht="16.5" thickTop="1" x14ac:dyDescent="0.25">
      <c r="A34" s="3" t="s">
        <v>25</v>
      </c>
      <c r="C34" s="19">
        <v>0</v>
      </c>
      <c r="D34" s="19"/>
    </row>
    <row r="35" spans="1:7" x14ac:dyDescent="0.25">
      <c r="A35" s="3" t="s">
        <v>32</v>
      </c>
      <c r="C35" s="19">
        <v>0</v>
      </c>
      <c r="D35" s="19"/>
    </row>
  </sheetData>
  <mergeCells count="147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3:R23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BCEA83-B3EB-4E06-B072-2383016D9B1A}">
  <sheetPr>
    <pageSetUpPr fitToPage="1"/>
  </sheetPr>
  <dimension ref="A1:V35"/>
  <sheetViews>
    <sheetView zoomScale="84" zoomScaleNormal="84" workbookViewId="0">
      <selection activeCell="B20" sqref="B20"/>
    </sheetView>
  </sheetViews>
  <sheetFormatPr defaultRowHeight="15.75" x14ac:dyDescent="0.25"/>
  <cols>
    <col min="1" max="1" width="10" style="3" customWidth="1"/>
    <col min="2" max="2" width="10.7109375" style="3" customWidth="1"/>
    <col min="3" max="3" width="12.855468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71</v>
      </c>
      <c r="B1" s="2"/>
      <c r="C1" s="2"/>
    </row>
    <row r="2" spans="1:22" s="9" customFormat="1" x14ac:dyDescent="0.25">
      <c r="A2" s="5" t="s">
        <v>56</v>
      </c>
      <c r="B2" s="107"/>
      <c r="C2" s="115" t="str">
        <f>Analysis!C2</f>
        <v>28.04.24</v>
      </c>
      <c r="D2" s="107"/>
      <c r="E2" s="140" t="s">
        <v>11</v>
      </c>
      <c r="F2" s="140"/>
      <c r="G2" s="140" t="s">
        <v>12</v>
      </c>
      <c r="H2" s="140"/>
      <c r="I2" s="140" t="s">
        <v>13</v>
      </c>
      <c r="J2" s="140"/>
      <c r="K2" s="140" t="s">
        <v>14</v>
      </c>
      <c r="L2" s="140"/>
      <c r="M2" s="140" t="s">
        <v>15</v>
      </c>
      <c r="N2" s="140"/>
      <c r="O2" s="140" t="s">
        <v>16</v>
      </c>
      <c r="P2" s="140"/>
      <c r="Q2" s="140" t="s">
        <v>17</v>
      </c>
      <c r="R2" s="140"/>
      <c r="S2" s="7" t="s">
        <v>20</v>
      </c>
      <c r="T2" s="7" t="s">
        <v>35</v>
      </c>
      <c r="U2" s="8" t="s">
        <v>22</v>
      </c>
      <c r="V2" s="8" t="s">
        <v>23</v>
      </c>
    </row>
    <row r="3" spans="1:22" x14ac:dyDescent="0.25">
      <c r="A3" s="10" t="s">
        <v>18</v>
      </c>
      <c r="B3" s="10" t="s">
        <v>19</v>
      </c>
      <c r="C3" s="10" t="s">
        <v>44</v>
      </c>
      <c r="D3" s="10" t="s">
        <v>28</v>
      </c>
      <c r="E3" s="25">
        <v>8</v>
      </c>
      <c r="F3" s="25">
        <v>16.3</v>
      </c>
      <c r="G3" s="25">
        <v>8</v>
      </c>
      <c r="H3" s="25">
        <v>16.3</v>
      </c>
      <c r="I3" s="25">
        <v>8</v>
      </c>
      <c r="J3" s="25">
        <v>16.3</v>
      </c>
      <c r="K3" s="25">
        <v>8</v>
      </c>
      <c r="L3" s="25">
        <v>16.3</v>
      </c>
      <c r="M3" s="25">
        <v>8</v>
      </c>
      <c r="N3" s="25">
        <v>16.3</v>
      </c>
      <c r="O3" s="24"/>
      <c r="P3" s="11"/>
      <c r="Q3" s="11"/>
      <c r="R3" s="11"/>
      <c r="S3" s="12"/>
      <c r="T3" s="12"/>
      <c r="U3" s="13"/>
      <c r="V3" s="13"/>
    </row>
    <row r="4" spans="1:22" x14ac:dyDescent="0.25">
      <c r="A4" s="6">
        <v>7078</v>
      </c>
      <c r="B4" s="6" t="s">
        <v>119</v>
      </c>
      <c r="C4" s="6">
        <v>1</v>
      </c>
      <c r="D4" s="20" t="s">
        <v>99</v>
      </c>
      <c r="E4" s="137">
        <v>7</v>
      </c>
      <c r="F4" s="141"/>
      <c r="G4" s="137">
        <v>2</v>
      </c>
      <c r="H4" s="141"/>
      <c r="I4" s="137"/>
      <c r="J4" s="141"/>
      <c r="K4" s="137"/>
      <c r="L4" s="141"/>
      <c r="M4" s="137"/>
      <c r="N4" s="141"/>
      <c r="O4" s="137"/>
      <c r="P4" s="141"/>
      <c r="Q4" s="137"/>
      <c r="R4" s="141"/>
      <c r="S4" s="12">
        <f>E4+G4+I4+K4+M4+O4+Q4</f>
        <v>9</v>
      </c>
      <c r="T4" s="12">
        <f t="shared" ref="T4:T20" si="0">SUM(S4-U4-V4)</f>
        <v>9</v>
      </c>
      <c r="U4" s="14"/>
      <c r="V4" s="14"/>
    </row>
    <row r="5" spans="1:22" x14ac:dyDescent="0.25">
      <c r="A5" s="6">
        <v>7138</v>
      </c>
      <c r="B5" s="6" t="s">
        <v>117</v>
      </c>
      <c r="C5" s="6">
        <v>20</v>
      </c>
      <c r="D5" s="20" t="s">
        <v>104</v>
      </c>
      <c r="E5" s="137"/>
      <c r="F5" s="141"/>
      <c r="G5" s="137">
        <v>6</v>
      </c>
      <c r="H5" s="141"/>
      <c r="I5" s="137">
        <v>8</v>
      </c>
      <c r="J5" s="141"/>
      <c r="K5" s="137">
        <v>8</v>
      </c>
      <c r="L5" s="141"/>
      <c r="M5" s="137">
        <v>8</v>
      </c>
      <c r="N5" s="141"/>
      <c r="O5" s="137"/>
      <c r="P5" s="141"/>
      <c r="Q5" s="137"/>
      <c r="R5" s="141"/>
      <c r="S5" s="12">
        <f t="shared" ref="S5:S23" si="1">E5+G5+I5+K5+M5+O5+Q5</f>
        <v>30</v>
      </c>
      <c r="T5" s="12">
        <f t="shared" si="0"/>
        <v>30</v>
      </c>
      <c r="U5" s="14"/>
      <c r="V5" s="14"/>
    </row>
    <row r="6" spans="1:22" x14ac:dyDescent="0.25">
      <c r="A6" s="6"/>
      <c r="B6" s="6"/>
      <c r="C6" s="6"/>
      <c r="D6" s="10"/>
      <c r="E6" s="137"/>
      <c r="F6" s="141"/>
      <c r="G6" s="137"/>
      <c r="H6" s="141"/>
      <c r="I6" s="137"/>
      <c r="J6" s="141"/>
      <c r="K6" s="137"/>
      <c r="L6" s="141"/>
      <c r="M6" s="137"/>
      <c r="N6" s="141"/>
      <c r="O6" s="137"/>
      <c r="P6" s="141"/>
      <c r="Q6" s="137"/>
      <c r="R6" s="141"/>
      <c r="S6" s="12">
        <f t="shared" si="1"/>
        <v>0</v>
      </c>
      <c r="T6" s="12">
        <f t="shared" si="0"/>
        <v>0</v>
      </c>
      <c r="U6" s="14"/>
      <c r="V6" s="14"/>
    </row>
    <row r="7" spans="1:22" x14ac:dyDescent="0.25">
      <c r="A7" s="6"/>
      <c r="B7" s="6"/>
      <c r="C7" s="6"/>
      <c r="D7" s="20"/>
      <c r="E7" s="137"/>
      <c r="F7" s="141"/>
      <c r="G7" s="137"/>
      <c r="H7" s="141"/>
      <c r="I7" s="137"/>
      <c r="J7" s="141"/>
      <c r="K7" s="137"/>
      <c r="L7" s="141"/>
      <c r="M7" s="137"/>
      <c r="N7" s="141"/>
      <c r="O7" s="137"/>
      <c r="P7" s="141"/>
      <c r="Q7" s="137"/>
      <c r="R7" s="141"/>
      <c r="S7" s="12">
        <f t="shared" si="1"/>
        <v>0</v>
      </c>
      <c r="T7" s="12">
        <f t="shared" si="0"/>
        <v>0</v>
      </c>
      <c r="U7" s="14"/>
      <c r="V7" s="14"/>
    </row>
    <row r="8" spans="1:22" x14ac:dyDescent="0.25">
      <c r="A8" s="6"/>
      <c r="B8" s="6"/>
      <c r="C8" s="6"/>
      <c r="D8" s="20"/>
      <c r="E8" s="137"/>
      <c r="F8" s="141"/>
      <c r="G8" s="137"/>
      <c r="H8" s="141"/>
      <c r="I8" s="137"/>
      <c r="J8" s="141"/>
      <c r="K8" s="137"/>
      <c r="L8" s="141"/>
      <c r="M8" s="137"/>
      <c r="N8" s="141"/>
      <c r="O8" s="137"/>
      <c r="P8" s="141"/>
      <c r="Q8" s="137"/>
      <c r="R8" s="141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0"/>
      <c r="E9" s="137"/>
      <c r="F9" s="141"/>
      <c r="G9" s="137"/>
      <c r="H9" s="141"/>
      <c r="I9" s="137"/>
      <c r="J9" s="141"/>
      <c r="K9" s="137"/>
      <c r="L9" s="141"/>
      <c r="M9" s="137"/>
      <c r="N9" s="141"/>
      <c r="O9" s="137"/>
      <c r="P9" s="141"/>
      <c r="Q9" s="137"/>
      <c r="R9" s="141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0"/>
      <c r="E10" s="137"/>
      <c r="F10" s="141"/>
      <c r="G10" s="137"/>
      <c r="H10" s="141"/>
      <c r="I10" s="137"/>
      <c r="J10" s="141"/>
      <c r="K10" s="137"/>
      <c r="L10" s="141"/>
      <c r="M10" s="137"/>
      <c r="N10" s="141"/>
      <c r="O10" s="137"/>
      <c r="P10" s="141"/>
      <c r="Q10" s="137"/>
      <c r="R10" s="141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0"/>
      <c r="E11" s="137"/>
      <c r="F11" s="141"/>
      <c r="G11" s="137"/>
      <c r="H11" s="141"/>
      <c r="I11" s="137"/>
      <c r="J11" s="141"/>
      <c r="K11" s="137"/>
      <c r="L11" s="141"/>
      <c r="M11" s="137"/>
      <c r="N11" s="141"/>
      <c r="O11" s="137"/>
      <c r="P11" s="141"/>
      <c r="Q11" s="137"/>
      <c r="R11" s="141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0"/>
      <c r="E12" s="137"/>
      <c r="F12" s="141"/>
      <c r="G12" s="137"/>
      <c r="H12" s="141"/>
      <c r="I12" s="137"/>
      <c r="J12" s="141"/>
      <c r="K12" s="137"/>
      <c r="L12" s="141"/>
      <c r="M12" s="137"/>
      <c r="N12" s="141"/>
      <c r="O12" s="137"/>
      <c r="P12" s="141"/>
      <c r="Q12" s="137"/>
      <c r="R12" s="141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0"/>
      <c r="E13" s="137"/>
      <c r="F13" s="141"/>
      <c r="G13" s="137"/>
      <c r="H13" s="141"/>
      <c r="I13" s="137"/>
      <c r="J13" s="141"/>
      <c r="K13" s="137"/>
      <c r="L13" s="141"/>
      <c r="M13" s="137"/>
      <c r="N13" s="141"/>
      <c r="O13" s="137"/>
      <c r="P13" s="141"/>
      <c r="Q13" s="137"/>
      <c r="R13" s="141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6"/>
      <c r="C14" s="6"/>
      <c r="D14" s="20"/>
      <c r="E14" s="137"/>
      <c r="F14" s="141"/>
      <c r="G14" s="137"/>
      <c r="H14" s="141"/>
      <c r="I14" s="137"/>
      <c r="J14" s="141"/>
      <c r="K14" s="137"/>
      <c r="L14" s="141"/>
      <c r="M14" s="137"/>
      <c r="N14" s="141"/>
      <c r="O14" s="137"/>
      <c r="P14" s="141"/>
      <c r="Q14" s="137"/>
      <c r="R14" s="141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23"/>
      <c r="C15" s="6"/>
      <c r="D15" s="20"/>
      <c r="E15" s="137"/>
      <c r="F15" s="141"/>
      <c r="G15" s="137"/>
      <c r="H15" s="141"/>
      <c r="I15" s="137"/>
      <c r="J15" s="141"/>
      <c r="K15" s="137"/>
      <c r="L15" s="141"/>
      <c r="M15" s="137"/>
      <c r="N15" s="141"/>
      <c r="O15" s="137"/>
      <c r="P15" s="141"/>
      <c r="Q15" s="137"/>
      <c r="R15" s="141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6"/>
      <c r="B16" s="6"/>
      <c r="C16" s="6"/>
      <c r="D16" s="20"/>
      <c r="E16" s="137"/>
      <c r="F16" s="141"/>
      <c r="G16" s="137"/>
      <c r="H16" s="141"/>
      <c r="I16" s="137"/>
      <c r="J16" s="141"/>
      <c r="K16" s="137"/>
      <c r="L16" s="141"/>
      <c r="M16" s="137"/>
      <c r="N16" s="141"/>
      <c r="O16" s="137"/>
      <c r="P16" s="141"/>
      <c r="Q16" s="137"/>
      <c r="R16" s="141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/>
      <c r="B17" s="6"/>
      <c r="C17" s="6"/>
      <c r="D17" s="20"/>
      <c r="E17" s="137"/>
      <c r="F17" s="141"/>
      <c r="G17" s="137"/>
      <c r="H17" s="141"/>
      <c r="I17" s="137"/>
      <c r="J17" s="141"/>
      <c r="K17" s="137"/>
      <c r="L17" s="141"/>
      <c r="M17" s="137"/>
      <c r="N17" s="141"/>
      <c r="O17" s="137"/>
      <c r="P17" s="141"/>
      <c r="Q17" s="137"/>
      <c r="R17" s="141"/>
      <c r="S17" s="12">
        <f t="shared" si="1"/>
        <v>0</v>
      </c>
      <c r="T17" s="12">
        <f t="shared" si="0"/>
        <v>0</v>
      </c>
      <c r="U17" s="14"/>
      <c r="V17" s="14"/>
    </row>
    <row r="18" spans="1:22" x14ac:dyDescent="0.25">
      <c r="A18" s="6">
        <v>3600</v>
      </c>
      <c r="B18" s="6" t="s">
        <v>116</v>
      </c>
      <c r="C18" s="6"/>
      <c r="D18" s="20" t="s">
        <v>58</v>
      </c>
      <c r="E18" s="137">
        <v>0.5</v>
      </c>
      <c r="F18" s="141"/>
      <c r="G18" s="137"/>
      <c r="H18" s="141"/>
      <c r="I18" s="137"/>
      <c r="J18" s="141"/>
      <c r="K18" s="137"/>
      <c r="L18" s="141"/>
      <c r="M18" s="137"/>
      <c r="N18" s="141"/>
      <c r="O18" s="137"/>
      <c r="P18" s="141"/>
      <c r="Q18" s="137"/>
      <c r="R18" s="141"/>
      <c r="S18" s="12">
        <f>E18+G18+I18+K18+M18+O18+Q18</f>
        <v>0.5</v>
      </c>
      <c r="T18" s="12">
        <f>SUM(S18-U18-V18)</f>
        <v>0.5</v>
      </c>
      <c r="U18" s="14"/>
      <c r="V18" s="14"/>
    </row>
    <row r="19" spans="1:22" x14ac:dyDescent="0.25">
      <c r="A19" s="6">
        <v>3600</v>
      </c>
      <c r="B19" s="6" t="s">
        <v>116</v>
      </c>
      <c r="C19" s="6"/>
      <c r="D19" s="20" t="s">
        <v>61</v>
      </c>
      <c r="E19" s="137">
        <v>0.5</v>
      </c>
      <c r="F19" s="141"/>
      <c r="G19" s="137"/>
      <c r="H19" s="141"/>
      <c r="I19" s="137"/>
      <c r="J19" s="141"/>
      <c r="K19" s="137"/>
      <c r="L19" s="141"/>
      <c r="M19" s="137"/>
      <c r="N19" s="141"/>
      <c r="O19" s="137"/>
      <c r="P19" s="141"/>
      <c r="Q19" s="137"/>
      <c r="R19" s="141"/>
      <c r="S19" s="12">
        <f t="shared" si="1"/>
        <v>0.5</v>
      </c>
      <c r="T19" s="12">
        <f t="shared" si="0"/>
        <v>0.5</v>
      </c>
      <c r="U19" s="14"/>
      <c r="V19" s="14"/>
    </row>
    <row r="20" spans="1:22" x14ac:dyDescent="0.25">
      <c r="A20" s="6"/>
      <c r="B20" s="6"/>
      <c r="C20" s="6"/>
      <c r="D20" s="10"/>
      <c r="E20" s="137"/>
      <c r="F20" s="141"/>
      <c r="G20" s="137"/>
      <c r="H20" s="141"/>
      <c r="I20" s="137"/>
      <c r="J20" s="141"/>
      <c r="K20" s="137"/>
      <c r="L20" s="141"/>
      <c r="M20" s="137"/>
      <c r="N20" s="141"/>
      <c r="O20" s="137"/>
      <c r="P20" s="141"/>
      <c r="Q20" s="137"/>
      <c r="R20" s="141"/>
      <c r="S20" s="12">
        <f t="shared" si="1"/>
        <v>0</v>
      </c>
      <c r="T20" s="12">
        <f t="shared" si="0"/>
        <v>0</v>
      </c>
      <c r="U20" s="14"/>
      <c r="V20" s="14"/>
    </row>
    <row r="21" spans="1:22" x14ac:dyDescent="0.25">
      <c r="A21" s="10" t="s">
        <v>33</v>
      </c>
      <c r="B21" s="10"/>
      <c r="C21" s="10"/>
      <c r="D21" s="10"/>
      <c r="E21" s="137"/>
      <c r="F21" s="141"/>
      <c r="G21" s="137"/>
      <c r="H21" s="141"/>
      <c r="I21" s="137"/>
      <c r="J21" s="141"/>
      <c r="K21" s="137"/>
      <c r="L21" s="141"/>
      <c r="M21" s="137"/>
      <c r="N21" s="141"/>
      <c r="O21" s="137"/>
      <c r="P21" s="141"/>
      <c r="Q21" s="137"/>
      <c r="R21" s="141"/>
      <c r="S21" s="12">
        <f t="shared" si="1"/>
        <v>0</v>
      </c>
      <c r="T21" s="12"/>
      <c r="U21" s="15"/>
      <c r="V21" s="14"/>
    </row>
    <row r="22" spans="1:22" x14ac:dyDescent="0.25">
      <c r="A22" s="10" t="s">
        <v>34</v>
      </c>
      <c r="B22" s="10"/>
      <c r="C22" s="10"/>
      <c r="D22" s="10"/>
      <c r="E22" s="137"/>
      <c r="F22" s="141"/>
      <c r="G22" s="137"/>
      <c r="H22" s="141"/>
      <c r="I22" s="137"/>
      <c r="J22" s="141"/>
      <c r="K22" s="137"/>
      <c r="L22" s="141"/>
      <c r="M22" s="137"/>
      <c r="N22" s="141"/>
      <c r="O22" s="137"/>
      <c r="P22" s="141"/>
      <c r="Q22" s="137"/>
      <c r="R22" s="141"/>
      <c r="S22" s="12">
        <f t="shared" si="1"/>
        <v>0</v>
      </c>
      <c r="T22" s="12"/>
      <c r="U22" s="15"/>
      <c r="V22" s="14"/>
    </row>
    <row r="23" spans="1:22" x14ac:dyDescent="0.25">
      <c r="A23" s="15" t="s">
        <v>6</v>
      </c>
      <c r="B23" s="15"/>
      <c r="C23" s="15"/>
      <c r="D23" s="15"/>
      <c r="E23" s="143">
        <f>SUM(E4:E22)</f>
        <v>8</v>
      </c>
      <c r="F23" s="144"/>
      <c r="G23" s="143">
        <f>SUM(G4:G22)</f>
        <v>8</v>
      </c>
      <c r="H23" s="144"/>
      <c r="I23" s="143">
        <f>SUM(I4:I22)</f>
        <v>8</v>
      </c>
      <c r="J23" s="144"/>
      <c r="K23" s="143">
        <f>SUM(K4:K22)</f>
        <v>8</v>
      </c>
      <c r="L23" s="144"/>
      <c r="M23" s="143">
        <f>SUM(M4:M22)</f>
        <v>8</v>
      </c>
      <c r="N23" s="144"/>
      <c r="O23" s="143">
        <f>SUM(O4:O22)</f>
        <v>0</v>
      </c>
      <c r="P23" s="144"/>
      <c r="Q23" s="143">
        <f>SUM(Q4:Q22)</f>
        <v>0</v>
      </c>
      <c r="R23" s="144"/>
      <c r="S23" s="12">
        <f t="shared" si="1"/>
        <v>40</v>
      </c>
      <c r="T23" s="12"/>
      <c r="U23" s="15"/>
      <c r="V23" s="14"/>
    </row>
    <row r="24" spans="1:22" x14ac:dyDescent="0.2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SUM(T4:T23)</f>
        <v>40</v>
      </c>
      <c r="U24" s="14"/>
      <c r="V24" s="14"/>
    </row>
    <row r="25" spans="1:22" x14ac:dyDescent="0.25">
      <c r="A25" s="15" t="s">
        <v>37</v>
      </c>
      <c r="B25" s="15"/>
      <c r="C25" s="15"/>
      <c r="D25" s="15"/>
      <c r="E25" s="14"/>
      <c r="F25" s="14">
        <f>SUM(E23)-F24</f>
        <v>0</v>
      </c>
      <c r="G25" s="14"/>
      <c r="H25" s="14">
        <f>SUM(G23)-H24</f>
        <v>0</v>
      </c>
      <c r="I25" s="14"/>
      <c r="J25" s="14">
        <f>SUM(I23)-J24</f>
        <v>0</v>
      </c>
      <c r="K25" s="14"/>
      <c r="L25" s="14">
        <f>SUM(K23)-L24</f>
        <v>0</v>
      </c>
      <c r="M25" s="14"/>
      <c r="N25" s="14">
        <f>SUM(M23)-N24</f>
        <v>0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0</v>
      </c>
      <c r="T25" s="14"/>
      <c r="U25" s="14">
        <f>SUM(U4:U24)</f>
        <v>0</v>
      </c>
      <c r="V25" s="14">
        <f>SUM(V4:V24)</f>
        <v>0</v>
      </c>
    </row>
    <row r="27" spans="1:22" x14ac:dyDescent="0.25">
      <c r="A27" s="1" t="s">
        <v>21</v>
      </c>
      <c r="B27" s="2"/>
    </row>
    <row r="28" spans="1:22" x14ac:dyDescent="0.25">
      <c r="A28" s="3" t="s">
        <v>2</v>
      </c>
      <c r="C28" s="17">
        <f>SUM(T24)</f>
        <v>40</v>
      </c>
      <c r="I28" s="1">
        <v>3600</v>
      </c>
    </row>
    <row r="29" spans="1:22" x14ac:dyDescent="0.25">
      <c r="A29" s="3" t="s">
        <v>22</v>
      </c>
      <c r="C29" s="17">
        <f>U25</f>
        <v>0</v>
      </c>
      <c r="D29" s="17"/>
      <c r="I29" s="22">
        <v>1</v>
      </c>
    </row>
    <row r="30" spans="1:22" x14ac:dyDescent="0.25">
      <c r="A30" s="3" t="s">
        <v>23</v>
      </c>
      <c r="C30" s="17">
        <f>V25</f>
        <v>0</v>
      </c>
    </row>
    <row r="31" spans="1:22" x14ac:dyDescent="0.25">
      <c r="A31" s="3" t="s">
        <v>24</v>
      </c>
      <c r="C31" s="17">
        <f>S21</f>
        <v>0</v>
      </c>
      <c r="I31" s="17"/>
    </row>
    <row r="32" spans="1:22" x14ac:dyDescent="0.25">
      <c r="A32" s="3" t="s">
        <v>4</v>
      </c>
      <c r="C32" s="17">
        <f>S22</f>
        <v>0</v>
      </c>
    </row>
    <row r="33" spans="1:7" ht="16.5" thickBot="1" x14ac:dyDescent="0.3">
      <c r="A33" s="4" t="s">
        <v>6</v>
      </c>
      <c r="C33" s="21">
        <f>SUM(C28:C32)</f>
        <v>40</v>
      </c>
      <c r="E33" s="4" t="s">
        <v>38</v>
      </c>
      <c r="F33" s="4"/>
      <c r="G33" s="18">
        <f>S23-C33</f>
        <v>0</v>
      </c>
    </row>
    <row r="34" spans="1:7" ht="16.5" thickTop="1" x14ac:dyDescent="0.25">
      <c r="A34" s="3" t="s">
        <v>25</v>
      </c>
      <c r="C34" s="19">
        <v>0</v>
      </c>
      <c r="D34" s="19"/>
    </row>
    <row r="35" spans="1:7" x14ac:dyDescent="0.25">
      <c r="A35" s="3" t="s">
        <v>32</v>
      </c>
      <c r="C35" s="19">
        <v>0</v>
      </c>
      <c r="D35" s="19"/>
    </row>
  </sheetData>
  <mergeCells count="147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3:R23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C976D-5428-4738-B356-E6D5BD00CC02}">
  <sheetPr>
    <pageSetUpPr fitToPage="1"/>
  </sheetPr>
  <dimension ref="A1:V39"/>
  <sheetViews>
    <sheetView zoomScale="84" zoomScaleNormal="84" workbookViewId="0">
      <selection activeCell="B24" sqref="B24"/>
    </sheetView>
  </sheetViews>
  <sheetFormatPr defaultRowHeight="15.75" x14ac:dyDescent="0.25"/>
  <cols>
    <col min="1" max="1" width="10" style="3" customWidth="1"/>
    <col min="2" max="2" width="10.7109375" style="3" customWidth="1"/>
    <col min="3" max="3" width="12.855468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77</v>
      </c>
      <c r="B1" s="2"/>
      <c r="C1" s="2"/>
    </row>
    <row r="2" spans="1:22" s="9" customFormat="1" x14ac:dyDescent="0.25">
      <c r="A2" s="5" t="s">
        <v>56</v>
      </c>
      <c r="B2" s="107"/>
      <c r="C2" s="115" t="str">
        <f>Analysis!C2</f>
        <v>28.04.24</v>
      </c>
      <c r="D2" s="107"/>
      <c r="E2" s="149" t="s">
        <v>11</v>
      </c>
      <c r="F2" s="149"/>
      <c r="G2" s="149" t="s">
        <v>12</v>
      </c>
      <c r="H2" s="149"/>
      <c r="I2" s="140" t="s">
        <v>13</v>
      </c>
      <c r="J2" s="140"/>
      <c r="K2" s="140" t="s">
        <v>14</v>
      </c>
      <c r="L2" s="140"/>
      <c r="M2" s="140" t="s">
        <v>15</v>
      </c>
      <c r="N2" s="140"/>
      <c r="O2" s="140" t="s">
        <v>16</v>
      </c>
      <c r="P2" s="140"/>
      <c r="Q2" s="140" t="s">
        <v>17</v>
      </c>
      <c r="R2" s="140"/>
      <c r="S2" s="7" t="s">
        <v>20</v>
      </c>
      <c r="T2" s="7" t="s">
        <v>35</v>
      </c>
      <c r="U2" s="8" t="s">
        <v>22</v>
      </c>
      <c r="V2" s="8" t="s">
        <v>23</v>
      </c>
    </row>
    <row r="3" spans="1:22" x14ac:dyDescent="0.25">
      <c r="A3" s="10" t="s">
        <v>18</v>
      </c>
      <c r="B3" s="10" t="s">
        <v>19</v>
      </c>
      <c r="C3" s="10" t="s">
        <v>44</v>
      </c>
      <c r="D3" s="10" t="s">
        <v>28</v>
      </c>
      <c r="E3" s="118">
        <v>8</v>
      </c>
      <c r="F3" s="118">
        <v>16.3</v>
      </c>
      <c r="G3" s="118">
        <v>8</v>
      </c>
      <c r="H3" s="118">
        <v>16.3</v>
      </c>
      <c r="I3" s="25">
        <v>8</v>
      </c>
      <c r="J3" s="25">
        <v>16.3</v>
      </c>
      <c r="K3" s="25">
        <v>8</v>
      </c>
      <c r="L3" s="25">
        <v>16.3</v>
      </c>
      <c r="M3" s="25">
        <v>8</v>
      </c>
      <c r="N3" s="25">
        <v>16.3</v>
      </c>
      <c r="O3" s="24"/>
      <c r="P3" s="11"/>
      <c r="Q3" s="11"/>
      <c r="R3" s="11"/>
      <c r="S3" s="12"/>
      <c r="T3" s="12"/>
      <c r="U3" s="13"/>
      <c r="V3" s="13"/>
    </row>
    <row r="4" spans="1:22" x14ac:dyDescent="0.25">
      <c r="A4" s="6">
        <v>7138</v>
      </c>
      <c r="B4" s="6" t="s">
        <v>117</v>
      </c>
      <c r="C4" s="6">
        <v>10</v>
      </c>
      <c r="D4" s="20" t="s">
        <v>97</v>
      </c>
      <c r="E4" s="147"/>
      <c r="F4" s="148"/>
      <c r="G4" s="147"/>
      <c r="H4" s="148"/>
      <c r="I4" s="137">
        <v>2</v>
      </c>
      <c r="J4" s="141"/>
      <c r="K4" s="137"/>
      <c r="L4" s="141"/>
      <c r="M4" s="137"/>
      <c r="N4" s="141"/>
      <c r="O4" s="137"/>
      <c r="P4" s="141"/>
      <c r="Q4" s="137"/>
      <c r="R4" s="141"/>
      <c r="S4" s="12">
        <f>E4+G4+I4+K4+M4+O4+Q4</f>
        <v>2</v>
      </c>
      <c r="T4" s="12">
        <f t="shared" ref="T4:T24" si="0">SUM(S4-U4-V4)</f>
        <v>2</v>
      </c>
      <c r="U4" s="14"/>
      <c r="V4" s="14"/>
    </row>
    <row r="5" spans="1:22" x14ac:dyDescent="0.25">
      <c r="A5" s="6">
        <v>7138</v>
      </c>
      <c r="B5" s="6" t="s">
        <v>117</v>
      </c>
      <c r="C5" s="6">
        <v>12</v>
      </c>
      <c r="D5" s="20" t="s">
        <v>97</v>
      </c>
      <c r="E5" s="147"/>
      <c r="F5" s="148"/>
      <c r="G5" s="147"/>
      <c r="H5" s="148"/>
      <c r="I5" s="137">
        <v>2</v>
      </c>
      <c r="J5" s="141"/>
      <c r="K5" s="137">
        <v>3</v>
      </c>
      <c r="L5" s="141"/>
      <c r="M5" s="137"/>
      <c r="N5" s="141"/>
      <c r="O5" s="137"/>
      <c r="P5" s="141"/>
      <c r="Q5" s="137"/>
      <c r="R5" s="141"/>
      <c r="S5" s="12">
        <f t="shared" ref="S5:S27" si="1">E5+G5+I5+K5+M5+O5+Q5</f>
        <v>5</v>
      </c>
      <c r="T5" s="12">
        <f t="shared" si="0"/>
        <v>5</v>
      </c>
      <c r="U5" s="14"/>
      <c r="V5" s="14"/>
    </row>
    <row r="6" spans="1:22" ht="14.25" customHeight="1" x14ac:dyDescent="0.25">
      <c r="A6" s="6">
        <v>7138</v>
      </c>
      <c r="B6" s="6" t="s">
        <v>117</v>
      </c>
      <c r="C6" s="6">
        <v>14</v>
      </c>
      <c r="D6" s="20" t="s">
        <v>97</v>
      </c>
      <c r="E6" s="147"/>
      <c r="F6" s="148"/>
      <c r="G6" s="147"/>
      <c r="H6" s="148"/>
      <c r="I6" s="137">
        <v>2</v>
      </c>
      <c r="J6" s="141"/>
      <c r="K6" s="137">
        <v>3</v>
      </c>
      <c r="L6" s="141"/>
      <c r="M6" s="137">
        <v>7</v>
      </c>
      <c r="N6" s="141"/>
      <c r="O6" s="137"/>
      <c r="P6" s="141"/>
      <c r="Q6" s="137"/>
      <c r="R6" s="141"/>
      <c r="S6" s="12">
        <f t="shared" si="1"/>
        <v>12</v>
      </c>
      <c r="T6" s="12">
        <f t="shared" si="0"/>
        <v>12</v>
      </c>
      <c r="U6" s="14"/>
      <c r="V6" s="14"/>
    </row>
    <row r="7" spans="1:22" x14ac:dyDescent="0.25">
      <c r="A7" s="6"/>
      <c r="B7" s="6"/>
      <c r="C7" s="6"/>
      <c r="D7" s="20"/>
      <c r="E7" s="147"/>
      <c r="F7" s="148"/>
      <c r="G7" s="147"/>
      <c r="H7" s="148"/>
      <c r="I7" s="137"/>
      <c r="J7" s="141"/>
      <c r="K7" s="137"/>
      <c r="L7" s="141"/>
      <c r="M7" s="137"/>
      <c r="N7" s="141"/>
      <c r="O7" s="137"/>
      <c r="P7" s="141"/>
      <c r="Q7" s="137"/>
      <c r="R7" s="141"/>
      <c r="S7" s="12">
        <f>E8+G7+I7+K7+M7+O7+Q7</f>
        <v>0</v>
      </c>
      <c r="T7" s="12">
        <f t="shared" si="0"/>
        <v>0</v>
      </c>
      <c r="U7" s="14"/>
      <c r="V7" s="14"/>
    </row>
    <row r="8" spans="1:22" x14ac:dyDescent="0.25">
      <c r="A8" s="6"/>
      <c r="B8" s="6"/>
      <c r="C8" s="6"/>
      <c r="D8" s="20"/>
      <c r="E8" s="147"/>
      <c r="F8" s="148"/>
      <c r="G8" s="147"/>
      <c r="H8" s="148"/>
      <c r="I8" s="137"/>
      <c r="J8" s="141"/>
      <c r="K8" s="137"/>
      <c r="L8" s="141"/>
      <c r="M8" s="137"/>
      <c r="N8" s="141"/>
      <c r="O8" s="137"/>
      <c r="P8" s="141"/>
      <c r="Q8" s="137"/>
      <c r="R8" s="141"/>
      <c r="S8" s="12">
        <f t="shared" ref="S8" si="2">E8+G8+I8+K8+M8+O8+Q8</f>
        <v>0</v>
      </c>
      <c r="T8" s="12">
        <f t="shared" ref="T8" si="3">SUM(S8-U8-V8)</f>
        <v>0</v>
      </c>
      <c r="U8" s="14"/>
      <c r="V8" s="14"/>
    </row>
    <row r="9" spans="1:22" x14ac:dyDescent="0.25">
      <c r="A9" s="6"/>
      <c r="B9" s="6"/>
      <c r="C9" s="6"/>
      <c r="D9" s="20"/>
      <c r="E9" s="147"/>
      <c r="F9" s="148"/>
      <c r="G9" s="147"/>
      <c r="H9" s="148"/>
      <c r="I9" s="137"/>
      <c r="J9" s="141"/>
      <c r="K9" s="137"/>
      <c r="L9" s="141"/>
      <c r="M9" s="137"/>
      <c r="N9" s="141"/>
      <c r="O9" s="137"/>
      <c r="P9" s="141"/>
      <c r="Q9" s="137"/>
      <c r="R9" s="141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0"/>
      <c r="E10" s="147"/>
      <c r="F10" s="148"/>
      <c r="G10" s="147"/>
      <c r="H10" s="148"/>
      <c r="I10" s="137"/>
      <c r="J10" s="141"/>
      <c r="K10" s="137"/>
      <c r="L10" s="141"/>
      <c r="M10" s="137"/>
      <c r="N10" s="141"/>
      <c r="O10" s="137"/>
      <c r="P10" s="141"/>
      <c r="Q10" s="137"/>
      <c r="R10" s="141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0"/>
      <c r="E11" s="147"/>
      <c r="F11" s="148"/>
      <c r="G11" s="147"/>
      <c r="H11" s="148"/>
      <c r="I11" s="137"/>
      <c r="J11" s="141"/>
      <c r="K11" s="137"/>
      <c r="L11" s="141"/>
      <c r="M11" s="137"/>
      <c r="N11" s="141"/>
      <c r="O11" s="137"/>
      <c r="P11" s="141"/>
      <c r="Q11" s="137"/>
      <c r="R11" s="141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0"/>
      <c r="E12" s="147"/>
      <c r="F12" s="148"/>
      <c r="G12" s="147"/>
      <c r="H12" s="148"/>
      <c r="I12" s="137"/>
      <c r="J12" s="141"/>
      <c r="K12" s="137"/>
      <c r="L12" s="141"/>
      <c r="M12" s="137"/>
      <c r="N12" s="141"/>
      <c r="O12" s="137"/>
      <c r="P12" s="141"/>
      <c r="Q12" s="137"/>
      <c r="R12" s="141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0"/>
      <c r="E13" s="147"/>
      <c r="F13" s="148"/>
      <c r="G13" s="147"/>
      <c r="H13" s="148"/>
      <c r="I13" s="137"/>
      <c r="J13" s="141"/>
      <c r="K13" s="137"/>
      <c r="L13" s="141"/>
      <c r="M13" s="137"/>
      <c r="N13" s="141"/>
      <c r="O13" s="137"/>
      <c r="P13" s="141"/>
      <c r="Q13" s="137"/>
      <c r="R13" s="141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6"/>
      <c r="C14" s="6"/>
      <c r="D14" s="20"/>
      <c r="E14" s="147"/>
      <c r="F14" s="148"/>
      <c r="G14" s="147"/>
      <c r="H14" s="148"/>
      <c r="I14" s="137"/>
      <c r="J14" s="141"/>
      <c r="K14" s="137"/>
      <c r="L14" s="141"/>
      <c r="M14" s="137"/>
      <c r="N14" s="141"/>
      <c r="O14" s="137"/>
      <c r="P14" s="141"/>
      <c r="Q14" s="137"/>
      <c r="R14" s="141"/>
      <c r="S14" s="12">
        <f>E14+G14+I14+K14+M14+O14+Q14</f>
        <v>0</v>
      </c>
      <c r="T14" s="12">
        <f>SUM(S14-U14-V14)</f>
        <v>0</v>
      </c>
      <c r="U14" s="14"/>
      <c r="V14" s="14"/>
    </row>
    <row r="15" spans="1:22" x14ac:dyDescent="0.25">
      <c r="A15" s="6"/>
      <c r="B15" s="6"/>
      <c r="C15" s="6"/>
      <c r="D15" s="20"/>
      <c r="E15" s="147"/>
      <c r="F15" s="148"/>
      <c r="G15" s="147"/>
      <c r="H15" s="148"/>
      <c r="I15" s="137"/>
      <c r="J15" s="141"/>
      <c r="K15" s="137"/>
      <c r="L15" s="141"/>
      <c r="M15" s="137"/>
      <c r="N15" s="141"/>
      <c r="O15" s="137"/>
      <c r="P15" s="141"/>
      <c r="Q15" s="137"/>
      <c r="R15" s="141"/>
      <c r="S15" s="12">
        <f t="shared" ref="S15:S16" si="4">E15+G15+I15+K15+M15+O15+Q15</f>
        <v>0</v>
      </c>
      <c r="T15" s="12">
        <f t="shared" ref="T15:T16" si="5">SUM(S15-U15-V15)</f>
        <v>0</v>
      </c>
      <c r="U15" s="14"/>
      <c r="V15" s="14"/>
    </row>
    <row r="16" spans="1:22" x14ac:dyDescent="0.25">
      <c r="A16" s="6"/>
      <c r="B16" s="6"/>
      <c r="C16" s="6"/>
      <c r="D16" s="20"/>
      <c r="E16" s="147"/>
      <c r="F16" s="148"/>
      <c r="G16" s="147"/>
      <c r="H16" s="148"/>
      <c r="I16" s="137"/>
      <c r="J16" s="141"/>
      <c r="K16" s="137"/>
      <c r="L16" s="141"/>
      <c r="M16" s="137"/>
      <c r="N16" s="141"/>
      <c r="O16" s="137"/>
      <c r="P16" s="141"/>
      <c r="Q16" s="137"/>
      <c r="R16" s="141"/>
      <c r="S16" s="12">
        <f t="shared" si="4"/>
        <v>0</v>
      </c>
      <c r="T16" s="12">
        <f t="shared" si="5"/>
        <v>0</v>
      </c>
      <c r="U16" s="14"/>
      <c r="V16" s="14"/>
    </row>
    <row r="17" spans="1:22" x14ac:dyDescent="0.25">
      <c r="A17" s="6"/>
      <c r="B17" s="6"/>
      <c r="C17" s="6"/>
      <c r="D17" s="20"/>
      <c r="E17" s="147"/>
      <c r="F17" s="148"/>
      <c r="G17" s="147"/>
      <c r="H17" s="148"/>
      <c r="I17" s="137"/>
      <c r="J17" s="141"/>
      <c r="K17" s="137"/>
      <c r="L17" s="141"/>
      <c r="M17" s="137"/>
      <c r="N17" s="141"/>
      <c r="O17" s="137"/>
      <c r="P17" s="141"/>
      <c r="Q17" s="137"/>
      <c r="R17" s="141"/>
      <c r="S17" s="12">
        <f t="shared" si="1"/>
        <v>0</v>
      </c>
      <c r="T17" s="12">
        <f t="shared" si="0"/>
        <v>0</v>
      </c>
      <c r="U17" s="14"/>
      <c r="V17" s="14"/>
    </row>
    <row r="18" spans="1:22" x14ac:dyDescent="0.25">
      <c r="A18" s="6"/>
      <c r="B18" s="6"/>
      <c r="C18" s="6"/>
      <c r="D18" s="20"/>
      <c r="E18" s="147"/>
      <c r="F18" s="148"/>
      <c r="G18" s="147"/>
      <c r="H18" s="148"/>
      <c r="I18" s="137"/>
      <c r="J18" s="141"/>
      <c r="K18" s="137"/>
      <c r="L18" s="141"/>
      <c r="M18" s="137"/>
      <c r="N18" s="141"/>
      <c r="O18" s="137"/>
      <c r="P18" s="141"/>
      <c r="Q18" s="137"/>
      <c r="R18" s="141"/>
      <c r="S18" s="12">
        <f t="shared" si="1"/>
        <v>0</v>
      </c>
      <c r="T18" s="12">
        <f t="shared" si="0"/>
        <v>0</v>
      </c>
      <c r="U18" s="14"/>
      <c r="V18" s="14"/>
    </row>
    <row r="19" spans="1:22" x14ac:dyDescent="0.25">
      <c r="A19" s="6"/>
      <c r="B19" s="23"/>
      <c r="C19" s="6"/>
      <c r="D19" s="20"/>
      <c r="E19" s="147"/>
      <c r="F19" s="148"/>
      <c r="G19" s="147"/>
      <c r="H19" s="148"/>
      <c r="I19" s="137"/>
      <c r="J19" s="141"/>
      <c r="K19" s="137"/>
      <c r="L19" s="141"/>
      <c r="M19" s="137"/>
      <c r="N19" s="141"/>
      <c r="O19" s="137"/>
      <c r="P19" s="141"/>
      <c r="Q19" s="137"/>
      <c r="R19" s="141"/>
      <c r="S19" s="12">
        <f t="shared" ref="S19" si="6">E19+G19+I19+K19+M19+O19+Q19</f>
        <v>0</v>
      </c>
      <c r="T19" s="12">
        <f t="shared" ref="T19" si="7">SUM(S19-U19-V19)</f>
        <v>0</v>
      </c>
      <c r="U19" s="14"/>
      <c r="V19" s="14"/>
    </row>
    <row r="20" spans="1:22" x14ac:dyDescent="0.25">
      <c r="A20" s="6">
        <v>3600</v>
      </c>
      <c r="B20" s="23" t="s">
        <v>116</v>
      </c>
      <c r="C20" s="6"/>
      <c r="D20" s="20" t="s">
        <v>58</v>
      </c>
      <c r="E20" s="147"/>
      <c r="F20" s="148"/>
      <c r="G20" s="147"/>
      <c r="H20" s="148"/>
      <c r="I20" s="137"/>
      <c r="J20" s="141"/>
      <c r="K20" s="137"/>
      <c r="L20" s="141"/>
      <c r="M20" s="137"/>
      <c r="N20" s="141"/>
      <c r="O20" s="137"/>
      <c r="P20" s="141"/>
      <c r="Q20" s="137"/>
      <c r="R20" s="141"/>
      <c r="S20" s="12">
        <f t="shared" si="1"/>
        <v>0</v>
      </c>
      <c r="T20" s="12">
        <f t="shared" si="0"/>
        <v>0</v>
      </c>
      <c r="U20" s="14"/>
      <c r="V20" s="14"/>
    </row>
    <row r="21" spans="1:22" x14ac:dyDescent="0.25">
      <c r="A21" s="6">
        <v>3600</v>
      </c>
      <c r="B21" s="23" t="s">
        <v>116</v>
      </c>
      <c r="C21" s="6"/>
      <c r="D21" s="20" t="s">
        <v>59</v>
      </c>
      <c r="E21" s="147"/>
      <c r="F21" s="148"/>
      <c r="G21" s="147"/>
      <c r="H21" s="148"/>
      <c r="I21" s="137"/>
      <c r="J21" s="141"/>
      <c r="K21" s="137"/>
      <c r="L21" s="141"/>
      <c r="M21" s="137"/>
      <c r="N21" s="141"/>
      <c r="O21" s="137"/>
      <c r="P21" s="141"/>
      <c r="Q21" s="137"/>
      <c r="R21" s="141"/>
      <c r="S21" s="12">
        <f t="shared" ref="S21" si="8">E21+G21+I21+K21+M21+O21+Q21</f>
        <v>0</v>
      </c>
      <c r="T21" s="12">
        <f t="shared" ref="T21" si="9">SUM(S21-U21-V21)</f>
        <v>0</v>
      </c>
      <c r="U21" s="14"/>
      <c r="V21" s="14"/>
    </row>
    <row r="22" spans="1:22" x14ac:dyDescent="0.25">
      <c r="A22" s="6">
        <v>3600</v>
      </c>
      <c r="B22" s="6" t="s">
        <v>116</v>
      </c>
      <c r="C22" s="6"/>
      <c r="D22" s="20" t="s">
        <v>61</v>
      </c>
      <c r="E22" s="147"/>
      <c r="F22" s="148"/>
      <c r="G22" s="147"/>
      <c r="H22" s="148"/>
      <c r="I22" s="137">
        <v>2</v>
      </c>
      <c r="J22" s="141"/>
      <c r="K22" s="137">
        <v>2</v>
      </c>
      <c r="L22" s="141"/>
      <c r="M22" s="137">
        <v>1</v>
      </c>
      <c r="N22" s="141"/>
      <c r="O22" s="137"/>
      <c r="P22" s="141"/>
      <c r="Q22" s="137"/>
      <c r="R22" s="141"/>
      <c r="S22" s="12">
        <f>E22+G22+I22+K22+M22+O22+Q22</f>
        <v>5</v>
      </c>
      <c r="T22" s="12">
        <f>SUM(S22-U22-V22)</f>
        <v>5</v>
      </c>
      <c r="U22" s="14"/>
      <c r="V22" s="14"/>
    </row>
    <row r="23" spans="1:22" x14ac:dyDescent="0.25">
      <c r="A23" s="6">
        <v>3600</v>
      </c>
      <c r="B23" s="6" t="s">
        <v>116</v>
      </c>
      <c r="C23" s="6"/>
      <c r="D23" s="20" t="s">
        <v>65</v>
      </c>
      <c r="E23" s="147"/>
      <c r="F23" s="148"/>
      <c r="G23" s="147"/>
      <c r="H23" s="148"/>
      <c r="I23" s="137"/>
      <c r="J23" s="141"/>
      <c r="K23" s="137"/>
      <c r="L23" s="141"/>
      <c r="M23" s="137"/>
      <c r="N23" s="141"/>
      <c r="O23" s="137"/>
      <c r="P23" s="141"/>
      <c r="Q23" s="137"/>
      <c r="R23" s="141"/>
      <c r="S23" s="12">
        <f t="shared" si="1"/>
        <v>0</v>
      </c>
      <c r="T23" s="12">
        <f t="shared" si="0"/>
        <v>0</v>
      </c>
      <c r="U23" s="14"/>
      <c r="V23" s="14"/>
    </row>
    <row r="24" spans="1:22" x14ac:dyDescent="0.25">
      <c r="A24" s="6"/>
      <c r="B24" s="6"/>
      <c r="C24" s="6"/>
      <c r="D24" s="10"/>
      <c r="E24" s="147"/>
      <c r="F24" s="148"/>
      <c r="G24" s="147"/>
      <c r="H24" s="148"/>
      <c r="I24" s="137"/>
      <c r="J24" s="141"/>
      <c r="K24" s="137"/>
      <c r="L24" s="141"/>
      <c r="M24" s="137"/>
      <c r="N24" s="141"/>
      <c r="O24" s="137"/>
      <c r="P24" s="141"/>
      <c r="Q24" s="137"/>
      <c r="R24" s="141"/>
      <c r="S24" s="12">
        <f t="shared" si="1"/>
        <v>0</v>
      </c>
      <c r="T24" s="12">
        <f t="shared" si="0"/>
        <v>0</v>
      </c>
      <c r="U24" s="14"/>
      <c r="V24" s="14"/>
    </row>
    <row r="25" spans="1:22" x14ac:dyDescent="0.25">
      <c r="A25" s="10" t="s">
        <v>33</v>
      </c>
      <c r="B25" s="10"/>
      <c r="C25" s="10"/>
      <c r="D25" s="10"/>
      <c r="E25" s="147">
        <v>8</v>
      </c>
      <c r="F25" s="148"/>
      <c r="G25" s="147">
        <v>8</v>
      </c>
      <c r="H25" s="148"/>
      <c r="I25" s="137"/>
      <c r="J25" s="141"/>
      <c r="K25" s="137"/>
      <c r="L25" s="141"/>
      <c r="M25" s="137"/>
      <c r="N25" s="141"/>
      <c r="O25" s="137"/>
      <c r="P25" s="141"/>
      <c r="Q25" s="137"/>
      <c r="R25" s="141"/>
      <c r="S25" s="12">
        <f t="shared" si="1"/>
        <v>16</v>
      </c>
      <c r="T25" s="12"/>
      <c r="U25" s="15"/>
      <c r="V25" s="14"/>
    </row>
    <row r="26" spans="1:22" x14ac:dyDescent="0.25">
      <c r="A26" s="10" t="s">
        <v>34</v>
      </c>
      <c r="B26" s="10"/>
      <c r="C26" s="10"/>
      <c r="D26" s="10"/>
      <c r="E26" s="137"/>
      <c r="F26" s="141"/>
      <c r="G26" s="137"/>
      <c r="H26" s="141"/>
      <c r="I26" s="137"/>
      <c r="J26" s="141"/>
      <c r="K26" s="137"/>
      <c r="L26" s="141"/>
      <c r="M26" s="137"/>
      <c r="N26" s="141"/>
      <c r="O26" s="137"/>
      <c r="P26" s="141"/>
      <c r="Q26" s="137"/>
      <c r="R26" s="141"/>
      <c r="S26" s="12">
        <f t="shared" si="1"/>
        <v>0</v>
      </c>
      <c r="T26" s="12"/>
      <c r="U26" s="15"/>
      <c r="V26" s="14"/>
    </row>
    <row r="27" spans="1:22" x14ac:dyDescent="0.25">
      <c r="A27" s="15" t="s">
        <v>6</v>
      </c>
      <c r="B27" s="15"/>
      <c r="C27" s="15"/>
      <c r="D27" s="15"/>
      <c r="E27" s="143">
        <f>SUM(E4:E26)</f>
        <v>8</v>
      </c>
      <c r="F27" s="144"/>
      <c r="G27" s="143">
        <f>SUM(G4:G26)</f>
        <v>8</v>
      </c>
      <c r="H27" s="144"/>
      <c r="I27" s="143">
        <f>SUM(I4:I26)</f>
        <v>8</v>
      </c>
      <c r="J27" s="144"/>
      <c r="K27" s="143">
        <f>SUM(K4:K26)</f>
        <v>8</v>
      </c>
      <c r="L27" s="144"/>
      <c r="M27" s="143">
        <f>SUM(M4:M26)</f>
        <v>8</v>
      </c>
      <c r="N27" s="144"/>
      <c r="O27" s="143">
        <f>SUM(O4:O26)</f>
        <v>0</v>
      </c>
      <c r="P27" s="144"/>
      <c r="Q27" s="143">
        <f>SUM(Q4:Q26)</f>
        <v>0</v>
      </c>
      <c r="R27" s="144"/>
      <c r="S27" s="12">
        <f t="shared" si="1"/>
        <v>40</v>
      </c>
      <c r="T27" s="12"/>
      <c r="U27" s="15"/>
      <c r="V27" s="14"/>
    </row>
    <row r="28" spans="1:22" x14ac:dyDescent="0.25">
      <c r="A28" s="15" t="s">
        <v>2</v>
      </c>
      <c r="B28" s="15"/>
      <c r="C28" s="15"/>
      <c r="D28" s="15"/>
      <c r="E28" s="12"/>
      <c r="F28" s="16">
        <v>8</v>
      </c>
      <c r="G28" s="12"/>
      <c r="H28" s="16">
        <v>8</v>
      </c>
      <c r="I28" s="12"/>
      <c r="J28" s="16">
        <v>8</v>
      </c>
      <c r="K28" s="12"/>
      <c r="L28" s="16">
        <v>8</v>
      </c>
      <c r="M28" s="12"/>
      <c r="N28" s="16">
        <v>8</v>
      </c>
      <c r="O28" s="12"/>
      <c r="P28" s="16"/>
      <c r="Q28" s="12"/>
      <c r="R28" s="16"/>
      <c r="S28" s="12">
        <f>SUM(E28:R28)</f>
        <v>40</v>
      </c>
      <c r="T28" s="12">
        <f>SUM(T4:T27)</f>
        <v>24</v>
      </c>
      <c r="U28" s="14"/>
      <c r="V28" s="14"/>
    </row>
    <row r="29" spans="1:22" x14ac:dyDescent="0.25">
      <c r="A29" s="15" t="s">
        <v>37</v>
      </c>
      <c r="B29" s="15"/>
      <c r="C29" s="15"/>
      <c r="D29" s="15"/>
      <c r="E29" s="14"/>
      <c r="F29" s="14">
        <f>SUM(E27)-F28</f>
        <v>0</v>
      </c>
      <c r="G29" s="14"/>
      <c r="H29" s="14">
        <f>SUM(G27)-H28</f>
        <v>0</v>
      </c>
      <c r="I29" s="14"/>
      <c r="J29" s="14">
        <f>SUM(I27)-J28</f>
        <v>0</v>
      </c>
      <c r="K29" s="14"/>
      <c r="L29" s="14">
        <f>SUM(K27)-L28</f>
        <v>0</v>
      </c>
      <c r="M29" s="14"/>
      <c r="N29" s="14">
        <f>SUM(M27)-N28</f>
        <v>0</v>
      </c>
      <c r="O29" s="14"/>
      <c r="P29" s="14">
        <f>SUM(O27)</f>
        <v>0</v>
      </c>
      <c r="Q29" s="14"/>
      <c r="R29" s="14">
        <f>SUM(Q27)</f>
        <v>0</v>
      </c>
      <c r="S29" s="14">
        <f>SUM(E29:R29)</f>
        <v>0</v>
      </c>
      <c r="T29" s="14"/>
      <c r="U29" s="14">
        <f>SUM(U4:U28)</f>
        <v>0</v>
      </c>
      <c r="V29" s="14">
        <f>SUM(V4:V28)</f>
        <v>0</v>
      </c>
    </row>
    <row r="31" spans="1:22" x14ac:dyDescent="0.25">
      <c r="A31" s="1" t="s">
        <v>21</v>
      </c>
      <c r="B31" s="2"/>
    </row>
    <row r="32" spans="1:22" x14ac:dyDescent="0.25">
      <c r="A32" s="3" t="s">
        <v>2</v>
      </c>
      <c r="C32" s="17">
        <f>SUM(T28)</f>
        <v>24</v>
      </c>
      <c r="I32" s="1">
        <v>3600</v>
      </c>
    </row>
    <row r="33" spans="1:9" x14ac:dyDescent="0.25">
      <c r="A33" s="3" t="s">
        <v>22</v>
      </c>
      <c r="C33" s="17">
        <f>U29</f>
        <v>0</v>
      </c>
      <c r="D33" s="17"/>
      <c r="I33" s="22">
        <v>5</v>
      </c>
    </row>
    <row r="34" spans="1:9" x14ac:dyDescent="0.25">
      <c r="A34" s="3" t="s">
        <v>23</v>
      </c>
      <c r="C34" s="17">
        <f>V29</f>
        <v>0</v>
      </c>
    </row>
    <row r="35" spans="1:9" x14ac:dyDescent="0.25">
      <c r="A35" s="3" t="s">
        <v>24</v>
      </c>
      <c r="C35" s="17">
        <f>S25</f>
        <v>16</v>
      </c>
      <c r="I35" s="17"/>
    </row>
    <row r="36" spans="1:9" x14ac:dyDescent="0.25">
      <c r="A36" s="3" t="s">
        <v>4</v>
      </c>
      <c r="C36" s="17">
        <f>S26</f>
        <v>0</v>
      </c>
    </row>
    <row r="37" spans="1:9" ht="16.5" thickBot="1" x14ac:dyDescent="0.3">
      <c r="A37" s="4" t="s">
        <v>6</v>
      </c>
      <c r="C37" s="21">
        <f>SUM(C32:C36)</f>
        <v>40</v>
      </c>
      <c r="E37" s="4" t="s">
        <v>38</v>
      </c>
      <c r="F37" s="4"/>
      <c r="G37" s="18">
        <f>S27-C37</f>
        <v>0</v>
      </c>
    </row>
    <row r="38" spans="1:9" ht="16.5" thickTop="1" x14ac:dyDescent="0.25">
      <c r="A38" s="3" t="s">
        <v>25</v>
      </c>
      <c r="C38" s="19">
        <v>0</v>
      </c>
      <c r="D38" s="19"/>
    </row>
    <row r="39" spans="1:9" x14ac:dyDescent="0.25">
      <c r="A39" s="3" t="s">
        <v>32</v>
      </c>
      <c r="C39" s="19">
        <v>0</v>
      </c>
      <c r="D39" s="19"/>
    </row>
  </sheetData>
  <mergeCells count="175">
    <mergeCell ref="Q19:R19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7:F7"/>
    <mergeCell ref="E8:F8"/>
    <mergeCell ref="G8:H8"/>
    <mergeCell ref="I8:J8"/>
    <mergeCell ref="K8:L8"/>
    <mergeCell ref="M8:N8"/>
    <mergeCell ref="O8:P8"/>
    <mergeCell ref="Q8:R8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8:F18"/>
    <mergeCell ref="G18:H18"/>
    <mergeCell ref="I18:J18"/>
    <mergeCell ref="K18:L18"/>
    <mergeCell ref="M18:N18"/>
    <mergeCell ref="O18:P18"/>
    <mergeCell ref="Q18:R18"/>
    <mergeCell ref="E13:F13"/>
    <mergeCell ref="G13:H13"/>
    <mergeCell ref="I13:J13"/>
    <mergeCell ref="K13:L13"/>
    <mergeCell ref="M13:N13"/>
    <mergeCell ref="O13:P13"/>
    <mergeCell ref="K16:L16"/>
    <mergeCell ref="M16:N16"/>
    <mergeCell ref="O16:P16"/>
    <mergeCell ref="Q16:R16"/>
    <mergeCell ref="Q14:R14"/>
    <mergeCell ref="Q17:R17"/>
    <mergeCell ref="Q15:R15"/>
    <mergeCell ref="E16:F16"/>
    <mergeCell ref="G16:H16"/>
    <mergeCell ref="I16:J16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Q24:R24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I24:J24"/>
    <mergeCell ref="K24:L24"/>
    <mergeCell ref="M24:N24"/>
    <mergeCell ref="O24:P24"/>
    <mergeCell ref="Q26:R26"/>
    <mergeCell ref="E27:F27"/>
    <mergeCell ref="G27:H27"/>
    <mergeCell ref="I27:J27"/>
    <mergeCell ref="K27:L27"/>
    <mergeCell ref="M27:N27"/>
    <mergeCell ref="O27:P27"/>
    <mergeCell ref="Q27:R27"/>
    <mergeCell ref="E26:F26"/>
    <mergeCell ref="G26:H26"/>
    <mergeCell ref="I26:J26"/>
    <mergeCell ref="K26:L26"/>
    <mergeCell ref="M26:N26"/>
    <mergeCell ref="O26:P26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E14:F14"/>
    <mergeCell ref="G14:H14"/>
    <mergeCell ref="I14:J14"/>
    <mergeCell ref="K14:L14"/>
    <mergeCell ref="M14:N14"/>
    <mergeCell ref="O14:P14"/>
    <mergeCell ref="E17:F17"/>
    <mergeCell ref="G17:H17"/>
    <mergeCell ref="I17:J17"/>
    <mergeCell ref="K17:L17"/>
    <mergeCell ref="M17:N17"/>
    <mergeCell ref="O17:P17"/>
    <mergeCell ref="E15:F15"/>
    <mergeCell ref="G15:H15"/>
    <mergeCell ref="I15:J15"/>
    <mergeCell ref="K15:L15"/>
    <mergeCell ref="M15:N15"/>
    <mergeCell ref="O15:P1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7082A-97C3-44B4-8EDF-FE9BA26A9830}">
  <sheetPr>
    <pageSetUpPr fitToPage="1"/>
  </sheetPr>
  <dimension ref="A1:V33"/>
  <sheetViews>
    <sheetView zoomScale="87" zoomScaleNormal="87" workbookViewId="0">
      <selection activeCell="B18" sqref="B18"/>
    </sheetView>
  </sheetViews>
  <sheetFormatPr defaultRowHeight="15.75" x14ac:dyDescent="0.25"/>
  <cols>
    <col min="1" max="1" width="11.140625" style="3" customWidth="1"/>
    <col min="2" max="2" width="10.7109375" style="3" customWidth="1"/>
    <col min="3" max="3" width="12.71093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72</v>
      </c>
      <c r="B1" s="2"/>
      <c r="C1" s="2"/>
    </row>
    <row r="2" spans="1:22" s="9" customFormat="1" x14ac:dyDescent="0.25">
      <c r="A2" s="5" t="s">
        <v>56</v>
      </c>
      <c r="B2" s="107"/>
      <c r="C2" s="115" t="str">
        <f>Analysis!C2</f>
        <v>28.04.24</v>
      </c>
      <c r="D2" s="107"/>
      <c r="E2" s="140" t="s">
        <v>11</v>
      </c>
      <c r="F2" s="140"/>
      <c r="G2" s="140" t="s">
        <v>12</v>
      </c>
      <c r="H2" s="140"/>
      <c r="I2" s="140" t="s">
        <v>13</v>
      </c>
      <c r="J2" s="140"/>
      <c r="K2" s="140" t="s">
        <v>14</v>
      </c>
      <c r="L2" s="140"/>
      <c r="M2" s="140" t="s">
        <v>15</v>
      </c>
      <c r="N2" s="140"/>
      <c r="O2" s="140" t="s">
        <v>16</v>
      </c>
      <c r="P2" s="140"/>
      <c r="Q2" s="140" t="s">
        <v>17</v>
      </c>
      <c r="R2" s="140"/>
      <c r="S2" s="7" t="s">
        <v>20</v>
      </c>
      <c r="T2" s="7" t="s">
        <v>35</v>
      </c>
      <c r="U2" s="8" t="s">
        <v>22</v>
      </c>
      <c r="V2" s="8" t="s">
        <v>23</v>
      </c>
    </row>
    <row r="3" spans="1:22" x14ac:dyDescent="0.25">
      <c r="A3" s="10" t="s">
        <v>18</v>
      </c>
      <c r="B3" s="10" t="s">
        <v>19</v>
      </c>
      <c r="C3" s="10" t="s">
        <v>44</v>
      </c>
      <c r="D3" s="10" t="s">
        <v>28</v>
      </c>
      <c r="E3" s="54">
        <v>8</v>
      </c>
      <c r="F3" s="25">
        <v>16.3</v>
      </c>
      <c r="G3" s="54">
        <v>8</v>
      </c>
      <c r="H3" s="25">
        <v>16.3</v>
      </c>
      <c r="I3" s="54">
        <v>8</v>
      </c>
      <c r="J3" s="25">
        <v>16.3</v>
      </c>
      <c r="K3" s="54">
        <v>8</v>
      </c>
      <c r="L3" s="25">
        <v>16.3</v>
      </c>
      <c r="M3" s="54">
        <v>8</v>
      </c>
      <c r="N3" s="25">
        <v>16.3</v>
      </c>
      <c r="O3" s="24"/>
      <c r="P3" s="11"/>
      <c r="Q3" s="11"/>
      <c r="R3" s="11"/>
      <c r="S3" s="12"/>
      <c r="T3" s="12"/>
      <c r="U3" s="13"/>
      <c r="V3" s="13"/>
    </row>
    <row r="4" spans="1:22" x14ac:dyDescent="0.25">
      <c r="A4" s="6">
        <v>6964</v>
      </c>
      <c r="B4" s="6" t="s">
        <v>118</v>
      </c>
      <c r="C4" s="6">
        <v>22</v>
      </c>
      <c r="D4" s="20" t="s">
        <v>93</v>
      </c>
      <c r="E4" s="137">
        <v>8</v>
      </c>
      <c r="F4" s="141"/>
      <c r="G4" s="137">
        <v>3</v>
      </c>
      <c r="H4" s="141"/>
      <c r="I4" s="137"/>
      <c r="J4" s="141"/>
      <c r="K4" s="137"/>
      <c r="L4" s="141"/>
      <c r="M4" s="137"/>
      <c r="N4" s="141"/>
      <c r="O4" s="137"/>
      <c r="P4" s="141"/>
      <c r="Q4" s="137"/>
      <c r="R4" s="141"/>
      <c r="S4" s="12">
        <f>E4+G4+I4+K4+M4+O4+Q4</f>
        <v>11</v>
      </c>
      <c r="T4" s="12">
        <f t="shared" ref="T4:T18" si="0">SUM(S4-U4-V4)</f>
        <v>11</v>
      </c>
      <c r="U4" s="14"/>
      <c r="V4" s="14"/>
    </row>
    <row r="5" spans="1:22" x14ac:dyDescent="0.25">
      <c r="A5" s="6">
        <v>7138</v>
      </c>
      <c r="B5" s="6" t="s">
        <v>117</v>
      </c>
      <c r="C5" s="6">
        <v>5</v>
      </c>
      <c r="D5" s="20" t="s">
        <v>110</v>
      </c>
      <c r="E5" s="137"/>
      <c r="F5" s="141"/>
      <c r="G5" s="137">
        <v>5</v>
      </c>
      <c r="H5" s="141"/>
      <c r="I5" s="137"/>
      <c r="J5" s="141"/>
      <c r="K5" s="137"/>
      <c r="L5" s="141"/>
      <c r="M5" s="137"/>
      <c r="N5" s="141"/>
      <c r="O5" s="137"/>
      <c r="P5" s="141"/>
      <c r="Q5" s="137"/>
      <c r="R5" s="141"/>
      <c r="S5" s="12">
        <f t="shared" ref="S5:S21" si="1">E5+G5+I5+K5+M5+O5+Q5</f>
        <v>5</v>
      </c>
      <c r="T5" s="12">
        <f t="shared" si="0"/>
        <v>5</v>
      </c>
      <c r="U5" s="14"/>
      <c r="V5" s="14"/>
    </row>
    <row r="6" spans="1:22" x14ac:dyDescent="0.25">
      <c r="A6" s="6">
        <v>7078</v>
      </c>
      <c r="B6" s="6" t="s">
        <v>119</v>
      </c>
      <c r="C6" s="6">
        <v>1</v>
      </c>
      <c r="D6" s="20" t="s">
        <v>99</v>
      </c>
      <c r="E6" s="137"/>
      <c r="F6" s="141"/>
      <c r="G6" s="137"/>
      <c r="H6" s="141"/>
      <c r="I6" s="137">
        <v>8</v>
      </c>
      <c r="J6" s="141"/>
      <c r="K6" s="137">
        <v>8</v>
      </c>
      <c r="L6" s="141"/>
      <c r="M6" s="137">
        <v>8</v>
      </c>
      <c r="N6" s="141"/>
      <c r="O6" s="137"/>
      <c r="P6" s="141"/>
      <c r="Q6" s="137"/>
      <c r="R6" s="141"/>
      <c r="S6" s="12">
        <f>E6+G6+I6+K6+M6+O6+Q6</f>
        <v>24</v>
      </c>
      <c r="T6" s="12">
        <f t="shared" si="0"/>
        <v>24</v>
      </c>
      <c r="U6" s="14"/>
      <c r="V6" s="14"/>
    </row>
    <row r="7" spans="1:22" x14ac:dyDescent="0.25">
      <c r="A7" s="6"/>
      <c r="B7" s="6"/>
      <c r="C7" s="6"/>
      <c r="D7" s="20"/>
      <c r="E7" s="137"/>
      <c r="F7" s="141"/>
      <c r="G7" s="137"/>
      <c r="H7" s="141"/>
      <c r="I7" s="137"/>
      <c r="J7" s="141"/>
      <c r="K7" s="137"/>
      <c r="L7" s="141"/>
      <c r="M7" s="137"/>
      <c r="N7" s="141"/>
      <c r="O7" s="137"/>
      <c r="P7" s="141"/>
      <c r="Q7" s="137"/>
      <c r="R7" s="141"/>
      <c r="S7" s="12">
        <f>E7+G7+I7+K7+M7+O7+Q7</f>
        <v>0</v>
      </c>
      <c r="T7" s="12">
        <f t="shared" si="0"/>
        <v>0</v>
      </c>
      <c r="U7" s="14"/>
      <c r="V7" s="14"/>
    </row>
    <row r="8" spans="1:22" x14ac:dyDescent="0.25">
      <c r="A8" s="6"/>
      <c r="B8" s="6"/>
      <c r="C8" s="6"/>
      <c r="D8" s="20"/>
      <c r="E8" s="137"/>
      <c r="F8" s="141"/>
      <c r="G8" s="137"/>
      <c r="H8" s="141"/>
      <c r="I8" s="137"/>
      <c r="J8" s="141"/>
      <c r="K8" s="137"/>
      <c r="L8" s="141"/>
      <c r="M8" s="137"/>
      <c r="N8" s="141"/>
      <c r="O8" s="137"/>
      <c r="P8" s="141"/>
      <c r="Q8" s="137"/>
      <c r="R8" s="141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0"/>
      <c r="E9" s="137"/>
      <c r="F9" s="141"/>
      <c r="G9" s="137"/>
      <c r="H9" s="141"/>
      <c r="I9" s="137"/>
      <c r="J9" s="141"/>
      <c r="K9" s="137"/>
      <c r="L9" s="141"/>
      <c r="M9" s="137"/>
      <c r="N9" s="141"/>
      <c r="O9" s="137"/>
      <c r="P9" s="141"/>
      <c r="Q9" s="137"/>
      <c r="R9" s="141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0"/>
      <c r="E10" s="137"/>
      <c r="F10" s="141"/>
      <c r="G10" s="137"/>
      <c r="H10" s="141"/>
      <c r="I10" s="137"/>
      <c r="J10" s="141"/>
      <c r="K10" s="137"/>
      <c r="L10" s="141"/>
      <c r="M10" s="137"/>
      <c r="N10" s="141"/>
      <c r="O10" s="137"/>
      <c r="P10" s="141"/>
      <c r="Q10" s="137"/>
      <c r="R10" s="141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0"/>
      <c r="E11" s="137"/>
      <c r="F11" s="141"/>
      <c r="G11" s="137"/>
      <c r="H11" s="141"/>
      <c r="I11" s="137"/>
      <c r="J11" s="141"/>
      <c r="K11" s="137"/>
      <c r="L11" s="141"/>
      <c r="M11" s="137"/>
      <c r="N11" s="141"/>
      <c r="O11" s="137"/>
      <c r="P11" s="141"/>
      <c r="Q11" s="137"/>
      <c r="R11" s="141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0"/>
      <c r="E12" s="137"/>
      <c r="F12" s="141"/>
      <c r="G12" s="137"/>
      <c r="H12" s="141"/>
      <c r="I12" s="137"/>
      <c r="J12" s="141"/>
      <c r="K12" s="137"/>
      <c r="L12" s="141"/>
      <c r="M12" s="137"/>
      <c r="N12" s="141"/>
      <c r="O12" s="137"/>
      <c r="P12" s="141"/>
      <c r="Q12" s="137"/>
      <c r="R12" s="141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0"/>
      <c r="E13" s="137"/>
      <c r="F13" s="141"/>
      <c r="G13" s="137"/>
      <c r="H13" s="141"/>
      <c r="I13" s="137"/>
      <c r="J13" s="141"/>
      <c r="K13" s="137"/>
      <c r="L13" s="141"/>
      <c r="M13" s="137"/>
      <c r="N13" s="141"/>
      <c r="O13" s="137"/>
      <c r="P13" s="141"/>
      <c r="Q13" s="137"/>
      <c r="R13" s="141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6"/>
      <c r="C14" s="6"/>
      <c r="D14" s="20"/>
      <c r="E14" s="137"/>
      <c r="F14" s="141"/>
      <c r="G14" s="137"/>
      <c r="H14" s="141"/>
      <c r="I14" s="137"/>
      <c r="J14" s="141"/>
      <c r="K14" s="137"/>
      <c r="L14" s="141"/>
      <c r="M14" s="137"/>
      <c r="N14" s="141"/>
      <c r="O14" s="137"/>
      <c r="P14" s="141"/>
      <c r="Q14" s="137"/>
      <c r="R14" s="141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6"/>
      <c r="C15" s="6"/>
      <c r="D15" s="20"/>
      <c r="E15" s="120"/>
      <c r="F15" s="121"/>
      <c r="G15" s="120"/>
      <c r="H15" s="121"/>
      <c r="I15" s="120"/>
      <c r="J15" s="121"/>
      <c r="K15" s="120"/>
      <c r="L15" s="121"/>
      <c r="M15" s="120"/>
      <c r="N15" s="121"/>
      <c r="O15" s="137"/>
      <c r="P15" s="141"/>
      <c r="Q15" s="137"/>
      <c r="R15" s="141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6">
        <v>3600</v>
      </c>
      <c r="B16" s="6" t="s">
        <v>116</v>
      </c>
      <c r="C16" s="6"/>
      <c r="D16" s="20" t="s">
        <v>58</v>
      </c>
      <c r="E16" s="137"/>
      <c r="F16" s="141"/>
      <c r="G16" s="137"/>
      <c r="H16" s="141"/>
      <c r="I16" s="137"/>
      <c r="J16" s="141"/>
      <c r="K16" s="137"/>
      <c r="L16" s="141"/>
      <c r="M16" s="137"/>
      <c r="N16" s="141"/>
      <c r="O16" s="137"/>
      <c r="P16" s="141"/>
      <c r="Q16" s="137"/>
      <c r="R16" s="141"/>
      <c r="S16" s="12">
        <f>E16+G16+I16+K16+M16+O16+Q16</f>
        <v>0</v>
      </c>
      <c r="T16" s="12">
        <f>SUM(S16-U16-V16)</f>
        <v>0</v>
      </c>
      <c r="U16" s="14"/>
      <c r="V16" s="14"/>
    </row>
    <row r="17" spans="1:22" x14ac:dyDescent="0.25">
      <c r="A17" s="6">
        <v>3600</v>
      </c>
      <c r="B17" s="6" t="s">
        <v>116</v>
      </c>
      <c r="C17" s="6"/>
      <c r="D17" s="10" t="s">
        <v>54</v>
      </c>
      <c r="E17" s="137"/>
      <c r="F17" s="141"/>
      <c r="G17" s="137"/>
      <c r="H17" s="141"/>
      <c r="I17" s="137"/>
      <c r="J17" s="141"/>
      <c r="K17" s="137"/>
      <c r="L17" s="141"/>
      <c r="M17" s="137"/>
      <c r="N17" s="141"/>
      <c r="O17" s="137"/>
      <c r="P17" s="141"/>
      <c r="Q17" s="137"/>
      <c r="R17" s="141"/>
      <c r="S17" s="12">
        <f t="shared" si="1"/>
        <v>0</v>
      </c>
      <c r="T17" s="12">
        <f t="shared" si="0"/>
        <v>0</v>
      </c>
      <c r="U17" s="14"/>
      <c r="V17" s="14"/>
    </row>
    <row r="18" spans="1:22" x14ac:dyDescent="0.25">
      <c r="A18" s="6"/>
      <c r="B18" s="23"/>
      <c r="C18" s="6"/>
      <c r="D18" s="20"/>
      <c r="E18" s="137"/>
      <c r="F18" s="141"/>
      <c r="G18" s="137"/>
      <c r="H18" s="141"/>
      <c r="I18" s="137"/>
      <c r="J18" s="141"/>
      <c r="K18" s="137"/>
      <c r="L18" s="141"/>
      <c r="M18" s="137"/>
      <c r="N18" s="141"/>
      <c r="O18" s="137"/>
      <c r="P18" s="141"/>
      <c r="Q18" s="137"/>
      <c r="R18" s="141"/>
      <c r="S18" s="12">
        <f t="shared" si="1"/>
        <v>0</v>
      </c>
      <c r="T18" s="12">
        <f t="shared" si="0"/>
        <v>0</v>
      </c>
      <c r="U18" s="14"/>
      <c r="V18" s="14"/>
    </row>
    <row r="19" spans="1:22" x14ac:dyDescent="0.25">
      <c r="A19" s="53" t="s">
        <v>33</v>
      </c>
      <c r="B19" s="53"/>
      <c r="C19" s="10"/>
      <c r="D19" s="10"/>
      <c r="E19" s="137"/>
      <c r="F19" s="141"/>
      <c r="G19" s="137"/>
      <c r="H19" s="141"/>
      <c r="I19" s="137"/>
      <c r="J19" s="141"/>
      <c r="K19" s="137"/>
      <c r="L19" s="141"/>
      <c r="M19" s="137"/>
      <c r="N19" s="141"/>
      <c r="O19" s="137"/>
      <c r="P19" s="141"/>
      <c r="Q19" s="137"/>
      <c r="R19" s="141"/>
      <c r="S19" s="12">
        <f t="shared" si="1"/>
        <v>0</v>
      </c>
      <c r="T19" s="12"/>
      <c r="U19" s="15"/>
      <c r="V19" s="14"/>
    </row>
    <row r="20" spans="1:22" x14ac:dyDescent="0.25">
      <c r="A20" s="53" t="s">
        <v>34</v>
      </c>
      <c r="B20" s="53"/>
      <c r="C20" s="10"/>
      <c r="D20" s="10"/>
      <c r="E20" s="137"/>
      <c r="F20" s="141"/>
      <c r="G20" s="137"/>
      <c r="H20" s="141"/>
      <c r="I20" s="137"/>
      <c r="J20" s="141"/>
      <c r="K20" s="137"/>
      <c r="L20" s="141"/>
      <c r="M20" s="137"/>
      <c r="N20" s="141"/>
      <c r="O20" s="137"/>
      <c r="P20" s="141"/>
      <c r="Q20" s="137"/>
      <c r="R20" s="141"/>
      <c r="S20" s="12">
        <f t="shared" si="1"/>
        <v>0</v>
      </c>
      <c r="T20" s="12"/>
      <c r="U20" s="15"/>
      <c r="V20" s="14"/>
    </row>
    <row r="21" spans="1:22" x14ac:dyDescent="0.25">
      <c r="A21" s="15" t="s">
        <v>6</v>
      </c>
      <c r="B21" s="15"/>
      <c r="C21" s="15"/>
      <c r="D21" s="15"/>
      <c r="E21" s="143">
        <f>SUM(E4:E20)</f>
        <v>8</v>
      </c>
      <c r="F21" s="144"/>
      <c r="G21" s="143">
        <f>SUM(G4:G20)</f>
        <v>8</v>
      </c>
      <c r="H21" s="144"/>
      <c r="I21" s="143">
        <f>SUM(I4:I20)</f>
        <v>8</v>
      </c>
      <c r="J21" s="144"/>
      <c r="K21" s="143">
        <f>SUM(K4:K20)</f>
        <v>8</v>
      </c>
      <c r="L21" s="144"/>
      <c r="M21" s="143">
        <f>SUM(M4:M20)</f>
        <v>8</v>
      </c>
      <c r="N21" s="144"/>
      <c r="O21" s="143">
        <f>SUM(O4:O20)</f>
        <v>0</v>
      </c>
      <c r="P21" s="144"/>
      <c r="Q21" s="143">
        <f>SUM(Q4:Q20)</f>
        <v>0</v>
      </c>
      <c r="R21" s="144"/>
      <c r="S21" s="12">
        <f t="shared" si="1"/>
        <v>40</v>
      </c>
      <c r="T21" s="12"/>
      <c r="U21" s="15"/>
      <c r="V21" s="14"/>
    </row>
    <row r="22" spans="1:22" x14ac:dyDescent="0.25">
      <c r="A22" s="15" t="s">
        <v>2</v>
      </c>
      <c r="B22" s="15"/>
      <c r="C22" s="15"/>
      <c r="D22" s="15"/>
      <c r="E22" s="12"/>
      <c r="F22" s="16">
        <v>8</v>
      </c>
      <c r="G22" s="12"/>
      <c r="H22" s="16">
        <v>8</v>
      </c>
      <c r="I22" s="12"/>
      <c r="J22" s="16">
        <v>8</v>
      </c>
      <c r="K22" s="12"/>
      <c r="L22" s="16">
        <v>8</v>
      </c>
      <c r="M22" s="12"/>
      <c r="N22" s="16">
        <v>8</v>
      </c>
      <c r="O22" s="12"/>
      <c r="P22" s="16"/>
      <c r="Q22" s="12"/>
      <c r="R22" s="16"/>
      <c r="S22" s="12">
        <f>SUM(E22:R22)</f>
        <v>40</v>
      </c>
      <c r="T22" s="12">
        <f>SUM(T4:T21)</f>
        <v>40</v>
      </c>
      <c r="U22" s="14"/>
      <c r="V22" s="14"/>
    </row>
    <row r="23" spans="1:22" x14ac:dyDescent="0.25">
      <c r="A23" s="15" t="s">
        <v>37</v>
      </c>
      <c r="B23" s="15"/>
      <c r="C23" s="15"/>
      <c r="D23" s="15"/>
      <c r="E23" s="14"/>
      <c r="F23" s="14">
        <f>SUM(E21)-F22</f>
        <v>0</v>
      </c>
      <c r="G23" s="14"/>
      <c r="H23" s="14">
        <f>SUM(G21)-H22</f>
        <v>0</v>
      </c>
      <c r="I23" s="14"/>
      <c r="J23" s="14">
        <f>SUM(I21)-J22</f>
        <v>0</v>
      </c>
      <c r="K23" s="14"/>
      <c r="L23" s="14">
        <f>SUM(K21)-L22</f>
        <v>0</v>
      </c>
      <c r="M23" s="14"/>
      <c r="N23" s="14">
        <f>SUM(M21)-N22</f>
        <v>0</v>
      </c>
      <c r="O23" s="14"/>
      <c r="P23" s="14">
        <f>SUM(O21)</f>
        <v>0</v>
      </c>
      <c r="Q23" s="14"/>
      <c r="R23" s="14">
        <f>SUM(Q21)</f>
        <v>0</v>
      </c>
      <c r="S23" s="14">
        <f>SUM(E23:R23)</f>
        <v>0</v>
      </c>
      <c r="T23" s="14"/>
      <c r="U23" s="14">
        <f>SUM(U4:U22)</f>
        <v>0</v>
      </c>
      <c r="V23" s="14">
        <f>SUM(V4:V22)</f>
        <v>0</v>
      </c>
    </row>
    <row r="25" spans="1:22" x14ac:dyDescent="0.25">
      <c r="A25" s="1" t="s">
        <v>21</v>
      </c>
      <c r="B25" s="2"/>
    </row>
    <row r="26" spans="1:22" x14ac:dyDescent="0.25">
      <c r="A26" s="3" t="s">
        <v>2</v>
      </c>
      <c r="C26" s="17">
        <f>SUM(T22)</f>
        <v>40</v>
      </c>
      <c r="I26" s="1">
        <v>3600</v>
      </c>
    </row>
    <row r="27" spans="1:22" x14ac:dyDescent="0.25">
      <c r="A27" s="3" t="s">
        <v>22</v>
      </c>
      <c r="C27" s="17">
        <f>U23</f>
        <v>0</v>
      </c>
      <c r="D27" s="17"/>
      <c r="I27" s="22"/>
    </row>
    <row r="28" spans="1:22" x14ac:dyDescent="0.25">
      <c r="A28" s="3" t="s">
        <v>23</v>
      </c>
      <c r="C28" s="17">
        <f>V23</f>
        <v>0</v>
      </c>
    </row>
    <row r="29" spans="1:22" x14ac:dyDescent="0.25">
      <c r="A29" s="3" t="s">
        <v>24</v>
      </c>
      <c r="C29" s="17">
        <f>S19</f>
        <v>0</v>
      </c>
      <c r="I29" s="17"/>
    </row>
    <row r="30" spans="1:22" x14ac:dyDescent="0.25">
      <c r="A30" s="3" t="s">
        <v>4</v>
      </c>
      <c r="C30" s="17">
        <f>S20</f>
        <v>0</v>
      </c>
    </row>
    <row r="31" spans="1:22" ht="16.5" thickBot="1" x14ac:dyDescent="0.3">
      <c r="A31" s="4" t="s">
        <v>6</v>
      </c>
      <c r="C31" s="21">
        <f>SUM(C26:C30)</f>
        <v>40</v>
      </c>
      <c r="E31" s="4" t="s">
        <v>38</v>
      </c>
      <c r="F31" s="4"/>
      <c r="G31" s="18">
        <f>S21-C31</f>
        <v>0</v>
      </c>
    </row>
    <row r="32" spans="1:22" ht="16.5" thickTop="1" x14ac:dyDescent="0.25">
      <c r="A32" s="3" t="s">
        <v>25</v>
      </c>
      <c r="C32" s="19">
        <v>0</v>
      </c>
      <c r="D32" s="19"/>
    </row>
    <row r="33" spans="1:4" x14ac:dyDescent="0.25">
      <c r="A33" s="3" t="s">
        <v>32</v>
      </c>
      <c r="C33" s="19">
        <v>0</v>
      </c>
      <c r="D33" s="19"/>
    </row>
  </sheetData>
  <mergeCells count="133"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O17:P17"/>
    <mergeCell ref="Q17:R17"/>
    <mergeCell ref="E16:F16"/>
    <mergeCell ref="G16:H16"/>
    <mergeCell ref="I16:J16"/>
    <mergeCell ref="K16:L16"/>
    <mergeCell ref="M16:N16"/>
    <mergeCell ref="O16:P16"/>
    <mergeCell ref="E15:F15"/>
    <mergeCell ref="G15:H15"/>
    <mergeCell ref="I15:J15"/>
    <mergeCell ref="K15:L15"/>
    <mergeCell ref="M15:N15"/>
    <mergeCell ref="O15:P15"/>
    <mergeCell ref="Q15:R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V35"/>
  <sheetViews>
    <sheetView zoomScale="87" zoomScaleNormal="87" zoomScalePageLayoutView="89" workbookViewId="0">
      <selection activeCell="B21" sqref="B21"/>
    </sheetView>
  </sheetViews>
  <sheetFormatPr defaultRowHeight="15.75" x14ac:dyDescent="0.25"/>
  <cols>
    <col min="1" max="2" width="10.7109375" style="28" customWidth="1"/>
    <col min="3" max="3" width="12.85546875" style="28" customWidth="1"/>
    <col min="4" max="4" width="28.7109375" style="28" customWidth="1"/>
    <col min="5" max="5" width="6.85546875" style="28" customWidth="1"/>
    <col min="6" max="13" width="7" style="28" customWidth="1"/>
    <col min="14" max="14" width="6.85546875" style="28" customWidth="1"/>
    <col min="15" max="17" width="7" style="28" customWidth="1"/>
    <col min="18" max="18" width="7" style="29" customWidth="1"/>
    <col min="19" max="19" width="7.7109375" style="28" customWidth="1"/>
    <col min="20" max="21" width="7.85546875" style="28" customWidth="1"/>
    <col min="22" max="22" width="7.7109375" style="28" customWidth="1"/>
    <col min="23" max="16384" width="9.140625" style="28"/>
  </cols>
  <sheetData>
    <row r="1" spans="1:22" ht="18" customHeight="1" x14ac:dyDescent="0.25">
      <c r="A1" s="26" t="s">
        <v>8</v>
      </c>
      <c r="B1" s="27"/>
      <c r="C1" s="27"/>
    </row>
    <row r="2" spans="1:22" s="33" customFormat="1" x14ac:dyDescent="0.25">
      <c r="A2" s="5" t="s">
        <v>56</v>
      </c>
      <c r="B2" s="107"/>
      <c r="C2" s="115" t="str">
        <f>Analysis!C2</f>
        <v>28.04.24</v>
      </c>
      <c r="D2" s="30"/>
      <c r="E2" s="140" t="s">
        <v>11</v>
      </c>
      <c r="F2" s="140"/>
      <c r="G2" s="155" t="s">
        <v>12</v>
      </c>
      <c r="H2" s="155"/>
      <c r="I2" s="155" t="s">
        <v>13</v>
      </c>
      <c r="J2" s="155"/>
      <c r="K2" s="155" t="s">
        <v>14</v>
      </c>
      <c r="L2" s="155"/>
      <c r="M2" s="155" t="s">
        <v>15</v>
      </c>
      <c r="N2" s="155"/>
      <c r="O2" s="155" t="s">
        <v>16</v>
      </c>
      <c r="P2" s="155"/>
      <c r="Q2" s="155" t="s">
        <v>17</v>
      </c>
      <c r="R2" s="155"/>
      <c r="S2" s="31" t="s">
        <v>20</v>
      </c>
      <c r="T2" s="31" t="s">
        <v>35</v>
      </c>
      <c r="U2" s="32" t="s">
        <v>22</v>
      </c>
      <c r="V2" s="32" t="s">
        <v>23</v>
      </c>
    </row>
    <row r="3" spans="1:22" x14ac:dyDescent="0.25">
      <c r="A3" s="34" t="s">
        <v>18</v>
      </c>
      <c r="B3" s="34" t="s">
        <v>19</v>
      </c>
      <c r="C3" s="34" t="s">
        <v>44</v>
      </c>
      <c r="D3" s="34" t="s">
        <v>28</v>
      </c>
      <c r="E3" s="54">
        <v>8</v>
      </c>
      <c r="F3" s="25">
        <v>16.3</v>
      </c>
      <c r="G3" s="54">
        <v>8</v>
      </c>
      <c r="H3" s="25">
        <v>16.3</v>
      </c>
      <c r="I3" s="54">
        <v>8</v>
      </c>
      <c r="J3" s="25">
        <v>16.3</v>
      </c>
      <c r="K3" s="54">
        <v>8</v>
      </c>
      <c r="L3" s="25">
        <v>16.3</v>
      </c>
      <c r="M3" s="54">
        <v>8</v>
      </c>
      <c r="N3" s="25">
        <v>16.3</v>
      </c>
      <c r="O3" s="25"/>
      <c r="P3" s="66"/>
      <c r="Q3" s="35"/>
      <c r="R3" s="35"/>
      <c r="S3" s="36"/>
      <c r="T3" s="36"/>
      <c r="U3" s="37"/>
      <c r="V3" s="37"/>
    </row>
    <row r="4" spans="1:22" x14ac:dyDescent="0.25">
      <c r="A4" s="6">
        <v>6964</v>
      </c>
      <c r="B4" s="6" t="s">
        <v>118</v>
      </c>
      <c r="C4" s="6">
        <v>22</v>
      </c>
      <c r="D4" s="10" t="s">
        <v>93</v>
      </c>
      <c r="E4" s="137">
        <v>4</v>
      </c>
      <c r="F4" s="141"/>
      <c r="G4" s="150">
        <v>8</v>
      </c>
      <c r="H4" s="151"/>
      <c r="I4" s="150">
        <v>8</v>
      </c>
      <c r="J4" s="151"/>
      <c r="K4" s="150">
        <v>4</v>
      </c>
      <c r="L4" s="151"/>
      <c r="M4" s="150"/>
      <c r="N4" s="151"/>
      <c r="O4" s="152"/>
      <c r="P4" s="152"/>
      <c r="Q4" s="150"/>
      <c r="R4" s="151"/>
      <c r="S4" s="36">
        <f>E4+G4+I4+K4+M4+O4+Q4</f>
        <v>24</v>
      </c>
      <c r="T4" s="36">
        <f>SUM(S4-U4-V4)</f>
        <v>24</v>
      </c>
      <c r="U4" s="38"/>
      <c r="V4" s="38"/>
    </row>
    <row r="5" spans="1:22" x14ac:dyDescent="0.25">
      <c r="A5" s="6">
        <v>7078</v>
      </c>
      <c r="B5" s="6" t="s">
        <v>119</v>
      </c>
      <c r="C5" s="6">
        <v>1</v>
      </c>
      <c r="D5" s="20" t="s">
        <v>99</v>
      </c>
      <c r="E5" s="137">
        <v>4</v>
      </c>
      <c r="F5" s="141"/>
      <c r="G5" s="137"/>
      <c r="H5" s="121"/>
      <c r="I5" s="120"/>
      <c r="J5" s="121"/>
      <c r="K5" s="120"/>
      <c r="L5" s="121"/>
      <c r="M5" s="120"/>
      <c r="N5" s="121"/>
      <c r="O5" s="152"/>
      <c r="P5" s="152"/>
      <c r="Q5" s="150"/>
      <c r="R5" s="151"/>
      <c r="S5" s="36">
        <f t="shared" ref="S5:S22" si="0">E5+G5+I5+K5+M5+O5+Q5</f>
        <v>4</v>
      </c>
      <c r="T5" s="36">
        <f t="shared" ref="T5:T20" si="1">SUM(S5-U5-V5)</f>
        <v>4</v>
      </c>
      <c r="U5" s="38"/>
      <c r="V5" s="38"/>
    </row>
    <row r="6" spans="1:22" x14ac:dyDescent="0.25">
      <c r="A6" s="6">
        <v>7138</v>
      </c>
      <c r="B6" s="6" t="s">
        <v>117</v>
      </c>
      <c r="C6" s="6">
        <v>20</v>
      </c>
      <c r="D6" s="20" t="s">
        <v>104</v>
      </c>
      <c r="E6" s="137"/>
      <c r="F6" s="141"/>
      <c r="G6" s="120"/>
      <c r="H6" s="121"/>
      <c r="I6" s="120"/>
      <c r="J6" s="121"/>
      <c r="K6" s="120">
        <v>4</v>
      </c>
      <c r="L6" s="121"/>
      <c r="M6" s="120">
        <v>8</v>
      </c>
      <c r="N6" s="121"/>
      <c r="O6" s="152"/>
      <c r="P6" s="152"/>
      <c r="Q6" s="150"/>
      <c r="R6" s="151"/>
      <c r="S6" s="36">
        <f t="shared" si="0"/>
        <v>12</v>
      </c>
      <c r="T6" s="36">
        <f t="shared" si="1"/>
        <v>12</v>
      </c>
      <c r="U6" s="38"/>
      <c r="V6" s="38"/>
    </row>
    <row r="7" spans="1:22" x14ac:dyDescent="0.25">
      <c r="A7" s="6"/>
      <c r="B7" s="6"/>
      <c r="C7" s="6"/>
      <c r="D7" s="20"/>
      <c r="E7" s="137"/>
      <c r="F7" s="141"/>
      <c r="G7" s="150"/>
      <c r="H7" s="151"/>
      <c r="I7" s="150"/>
      <c r="J7" s="151"/>
      <c r="K7" s="150"/>
      <c r="L7" s="151"/>
      <c r="M7" s="150"/>
      <c r="N7" s="151"/>
      <c r="O7" s="152"/>
      <c r="P7" s="152"/>
      <c r="Q7" s="150"/>
      <c r="R7" s="151"/>
      <c r="S7" s="36">
        <f t="shared" si="0"/>
        <v>0</v>
      </c>
      <c r="T7" s="36">
        <f t="shared" si="1"/>
        <v>0</v>
      </c>
      <c r="U7" s="38"/>
      <c r="V7" s="38"/>
    </row>
    <row r="8" spans="1:22" x14ac:dyDescent="0.25">
      <c r="A8" s="6"/>
      <c r="B8" s="6"/>
      <c r="C8" s="6"/>
      <c r="D8" s="20"/>
      <c r="E8" s="137"/>
      <c r="F8" s="141"/>
      <c r="G8" s="150"/>
      <c r="H8" s="151"/>
      <c r="I8" s="150"/>
      <c r="J8" s="151"/>
      <c r="K8" s="150"/>
      <c r="L8" s="151"/>
      <c r="M8" s="150"/>
      <c r="N8" s="151"/>
      <c r="O8" s="152"/>
      <c r="P8" s="152"/>
      <c r="Q8" s="150"/>
      <c r="R8" s="151"/>
      <c r="S8" s="36">
        <f t="shared" si="0"/>
        <v>0</v>
      </c>
      <c r="T8" s="36">
        <f t="shared" si="1"/>
        <v>0</v>
      </c>
      <c r="U8" s="38"/>
      <c r="V8" s="38"/>
    </row>
    <row r="9" spans="1:22" x14ac:dyDescent="0.25">
      <c r="A9" s="6"/>
      <c r="B9" s="6"/>
      <c r="C9" s="6"/>
      <c r="D9" s="20"/>
      <c r="E9" s="137"/>
      <c r="F9" s="141"/>
      <c r="G9" s="150"/>
      <c r="H9" s="151"/>
      <c r="I9" s="150"/>
      <c r="J9" s="151"/>
      <c r="K9" s="150"/>
      <c r="L9" s="151"/>
      <c r="M9" s="150"/>
      <c r="N9" s="151"/>
      <c r="O9" s="152"/>
      <c r="P9" s="152"/>
      <c r="Q9" s="150"/>
      <c r="R9" s="151"/>
      <c r="S9" s="36">
        <f t="shared" si="0"/>
        <v>0</v>
      </c>
      <c r="T9" s="36">
        <f t="shared" si="1"/>
        <v>0</v>
      </c>
      <c r="U9" s="38"/>
      <c r="V9" s="38"/>
    </row>
    <row r="10" spans="1:22" x14ac:dyDescent="0.25">
      <c r="A10" s="6"/>
      <c r="B10" s="6"/>
      <c r="C10" s="6"/>
      <c r="D10" s="10"/>
      <c r="E10" s="137"/>
      <c r="F10" s="141"/>
      <c r="G10" s="150"/>
      <c r="H10" s="151"/>
      <c r="I10" s="150"/>
      <c r="J10" s="151"/>
      <c r="K10" s="150"/>
      <c r="L10" s="151"/>
      <c r="M10" s="150"/>
      <c r="N10" s="151"/>
      <c r="O10" s="150"/>
      <c r="P10" s="151"/>
      <c r="Q10" s="150"/>
      <c r="R10" s="151"/>
      <c r="S10" s="36">
        <f t="shared" ref="S10" si="2">E10+G10+I10+K10+M10+O10+Q10</f>
        <v>0</v>
      </c>
      <c r="T10" s="36">
        <f t="shared" ref="T10" si="3">SUM(S10-U10-V10)</f>
        <v>0</v>
      </c>
      <c r="U10" s="38"/>
      <c r="V10" s="38"/>
    </row>
    <row r="11" spans="1:22" x14ac:dyDescent="0.25">
      <c r="A11" s="6"/>
      <c r="B11" s="6"/>
      <c r="C11" s="6"/>
      <c r="D11" s="20"/>
      <c r="E11" s="137"/>
      <c r="F11" s="141"/>
      <c r="G11" s="150"/>
      <c r="H11" s="151"/>
      <c r="I11" s="150"/>
      <c r="J11" s="151"/>
      <c r="K11" s="150"/>
      <c r="L11" s="151"/>
      <c r="M11" s="150"/>
      <c r="N11" s="151"/>
      <c r="O11" s="150"/>
      <c r="P11" s="151"/>
      <c r="Q11" s="150"/>
      <c r="R11" s="151"/>
      <c r="S11" s="36">
        <f t="shared" ref="S11:S12" si="4">E11+G11+I11+K11+M11+O11+Q11</f>
        <v>0</v>
      </c>
      <c r="T11" s="36">
        <f t="shared" ref="T11:T12" si="5">SUM(S11-U11-V11)</f>
        <v>0</v>
      </c>
      <c r="U11" s="38"/>
      <c r="V11" s="38"/>
    </row>
    <row r="12" spans="1:22" x14ac:dyDescent="0.25">
      <c r="A12" s="6"/>
      <c r="B12" s="6"/>
      <c r="C12" s="6"/>
      <c r="D12" s="20"/>
      <c r="E12" s="137"/>
      <c r="F12" s="141"/>
      <c r="G12" s="120"/>
      <c r="H12" s="121"/>
      <c r="I12" s="120"/>
      <c r="J12" s="121"/>
      <c r="K12" s="120"/>
      <c r="L12" s="121"/>
      <c r="M12" s="120"/>
      <c r="N12" s="121"/>
      <c r="O12" s="150"/>
      <c r="P12" s="151"/>
      <c r="Q12" s="150"/>
      <c r="R12" s="151"/>
      <c r="S12" s="36">
        <f t="shared" si="4"/>
        <v>0</v>
      </c>
      <c r="T12" s="36">
        <f t="shared" si="5"/>
        <v>0</v>
      </c>
      <c r="U12" s="38"/>
      <c r="V12" s="38"/>
    </row>
    <row r="13" spans="1:22" x14ac:dyDescent="0.25">
      <c r="A13" s="6"/>
      <c r="B13" s="6"/>
      <c r="C13" s="6"/>
      <c r="D13" s="20"/>
      <c r="E13" s="137"/>
      <c r="F13" s="141"/>
      <c r="G13" s="120"/>
      <c r="H13" s="121"/>
      <c r="I13" s="120"/>
      <c r="J13" s="121"/>
      <c r="K13" s="120"/>
      <c r="L13" s="121"/>
      <c r="M13" s="120"/>
      <c r="N13" s="121"/>
      <c r="O13" s="150"/>
      <c r="P13" s="151"/>
      <c r="Q13" s="150"/>
      <c r="R13" s="151"/>
      <c r="S13" s="36">
        <f t="shared" ref="S13:S16" si="6">E13+G13+I13+K13+M13+O13+Q13</f>
        <v>0</v>
      </c>
      <c r="T13" s="36">
        <f t="shared" ref="T13:T16" si="7">SUM(S13-U13-V13)</f>
        <v>0</v>
      </c>
      <c r="U13" s="38"/>
      <c r="V13" s="38"/>
    </row>
    <row r="14" spans="1:22" x14ac:dyDescent="0.25">
      <c r="A14" s="6"/>
      <c r="B14" s="6"/>
      <c r="C14" s="6"/>
      <c r="D14" s="20"/>
      <c r="E14" s="137"/>
      <c r="F14" s="141"/>
      <c r="G14" s="120"/>
      <c r="H14" s="121"/>
      <c r="I14" s="120"/>
      <c r="J14" s="121"/>
      <c r="K14" s="120"/>
      <c r="L14" s="121"/>
      <c r="M14" s="120"/>
      <c r="N14" s="121"/>
      <c r="O14" s="150"/>
      <c r="P14" s="151"/>
      <c r="Q14" s="150"/>
      <c r="R14" s="151"/>
      <c r="S14" s="36">
        <f t="shared" ref="S14:S15" si="8">E14+G14+I14+K14+M14+O14+Q14</f>
        <v>0</v>
      </c>
      <c r="T14" s="36">
        <f t="shared" ref="T14:T15" si="9">SUM(S14-U14-V14)</f>
        <v>0</v>
      </c>
      <c r="U14" s="38"/>
      <c r="V14" s="38"/>
    </row>
    <row r="15" spans="1:22" x14ac:dyDescent="0.25">
      <c r="A15" s="6"/>
      <c r="B15" s="6"/>
      <c r="C15" s="6"/>
      <c r="D15" s="20"/>
      <c r="E15" s="137"/>
      <c r="F15" s="141"/>
      <c r="G15" s="137"/>
      <c r="H15" s="121"/>
      <c r="I15" s="137"/>
      <c r="J15" s="121"/>
      <c r="K15" s="137"/>
      <c r="L15" s="121"/>
      <c r="M15" s="137"/>
      <c r="N15" s="121"/>
      <c r="O15" s="150"/>
      <c r="P15" s="151"/>
      <c r="Q15" s="150"/>
      <c r="R15" s="151"/>
      <c r="S15" s="36">
        <f t="shared" si="8"/>
        <v>0</v>
      </c>
      <c r="T15" s="36">
        <f t="shared" si="9"/>
        <v>0</v>
      </c>
      <c r="U15" s="38"/>
      <c r="V15" s="38"/>
    </row>
    <row r="16" spans="1:22" x14ac:dyDescent="0.25">
      <c r="A16" s="6"/>
      <c r="B16" s="6"/>
      <c r="C16" s="6"/>
      <c r="D16" s="20"/>
      <c r="E16" s="137"/>
      <c r="F16" s="141"/>
      <c r="G16" s="120"/>
      <c r="H16" s="121"/>
      <c r="I16" s="120"/>
      <c r="J16" s="121"/>
      <c r="K16" s="120"/>
      <c r="L16" s="121"/>
      <c r="M16" s="120"/>
      <c r="N16" s="121"/>
      <c r="O16" s="150"/>
      <c r="P16" s="151"/>
      <c r="Q16" s="150"/>
      <c r="R16" s="151"/>
      <c r="S16" s="36">
        <f t="shared" si="6"/>
        <v>0</v>
      </c>
      <c r="T16" s="36">
        <f t="shared" si="7"/>
        <v>0</v>
      </c>
      <c r="U16" s="38"/>
      <c r="V16" s="38"/>
    </row>
    <row r="17" spans="1:22" x14ac:dyDescent="0.25">
      <c r="A17" s="6"/>
      <c r="B17" s="6"/>
      <c r="C17" s="6"/>
      <c r="D17" s="20"/>
      <c r="E17" s="137"/>
      <c r="F17" s="141"/>
      <c r="G17" s="120"/>
      <c r="H17" s="121"/>
      <c r="I17" s="120"/>
      <c r="J17" s="121"/>
      <c r="K17" s="120"/>
      <c r="L17" s="121"/>
      <c r="M17" s="120"/>
      <c r="N17" s="121"/>
      <c r="O17" s="150"/>
      <c r="P17" s="151"/>
      <c r="Q17" s="150"/>
      <c r="R17" s="151"/>
      <c r="S17" s="36">
        <f t="shared" ref="S17" si="10">E17+G17+I17+K17+M17+O17+Q17</f>
        <v>0</v>
      </c>
      <c r="T17" s="36">
        <f t="shared" ref="T17" si="11">SUM(S17-U17-V17)</f>
        <v>0</v>
      </c>
      <c r="U17" s="38"/>
      <c r="V17" s="38"/>
    </row>
    <row r="18" spans="1:22" x14ac:dyDescent="0.25">
      <c r="A18" s="6">
        <v>3600</v>
      </c>
      <c r="B18" s="6" t="s">
        <v>116</v>
      </c>
      <c r="C18" s="6"/>
      <c r="D18" s="20" t="s">
        <v>74</v>
      </c>
      <c r="E18" s="137"/>
      <c r="F18" s="141"/>
      <c r="G18" s="137"/>
      <c r="H18" s="151"/>
      <c r="I18" s="150"/>
      <c r="J18" s="151"/>
      <c r="K18" s="150"/>
      <c r="L18" s="151"/>
      <c r="M18" s="150"/>
      <c r="N18" s="151"/>
      <c r="O18" s="152"/>
      <c r="P18" s="152"/>
      <c r="Q18" s="150"/>
      <c r="R18" s="151"/>
      <c r="S18" s="36">
        <f t="shared" si="0"/>
        <v>0</v>
      </c>
      <c r="T18" s="36">
        <f t="shared" si="1"/>
        <v>0</v>
      </c>
      <c r="U18" s="38"/>
      <c r="V18" s="38"/>
    </row>
    <row r="19" spans="1:22" x14ac:dyDescent="0.25">
      <c r="A19" s="6">
        <v>3600</v>
      </c>
      <c r="B19" s="6" t="s">
        <v>116</v>
      </c>
      <c r="C19" s="6"/>
      <c r="D19" s="20" t="s">
        <v>58</v>
      </c>
      <c r="E19" s="137"/>
      <c r="F19" s="141"/>
      <c r="G19" s="150"/>
      <c r="H19" s="151"/>
      <c r="I19" s="150"/>
      <c r="J19" s="151"/>
      <c r="K19" s="150"/>
      <c r="L19" s="151"/>
      <c r="M19" s="150"/>
      <c r="N19" s="151"/>
      <c r="O19" s="152"/>
      <c r="P19" s="152"/>
      <c r="Q19" s="150"/>
      <c r="R19" s="151"/>
      <c r="S19" s="36">
        <f t="shared" si="0"/>
        <v>0</v>
      </c>
      <c r="T19" s="36">
        <f t="shared" si="1"/>
        <v>0</v>
      </c>
      <c r="U19" s="38"/>
      <c r="V19" s="38"/>
    </row>
    <row r="20" spans="1:22" x14ac:dyDescent="0.25">
      <c r="A20" s="6">
        <v>3600</v>
      </c>
      <c r="B20" s="6" t="s">
        <v>116</v>
      </c>
      <c r="C20" s="6"/>
      <c r="D20" s="20" t="s">
        <v>65</v>
      </c>
      <c r="E20" s="137"/>
      <c r="F20" s="141"/>
      <c r="G20" s="150"/>
      <c r="H20" s="151"/>
      <c r="I20" s="150"/>
      <c r="J20" s="151"/>
      <c r="K20" s="150"/>
      <c r="L20" s="151"/>
      <c r="M20" s="150"/>
      <c r="N20" s="151"/>
      <c r="O20" s="152"/>
      <c r="P20" s="152"/>
      <c r="Q20" s="150"/>
      <c r="R20" s="151"/>
      <c r="S20" s="36">
        <f t="shared" si="0"/>
        <v>0</v>
      </c>
      <c r="T20" s="36">
        <f t="shared" si="1"/>
        <v>0</v>
      </c>
      <c r="U20" s="38"/>
      <c r="V20" s="38"/>
    </row>
    <row r="21" spans="1:22" x14ac:dyDescent="0.25">
      <c r="A21" s="34" t="s">
        <v>33</v>
      </c>
      <c r="B21" s="34"/>
      <c r="C21" s="34"/>
      <c r="D21" s="34"/>
      <c r="E21" s="137"/>
      <c r="F21" s="141"/>
      <c r="G21" s="150"/>
      <c r="H21" s="151"/>
      <c r="I21" s="150"/>
      <c r="J21" s="151"/>
      <c r="K21" s="150"/>
      <c r="L21" s="151"/>
      <c r="M21" s="150"/>
      <c r="N21" s="151"/>
      <c r="O21" s="152"/>
      <c r="P21" s="152"/>
      <c r="Q21" s="150"/>
      <c r="R21" s="151"/>
      <c r="S21" s="36">
        <f t="shared" si="0"/>
        <v>0</v>
      </c>
      <c r="T21" s="36"/>
      <c r="U21" s="39"/>
      <c r="V21" s="38"/>
    </row>
    <row r="22" spans="1:22" x14ac:dyDescent="0.25">
      <c r="A22" s="34" t="s">
        <v>34</v>
      </c>
      <c r="B22" s="34"/>
      <c r="C22" s="34"/>
      <c r="D22" s="34"/>
      <c r="E22" s="134"/>
      <c r="F22" s="134"/>
      <c r="G22" s="152"/>
      <c r="H22" s="152"/>
      <c r="I22" s="152"/>
      <c r="J22" s="152"/>
      <c r="K22" s="152"/>
      <c r="L22" s="152"/>
      <c r="M22" s="150"/>
      <c r="N22" s="151"/>
      <c r="O22" s="152"/>
      <c r="P22" s="152"/>
      <c r="Q22" s="150"/>
      <c r="R22" s="151"/>
      <c r="S22" s="36">
        <f t="shared" si="0"/>
        <v>0</v>
      </c>
      <c r="T22" s="36"/>
      <c r="U22" s="39"/>
      <c r="V22" s="38"/>
    </row>
    <row r="23" spans="1:22" x14ac:dyDescent="0.25">
      <c r="A23" s="39" t="s">
        <v>6</v>
      </c>
      <c r="B23" s="39"/>
      <c r="C23" s="39"/>
      <c r="D23" s="39"/>
      <c r="E23" s="153">
        <f>SUM(E4:E22)</f>
        <v>8</v>
      </c>
      <c r="F23" s="154"/>
      <c r="G23" s="153">
        <f>SUM(G4:G22)</f>
        <v>8</v>
      </c>
      <c r="H23" s="154"/>
      <c r="I23" s="153">
        <f>SUM(I4:I22)</f>
        <v>8</v>
      </c>
      <c r="J23" s="154"/>
      <c r="K23" s="153">
        <f>SUM(K4:K22)</f>
        <v>8</v>
      </c>
      <c r="L23" s="154"/>
      <c r="M23" s="153">
        <f>SUM(M4:M22)</f>
        <v>8</v>
      </c>
      <c r="N23" s="154"/>
      <c r="O23" s="153">
        <f>SUM(O4:O22)</f>
        <v>0</v>
      </c>
      <c r="P23" s="154"/>
      <c r="Q23" s="153">
        <f>SUM(Q4:Q22)</f>
        <v>0</v>
      </c>
      <c r="R23" s="154"/>
      <c r="S23" s="36">
        <f>E23+G23+I23+K23+M23+O23+Q23</f>
        <v>40</v>
      </c>
      <c r="T23" s="36"/>
      <c r="U23" s="39"/>
      <c r="V23" s="38"/>
    </row>
    <row r="24" spans="1:22" x14ac:dyDescent="0.25">
      <c r="A24" s="39" t="s">
        <v>2</v>
      </c>
      <c r="B24" s="39"/>
      <c r="C24" s="39"/>
      <c r="D24" s="39"/>
      <c r="E24" s="36"/>
      <c r="F24" s="40">
        <v>8</v>
      </c>
      <c r="G24" s="36"/>
      <c r="H24" s="40">
        <v>8</v>
      </c>
      <c r="I24" s="36"/>
      <c r="J24" s="40">
        <v>8</v>
      </c>
      <c r="K24" s="36"/>
      <c r="L24" s="40">
        <v>8</v>
      </c>
      <c r="M24" s="36"/>
      <c r="N24" s="40">
        <v>8</v>
      </c>
      <c r="O24" s="36"/>
      <c r="P24" s="40"/>
      <c r="Q24" s="36"/>
      <c r="R24" s="40"/>
      <c r="S24" s="36">
        <f>SUM(E24:R24)</f>
        <v>40</v>
      </c>
      <c r="T24" s="36">
        <f>SUM(T4:T23)</f>
        <v>40</v>
      </c>
      <c r="U24" s="38"/>
      <c r="V24" s="38"/>
    </row>
    <row r="25" spans="1:22" x14ac:dyDescent="0.25">
      <c r="A25" s="39" t="s">
        <v>37</v>
      </c>
      <c r="B25" s="39"/>
      <c r="C25" s="39"/>
      <c r="D25" s="39"/>
      <c r="E25" s="38"/>
      <c r="F25" s="38">
        <f>SUM(E23)-F24</f>
        <v>0</v>
      </c>
      <c r="G25" s="38"/>
      <c r="H25" s="38">
        <f>SUM(G23)-H24</f>
        <v>0</v>
      </c>
      <c r="I25" s="38"/>
      <c r="J25" s="38">
        <f>SUM(I23)-J24</f>
        <v>0</v>
      </c>
      <c r="K25" s="38"/>
      <c r="L25" s="38">
        <f>SUM(K23)-L24</f>
        <v>0</v>
      </c>
      <c r="M25" s="38"/>
      <c r="N25" s="38">
        <f>SUM(M23)-N24</f>
        <v>0</v>
      </c>
      <c r="O25" s="38"/>
      <c r="P25" s="38">
        <f>SUM(O23)</f>
        <v>0</v>
      </c>
      <c r="Q25" s="38"/>
      <c r="R25" s="38">
        <f>SUM(Q23)</f>
        <v>0</v>
      </c>
      <c r="S25" s="38">
        <f>SUM(E25:R25)</f>
        <v>0</v>
      </c>
      <c r="T25" s="38"/>
      <c r="U25" s="38">
        <f>SUM(U4:U24)</f>
        <v>0</v>
      </c>
      <c r="V25" s="38">
        <f>SUM(V4:V24)</f>
        <v>0</v>
      </c>
    </row>
    <row r="27" spans="1:22" x14ac:dyDescent="0.25">
      <c r="A27" s="26" t="s">
        <v>21</v>
      </c>
      <c r="B27" s="27"/>
    </row>
    <row r="28" spans="1:22" x14ac:dyDescent="0.25">
      <c r="A28" s="28" t="s">
        <v>2</v>
      </c>
      <c r="C28" s="41">
        <f>SUM(T24)</f>
        <v>40</v>
      </c>
      <c r="I28" s="26">
        <v>3600</v>
      </c>
    </row>
    <row r="29" spans="1:22" x14ac:dyDescent="0.25">
      <c r="A29" s="28" t="s">
        <v>22</v>
      </c>
      <c r="C29" s="41">
        <f>U25</f>
        <v>0</v>
      </c>
      <c r="D29" s="41"/>
      <c r="I29" s="42"/>
    </row>
    <row r="30" spans="1:22" x14ac:dyDescent="0.25">
      <c r="A30" s="28" t="s">
        <v>23</v>
      </c>
      <c r="C30" s="41">
        <f>V25</f>
        <v>0</v>
      </c>
    </row>
    <row r="31" spans="1:22" x14ac:dyDescent="0.25">
      <c r="A31" s="28" t="s">
        <v>24</v>
      </c>
      <c r="C31" s="41">
        <f>S21</f>
        <v>0</v>
      </c>
      <c r="I31" s="41"/>
    </row>
    <row r="32" spans="1:22" x14ac:dyDescent="0.25">
      <c r="A32" s="28" t="s">
        <v>4</v>
      </c>
      <c r="C32" s="41">
        <f>S22</f>
        <v>0</v>
      </c>
    </row>
    <row r="33" spans="1:7" ht="16.5" thickBot="1" x14ac:dyDescent="0.3">
      <c r="A33" s="29" t="s">
        <v>6</v>
      </c>
      <c r="C33" s="43">
        <f>SUM(C28:C32)</f>
        <v>40</v>
      </c>
      <c r="E33" s="29" t="s">
        <v>38</v>
      </c>
      <c r="F33" s="29"/>
      <c r="G33" s="44">
        <v>0</v>
      </c>
    </row>
    <row r="34" spans="1:7" ht="16.5" thickTop="1" x14ac:dyDescent="0.25">
      <c r="A34" s="28" t="s">
        <v>25</v>
      </c>
      <c r="C34" s="45">
        <v>0</v>
      </c>
      <c r="D34" s="45"/>
    </row>
    <row r="35" spans="1:7" x14ac:dyDescent="0.25">
      <c r="A35" s="28" t="s">
        <v>32</v>
      </c>
      <c r="C35" s="45">
        <v>0</v>
      </c>
      <c r="D35" s="45"/>
    </row>
  </sheetData>
  <mergeCells count="147">
    <mergeCell ref="K10:L10"/>
    <mergeCell ref="M10:N10"/>
    <mergeCell ref="O10:P10"/>
    <mergeCell ref="K17:L17"/>
    <mergeCell ref="E16:F16"/>
    <mergeCell ref="G16:H16"/>
    <mergeCell ref="I16:J16"/>
    <mergeCell ref="K16:L16"/>
    <mergeCell ref="M16:N16"/>
    <mergeCell ref="O16:P16"/>
    <mergeCell ref="E14:F14"/>
    <mergeCell ref="G14:H14"/>
    <mergeCell ref="I14:J14"/>
    <mergeCell ref="K14:L14"/>
    <mergeCell ref="M14:N14"/>
    <mergeCell ref="O14:P14"/>
    <mergeCell ref="E15:F15"/>
    <mergeCell ref="G15:H15"/>
    <mergeCell ref="I15:J15"/>
    <mergeCell ref="O12:P12"/>
    <mergeCell ref="Q9:R9"/>
    <mergeCell ref="O9:P9"/>
    <mergeCell ref="M9:N9"/>
    <mergeCell ref="K9:L9"/>
    <mergeCell ref="Q8:R8"/>
    <mergeCell ref="O8:P8"/>
    <mergeCell ref="O6:P6"/>
    <mergeCell ref="Q6:R6"/>
    <mergeCell ref="Q7:R7"/>
    <mergeCell ref="M7:N7"/>
    <mergeCell ref="O7:P7"/>
    <mergeCell ref="K5:L5"/>
    <mergeCell ref="E8:F8"/>
    <mergeCell ref="M6:N6"/>
    <mergeCell ref="I7:J7"/>
    <mergeCell ref="M8:N8"/>
    <mergeCell ref="K8:L8"/>
    <mergeCell ref="Q10:R10"/>
    <mergeCell ref="G11:H11"/>
    <mergeCell ref="E20:F20"/>
    <mergeCell ref="G5:H5"/>
    <mergeCell ref="O5:P5"/>
    <mergeCell ref="Q5:R5"/>
    <mergeCell ref="M5:N5"/>
    <mergeCell ref="K6:L6"/>
    <mergeCell ref="K7:L7"/>
    <mergeCell ref="G20:H20"/>
    <mergeCell ref="I20:J20"/>
    <mergeCell ref="K20:L20"/>
    <mergeCell ref="M20:N20"/>
    <mergeCell ref="O20:P20"/>
    <mergeCell ref="Q20:R20"/>
    <mergeCell ref="M12:N12"/>
    <mergeCell ref="G8:H8"/>
    <mergeCell ref="I8:J8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I4:J4"/>
    <mergeCell ref="K4:L4"/>
    <mergeCell ref="E6:F6"/>
    <mergeCell ref="E5:F5"/>
    <mergeCell ref="E7:F7"/>
    <mergeCell ref="G7:H7"/>
    <mergeCell ref="E9:F9"/>
    <mergeCell ref="I5:J5"/>
    <mergeCell ref="E17:F17"/>
    <mergeCell ref="G17:H17"/>
    <mergeCell ref="I17:J17"/>
    <mergeCell ref="G9:H9"/>
    <mergeCell ref="I9:J9"/>
    <mergeCell ref="G6:H6"/>
    <mergeCell ref="I6:J6"/>
    <mergeCell ref="E10:F10"/>
    <mergeCell ref="G10:H10"/>
    <mergeCell ref="I10:J10"/>
    <mergeCell ref="E19:F19"/>
    <mergeCell ref="G19:H19"/>
    <mergeCell ref="I19:J19"/>
    <mergeCell ref="Q16:R16"/>
    <mergeCell ref="O23:P23"/>
    <mergeCell ref="Q23:R23"/>
    <mergeCell ref="E22:F22"/>
    <mergeCell ref="G22:H22"/>
    <mergeCell ref="I22:J22"/>
    <mergeCell ref="K22:L22"/>
    <mergeCell ref="M22:N22"/>
    <mergeCell ref="O22:P22"/>
    <mergeCell ref="Q22:R22"/>
    <mergeCell ref="E23:F23"/>
    <mergeCell ref="G23:H23"/>
    <mergeCell ref="I23:J23"/>
    <mergeCell ref="K23:L23"/>
    <mergeCell ref="M23:N23"/>
    <mergeCell ref="E21:F21"/>
    <mergeCell ref="K19:L19"/>
    <mergeCell ref="M19:N19"/>
    <mergeCell ref="E18:F18"/>
    <mergeCell ref="G18:H18"/>
    <mergeCell ref="I18:J18"/>
    <mergeCell ref="O21:P21"/>
    <mergeCell ref="Q21:R21"/>
    <mergeCell ref="G21:H21"/>
    <mergeCell ref="I21:J21"/>
    <mergeCell ref="K21:L21"/>
    <mergeCell ref="M21:N21"/>
    <mergeCell ref="Q17:R17"/>
    <mergeCell ref="M17:N17"/>
    <mergeCell ref="O17:P17"/>
    <mergeCell ref="O19:P19"/>
    <mergeCell ref="Q19:R19"/>
    <mergeCell ref="K18:L18"/>
    <mergeCell ref="M18:N18"/>
    <mergeCell ref="O18:P18"/>
    <mergeCell ref="Q18:R18"/>
    <mergeCell ref="Q14:R14"/>
    <mergeCell ref="K15:L15"/>
    <mergeCell ref="M15:N15"/>
    <mergeCell ref="O15:P15"/>
    <mergeCell ref="Q15:R15"/>
    <mergeCell ref="Q11:R11"/>
    <mergeCell ref="E12:F12"/>
    <mergeCell ref="G12:H12"/>
    <mergeCell ref="I12:J12"/>
    <mergeCell ref="K12:L12"/>
    <mergeCell ref="E11:F11"/>
    <mergeCell ref="I11:J11"/>
    <mergeCell ref="K11:L11"/>
    <mergeCell ref="M11:N11"/>
    <mergeCell ref="O11:P11"/>
    <mergeCell ref="Q12:R12"/>
    <mergeCell ref="E13:F13"/>
    <mergeCell ref="G13:H13"/>
    <mergeCell ref="I13:J13"/>
    <mergeCell ref="K13:L13"/>
    <mergeCell ref="M13:N13"/>
    <mergeCell ref="O13:P13"/>
    <mergeCell ref="Q13:R13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V37"/>
  <sheetViews>
    <sheetView zoomScale="87" zoomScaleNormal="87" zoomScaleSheetLayoutView="91" workbookViewId="0">
      <selection activeCell="B22" sqref="B22"/>
    </sheetView>
  </sheetViews>
  <sheetFormatPr defaultRowHeight="15.75" x14ac:dyDescent="0.25"/>
  <cols>
    <col min="1" max="1" width="8.7109375" style="3" customWidth="1"/>
    <col min="2" max="2" width="10.85546875" style="3" customWidth="1"/>
    <col min="3" max="3" width="13" style="3" customWidth="1"/>
    <col min="4" max="4" width="28.7109375" style="3" customWidth="1"/>
    <col min="5" max="5" width="6.85546875" style="3" customWidth="1"/>
    <col min="6" max="10" width="7" style="3" customWidth="1"/>
    <col min="11" max="11" width="7.140625" style="3" customWidth="1"/>
    <col min="12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50</v>
      </c>
      <c r="B1" s="2"/>
      <c r="C1" s="2"/>
    </row>
    <row r="2" spans="1:22" s="9" customFormat="1" x14ac:dyDescent="0.25">
      <c r="A2" s="5" t="s">
        <v>56</v>
      </c>
      <c r="B2" s="107"/>
      <c r="C2" s="115" t="str">
        <f>Analysis!C2</f>
        <v>28.04.24</v>
      </c>
      <c r="D2" s="6"/>
      <c r="E2" s="140" t="s">
        <v>11</v>
      </c>
      <c r="F2" s="140"/>
      <c r="G2" s="140" t="s">
        <v>12</v>
      </c>
      <c r="H2" s="140"/>
      <c r="I2" s="140" t="s">
        <v>13</v>
      </c>
      <c r="J2" s="140"/>
      <c r="K2" s="140" t="s">
        <v>14</v>
      </c>
      <c r="L2" s="140"/>
      <c r="M2" s="140" t="s">
        <v>15</v>
      </c>
      <c r="N2" s="140"/>
      <c r="O2" s="140" t="s">
        <v>16</v>
      </c>
      <c r="P2" s="140"/>
      <c r="Q2" s="140" t="s">
        <v>17</v>
      </c>
      <c r="R2" s="140"/>
      <c r="S2" s="7" t="s">
        <v>20</v>
      </c>
      <c r="T2" s="7" t="s">
        <v>35</v>
      </c>
      <c r="U2" s="8" t="s">
        <v>22</v>
      </c>
      <c r="V2" s="8" t="s">
        <v>23</v>
      </c>
    </row>
    <row r="3" spans="1:22" x14ac:dyDescent="0.25">
      <c r="A3" s="10" t="s">
        <v>18</v>
      </c>
      <c r="B3" s="10" t="s">
        <v>19</v>
      </c>
      <c r="C3" s="10" t="s">
        <v>44</v>
      </c>
      <c r="D3" s="10" t="s">
        <v>28</v>
      </c>
      <c r="E3" s="54">
        <v>8</v>
      </c>
      <c r="F3" s="25">
        <v>16.3</v>
      </c>
      <c r="G3" s="54">
        <v>8</v>
      </c>
      <c r="H3" s="25">
        <v>16.3</v>
      </c>
      <c r="I3" s="54">
        <v>8</v>
      </c>
      <c r="J3" s="25">
        <v>15.3</v>
      </c>
      <c r="K3" s="54">
        <v>8</v>
      </c>
      <c r="L3" s="25">
        <v>16</v>
      </c>
      <c r="M3" s="54">
        <v>8</v>
      </c>
      <c r="N3" s="25">
        <v>16.3</v>
      </c>
      <c r="O3" s="24"/>
      <c r="P3" s="24"/>
      <c r="Q3" s="24"/>
      <c r="R3" s="24"/>
      <c r="S3" s="12"/>
      <c r="T3" s="12"/>
      <c r="U3" s="13"/>
      <c r="V3" s="13"/>
    </row>
    <row r="4" spans="1:22" x14ac:dyDescent="0.25">
      <c r="A4" s="6" t="s">
        <v>105</v>
      </c>
      <c r="B4" s="163" t="s">
        <v>120</v>
      </c>
      <c r="C4" s="6">
        <v>1</v>
      </c>
      <c r="D4" s="20" t="s">
        <v>106</v>
      </c>
      <c r="E4" s="137">
        <v>8</v>
      </c>
      <c r="F4" s="141"/>
      <c r="G4" s="137">
        <v>8</v>
      </c>
      <c r="H4" s="141"/>
      <c r="I4" s="137">
        <v>5</v>
      </c>
      <c r="J4" s="141"/>
      <c r="K4" s="137"/>
      <c r="L4" s="141"/>
      <c r="M4" s="137"/>
      <c r="N4" s="141"/>
      <c r="O4" s="137"/>
      <c r="P4" s="141"/>
      <c r="Q4" s="137"/>
      <c r="R4" s="141"/>
      <c r="S4" s="12">
        <f t="shared" ref="S4:S10" si="0">E4+G4+I4+K4+M4+O4+Q4</f>
        <v>21</v>
      </c>
      <c r="T4" s="12">
        <f t="shared" ref="T4:T22" si="1">SUM(S4-U4-V4)</f>
        <v>21</v>
      </c>
      <c r="U4" s="14"/>
      <c r="V4" s="14"/>
    </row>
    <row r="5" spans="1:22" x14ac:dyDescent="0.25">
      <c r="A5" s="6">
        <v>7138</v>
      </c>
      <c r="B5" s="6" t="s">
        <v>117</v>
      </c>
      <c r="C5" s="6">
        <v>12</v>
      </c>
      <c r="D5" s="20" t="s">
        <v>101</v>
      </c>
      <c r="E5" s="137"/>
      <c r="F5" s="141"/>
      <c r="G5" s="137"/>
      <c r="H5" s="141"/>
      <c r="I5" s="137">
        <v>2</v>
      </c>
      <c r="J5" s="141"/>
      <c r="K5" s="137">
        <v>7.5</v>
      </c>
      <c r="L5" s="141"/>
      <c r="M5" s="137">
        <v>5.5</v>
      </c>
      <c r="N5" s="141"/>
      <c r="O5" s="137"/>
      <c r="P5" s="141"/>
      <c r="Q5" s="137"/>
      <c r="R5" s="141"/>
      <c r="S5" s="12">
        <f t="shared" si="0"/>
        <v>15</v>
      </c>
      <c r="T5" s="12">
        <f t="shared" si="1"/>
        <v>15</v>
      </c>
      <c r="U5" s="14"/>
      <c r="V5" s="14"/>
    </row>
    <row r="6" spans="1:22" x14ac:dyDescent="0.25">
      <c r="A6" s="6">
        <v>6964</v>
      </c>
      <c r="B6" s="6" t="s">
        <v>118</v>
      </c>
      <c r="C6" s="6">
        <v>22</v>
      </c>
      <c r="D6" s="10" t="s">
        <v>93</v>
      </c>
      <c r="E6" s="137"/>
      <c r="F6" s="141"/>
      <c r="G6" s="137"/>
      <c r="H6" s="141"/>
      <c r="I6" s="137"/>
      <c r="J6" s="141"/>
      <c r="K6" s="137"/>
      <c r="L6" s="141"/>
      <c r="M6" s="137">
        <v>2.5</v>
      </c>
      <c r="N6" s="141"/>
      <c r="O6" s="137"/>
      <c r="P6" s="141"/>
      <c r="Q6" s="137"/>
      <c r="R6" s="141"/>
      <c r="S6" s="12">
        <f t="shared" si="0"/>
        <v>2.5</v>
      </c>
      <c r="T6" s="12">
        <f t="shared" si="1"/>
        <v>2.5</v>
      </c>
      <c r="U6" s="14"/>
      <c r="V6" s="14"/>
    </row>
    <row r="7" spans="1:22" x14ac:dyDescent="0.25">
      <c r="A7" s="6"/>
      <c r="B7" s="6"/>
      <c r="C7" s="6"/>
      <c r="D7" s="20"/>
      <c r="E7" s="137"/>
      <c r="F7" s="141"/>
      <c r="G7" s="137"/>
      <c r="H7" s="141"/>
      <c r="I7" s="137"/>
      <c r="J7" s="141"/>
      <c r="K7" s="137"/>
      <c r="L7" s="141"/>
      <c r="M7" s="137"/>
      <c r="N7" s="141"/>
      <c r="O7" s="137"/>
      <c r="P7" s="141"/>
      <c r="Q7" s="137"/>
      <c r="R7" s="141"/>
      <c r="S7" s="12">
        <f t="shared" si="0"/>
        <v>0</v>
      </c>
      <c r="T7" s="12">
        <f t="shared" si="1"/>
        <v>0</v>
      </c>
      <c r="U7" s="14"/>
      <c r="V7" s="14"/>
    </row>
    <row r="8" spans="1:22" x14ac:dyDescent="0.25">
      <c r="A8" s="6"/>
      <c r="B8" s="6"/>
      <c r="C8" s="6"/>
      <c r="D8" s="20"/>
      <c r="E8" s="137"/>
      <c r="F8" s="141"/>
      <c r="G8" s="137"/>
      <c r="H8" s="141"/>
      <c r="I8" s="137"/>
      <c r="J8" s="141"/>
      <c r="K8" s="137"/>
      <c r="L8" s="141"/>
      <c r="M8" s="137"/>
      <c r="N8" s="141"/>
      <c r="O8" s="137"/>
      <c r="P8" s="141"/>
      <c r="Q8" s="137"/>
      <c r="R8" s="141"/>
      <c r="S8" s="12">
        <f t="shared" si="0"/>
        <v>0</v>
      </c>
      <c r="T8" s="12">
        <f t="shared" si="1"/>
        <v>0</v>
      </c>
      <c r="U8" s="14"/>
      <c r="V8" s="14"/>
    </row>
    <row r="9" spans="1:22" x14ac:dyDescent="0.25">
      <c r="A9" s="6"/>
      <c r="B9" s="6"/>
      <c r="C9" s="6"/>
      <c r="D9" s="20"/>
      <c r="E9" s="137"/>
      <c r="F9" s="141"/>
      <c r="G9" s="137"/>
      <c r="H9" s="141"/>
      <c r="I9" s="137"/>
      <c r="J9" s="141"/>
      <c r="K9" s="137"/>
      <c r="L9" s="141"/>
      <c r="M9" s="137"/>
      <c r="N9" s="141"/>
      <c r="O9" s="137"/>
      <c r="P9" s="141"/>
      <c r="Q9" s="137"/>
      <c r="R9" s="141"/>
      <c r="S9" s="12">
        <f t="shared" si="0"/>
        <v>0</v>
      </c>
      <c r="T9" s="12">
        <f t="shared" si="1"/>
        <v>0</v>
      </c>
      <c r="U9" s="14"/>
      <c r="V9" s="14"/>
    </row>
    <row r="10" spans="1:22" x14ac:dyDescent="0.25">
      <c r="A10" s="6"/>
      <c r="B10" s="6"/>
      <c r="C10" s="6"/>
      <c r="D10" s="20"/>
      <c r="E10" s="137"/>
      <c r="F10" s="141"/>
      <c r="G10" s="137"/>
      <c r="H10" s="141"/>
      <c r="I10" s="137"/>
      <c r="J10" s="141"/>
      <c r="K10" s="137"/>
      <c r="L10" s="141"/>
      <c r="M10" s="137"/>
      <c r="N10" s="141"/>
      <c r="O10" s="137"/>
      <c r="P10" s="141"/>
      <c r="Q10" s="137"/>
      <c r="R10" s="141"/>
      <c r="S10" s="12">
        <f t="shared" si="0"/>
        <v>0</v>
      </c>
      <c r="T10" s="12">
        <f t="shared" si="1"/>
        <v>0</v>
      </c>
      <c r="U10" s="14"/>
      <c r="V10" s="14"/>
    </row>
    <row r="11" spans="1:22" ht="15" customHeight="1" x14ac:dyDescent="0.25">
      <c r="A11" s="6"/>
      <c r="B11" s="6"/>
      <c r="C11" s="6"/>
      <c r="D11" s="20"/>
      <c r="E11" s="137"/>
      <c r="F11" s="141"/>
      <c r="G11" s="137"/>
      <c r="H11" s="141"/>
      <c r="I11" s="137"/>
      <c r="J11" s="141"/>
      <c r="K11" s="137"/>
      <c r="L11" s="141"/>
      <c r="M11" s="137"/>
      <c r="N11" s="141"/>
      <c r="O11" s="137"/>
      <c r="P11" s="141"/>
      <c r="Q11" s="137"/>
      <c r="R11" s="141"/>
      <c r="S11" s="12">
        <f t="shared" ref="S11:S24" si="2">E11+G11+I11+K11+M11+O11+Q11</f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0"/>
      <c r="E12" s="137"/>
      <c r="F12" s="141"/>
      <c r="G12" s="137"/>
      <c r="H12" s="141"/>
      <c r="I12" s="137"/>
      <c r="J12" s="141"/>
      <c r="K12" s="137"/>
      <c r="L12" s="141"/>
      <c r="M12" s="137"/>
      <c r="N12" s="141"/>
      <c r="O12" s="137"/>
      <c r="P12" s="141"/>
      <c r="Q12" s="137"/>
      <c r="R12" s="141"/>
      <c r="S12" s="12">
        <f t="shared" si="2"/>
        <v>0</v>
      </c>
      <c r="T12" s="12">
        <f t="shared" si="1"/>
        <v>0</v>
      </c>
      <c r="U12" s="14"/>
      <c r="V12" s="14"/>
    </row>
    <row r="13" spans="1:22" x14ac:dyDescent="0.25">
      <c r="A13" s="6"/>
      <c r="B13" s="6"/>
      <c r="C13" s="6"/>
      <c r="D13" s="20"/>
      <c r="E13" s="137"/>
      <c r="F13" s="141"/>
      <c r="G13" s="137"/>
      <c r="H13" s="141"/>
      <c r="I13" s="137"/>
      <c r="J13" s="141"/>
      <c r="K13" s="137"/>
      <c r="L13" s="141"/>
      <c r="M13" s="137"/>
      <c r="N13" s="141"/>
      <c r="O13" s="137"/>
      <c r="P13" s="141"/>
      <c r="Q13" s="137"/>
      <c r="R13" s="141"/>
      <c r="S13" s="12">
        <f t="shared" si="2"/>
        <v>0</v>
      </c>
      <c r="T13" s="12">
        <f t="shared" si="1"/>
        <v>0</v>
      </c>
      <c r="U13" s="14"/>
      <c r="V13" s="14"/>
    </row>
    <row r="14" spans="1:22" x14ac:dyDescent="0.25">
      <c r="A14" s="6"/>
      <c r="B14" s="6"/>
      <c r="C14" s="6"/>
      <c r="D14" s="20"/>
      <c r="E14" s="137"/>
      <c r="F14" s="141"/>
      <c r="G14" s="137"/>
      <c r="H14" s="141"/>
      <c r="I14" s="137"/>
      <c r="J14" s="141"/>
      <c r="K14" s="137"/>
      <c r="L14" s="141"/>
      <c r="M14" s="137"/>
      <c r="N14" s="141"/>
      <c r="O14" s="137"/>
      <c r="P14" s="141"/>
      <c r="Q14" s="137"/>
      <c r="R14" s="141"/>
      <c r="S14" s="12">
        <f t="shared" si="2"/>
        <v>0</v>
      </c>
      <c r="T14" s="12">
        <f t="shared" si="1"/>
        <v>0</v>
      </c>
      <c r="U14" s="14"/>
      <c r="V14" s="14"/>
    </row>
    <row r="15" spans="1:22" x14ac:dyDescent="0.25">
      <c r="A15" s="6"/>
      <c r="B15" s="6"/>
      <c r="C15" s="6"/>
      <c r="D15" s="20"/>
      <c r="E15" s="137"/>
      <c r="F15" s="141"/>
      <c r="G15" s="137"/>
      <c r="H15" s="141"/>
      <c r="I15" s="137"/>
      <c r="J15" s="141"/>
      <c r="K15" s="137"/>
      <c r="L15" s="141"/>
      <c r="M15" s="137"/>
      <c r="N15" s="141"/>
      <c r="O15" s="137"/>
      <c r="P15" s="141"/>
      <c r="Q15" s="137"/>
      <c r="R15" s="141"/>
      <c r="S15" s="12">
        <f>E15+G15+I15+K15+M15+O15+Q15</f>
        <v>0</v>
      </c>
      <c r="T15" s="12">
        <f t="shared" si="1"/>
        <v>0</v>
      </c>
      <c r="U15" s="14"/>
      <c r="V15" s="14"/>
    </row>
    <row r="16" spans="1:22" x14ac:dyDescent="0.25">
      <c r="A16" s="6"/>
      <c r="B16" s="6"/>
      <c r="C16" s="6"/>
      <c r="D16" s="20" t="s">
        <v>114</v>
      </c>
      <c r="E16" s="120"/>
      <c r="F16" s="121"/>
      <c r="G16" s="120"/>
      <c r="H16" s="121"/>
      <c r="I16" s="120">
        <v>1</v>
      </c>
      <c r="J16" s="121"/>
      <c r="K16" s="120"/>
      <c r="L16" s="121"/>
      <c r="M16" s="120"/>
      <c r="N16" s="121"/>
      <c r="O16" s="137"/>
      <c r="P16" s="141"/>
      <c r="Q16" s="137"/>
      <c r="R16" s="141"/>
      <c r="S16" s="12">
        <f>E16+G16+I16+K16+M16+O16+Q16</f>
        <v>1</v>
      </c>
      <c r="T16" s="12">
        <f t="shared" si="1"/>
        <v>1</v>
      </c>
      <c r="U16" s="14"/>
      <c r="V16" s="14"/>
    </row>
    <row r="17" spans="1:22" x14ac:dyDescent="0.25">
      <c r="A17" s="6"/>
      <c r="B17" s="6"/>
      <c r="C17" s="6"/>
      <c r="D17" s="20"/>
      <c r="E17" s="120"/>
      <c r="F17" s="121"/>
      <c r="G17" s="120"/>
      <c r="H17" s="121"/>
      <c r="I17" s="120"/>
      <c r="J17" s="121"/>
      <c r="K17" s="120"/>
      <c r="L17" s="121"/>
      <c r="M17" s="120"/>
      <c r="N17" s="121"/>
      <c r="O17" s="137"/>
      <c r="P17" s="141"/>
      <c r="Q17" s="137"/>
      <c r="R17" s="141"/>
      <c r="S17" s="12">
        <f t="shared" si="2"/>
        <v>0</v>
      </c>
      <c r="T17" s="12">
        <f t="shared" si="1"/>
        <v>0</v>
      </c>
      <c r="U17" s="14"/>
      <c r="V17" s="14"/>
    </row>
    <row r="18" spans="1:22" x14ac:dyDescent="0.25">
      <c r="A18" s="6"/>
      <c r="B18" s="23"/>
      <c r="C18" s="6"/>
      <c r="D18" s="20"/>
      <c r="E18" s="137"/>
      <c r="F18" s="141"/>
      <c r="G18" s="137"/>
      <c r="H18" s="141"/>
      <c r="I18" s="137"/>
      <c r="J18" s="141"/>
      <c r="K18" s="137"/>
      <c r="L18" s="141"/>
      <c r="M18" s="137"/>
      <c r="N18" s="141"/>
      <c r="O18" s="137"/>
      <c r="P18" s="141"/>
      <c r="Q18" s="137"/>
      <c r="R18" s="141"/>
      <c r="S18" s="12">
        <f t="shared" ref="S18:S20" si="3">E18+G18+I18+K18+M18+O18+Q18</f>
        <v>0</v>
      </c>
      <c r="T18" s="12">
        <f t="shared" ref="T18:T20" si="4">SUM(S18-U18-V18)</f>
        <v>0</v>
      </c>
      <c r="U18" s="14"/>
      <c r="V18" s="14"/>
    </row>
    <row r="19" spans="1:22" x14ac:dyDescent="0.25">
      <c r="A19" s="6"/>
      <c r="B19" s="6"/>
      <c r="C19" s="6"/>
      <c r="D19" s="20"/>
      <c r="E19" s="137"/>
      <c r="F19" s="141"/>
      <c r="G19" s="137"/>
      <c r="H19" s="141"/>
      <c r="I19" s="137"/>
      <c r="J19" s="141"/>
      <c r="K19" s="137"/>
      <c r="L19" s="141"/>
      <c r="M19" s="137"/>
      <c r="N19" s="141"/>
      <c r="O19" s="137"/>
      <c r="P19" s="141"/>
      <c r="Q19" s="137"/>
      <c r="R19" s="141"/>
      <c r="S19" s="12">
        <f t="shared" si="3"/>
        <v>0</v>
      </c>
      <c r="T19" s="12">
        <f t="shared" si="4"/>
        <v>0</v>
      </c>
      <c r="U19" s="14"/>
      <c r="V19" s="14"/>
    </row>
    <row r="20" spans="1:22" x14ac:dyDescent="0.25">
      <c r="A20" s="6">
        <v>3600</v>
      </c>
      <c r="B20" s="6" t="s">
        <v>116</v>
      </c>
      <c r="C20" s="6"/>
      <c r="D20" s="20" t="s">
        <v>65</v>
      </c>
      <c r="E20" s="137"/>
      <c r="F20" s="141"/>
      <c r="G20" s="137"/>
      <c r="H20" s="141"/>
      <c r="I20" s="137"/>
      <c r="J20" s="141"/>
      <c r="K20" s="137"/>
      <c r="L20" s="141"/>
      <c r="M20" s="137"/>
      <c r="N20" s="141"/>
      <c r="O20" s="137"/>
      <c r="P20" s="141"/>
      <c r="Q20" s="137"/>
      <c r="R20" s="141"/>
      <c r="S20" s="12">
        <f t="shared" si="3"/>
        <v>0</v>
      </c>
      <c r="T20" s="12">
        <f t="shared" si="4"/>
        <v>0</v>
      </c>
      <c r="U20" s="14"/>
      <c r="V20" s="14"/>
    </row>
    <row r="21" spans="1:22" x14ac:dyDescent="0.25">
      <c r="A21" s="6">
        <v>3600</v>
      </c>
      <c r="B21" s="23" t="s">
        <v>116</v>
      </c>
      <c r="C21" s="6"/>
      <c r="D21" s="20" t="s">
        <v>60</v>
      </c>
      <c r="E21" s="137"/>
      <c r="F21" s="141"/>
      <c r="G21" s="137"/>
      <c r="H21" s="141"/>
      <c r="I21" s="137"/>
      <c r="J21" s="141"/>
      <c r="K21" s="137"/>
      <c r="L21" s="141"/>
      <c r="M21" s="137"/>
      <c r="N21" s="141"/>
      <c r="O21" s="137"/>
      <c r="P21" s="141"/>
      <c r="Q21" s="137"/>
      <c r="R21" s="141"/>
      <c r="S21" s="12">
        <f t="shared" si="2"/>
        <v>0</v>
      </c>
      <c r="T21" s="12">
        <f t="shared" si="1"/>
        <v>0</v>
      </c>
      <c r="U21" s="14"/>
      <c r="V21" s="14"/>
    </row>
    <row r="22" spans="1:22" x14ac:dyDescent="0.25">
      <c r="A22" s="107"/>
      <c r="B22" s="59"/>
      <c r="C22" s="107"/>
      <c r="D22" s="10"/>
      <c r="E22" s="156"/>
      <c r="F22" s="141"/>
      <c r="G22" s="156"/>
      <c r="H22" s="141"/>
      <c r="I22" s="156"/>
      <c r="J22" s="141"/>
      <c r="K22" s="156"/>
      <c r="L22" s="141"/>
      <c r="M22" s="156"/>
      <c r="N22" s="141"/>
      <c r="O22" s="137"/>
      <c r="P22" s="141"/>
      <c r="Q22" s="137"/>
      <c r="R22" s="141"/>
      <c r="S22" s="12">
        <f t="shared" si="2"/>
        <v>0</v>
      </c>
      <c r="T22" s="12">
        <f t="shared" si="1"/>
        <v>0</v>
      </c>
      <c r="U22" s="14"/>
      <c r="V22" s="14"/>
    </row>
    <row r="23" spans="1:22" x14ac:dyDescent="0.25">
      <c r="A23" s="10" t="s">
        <v>33</v>
      </c>
      <c r="B23" s="10"/>
      <c r="C23" s="10"/>
      <c r="D23" s="10"/>
      <c r="E23" s="137"/>
      <c r="F23" s="141"/>
      <c r="G23" s="137"/>
      <c r="H23" s="141"/>
      <c r="I23" s="137"/>
      <c r="J23" s="141"/>
      <c r="K23" s="137"/>
      <c r="L23" s="141"/>
      <c r="M23" s="137"/>
      <c r="N23" s="141"/>
      <c r="O23" s="137"/>
      <c r="P23" s="141"/>
      <c r="Q23" s="137"/>
      <c r="R23" s="141"/>
      <c r="S23" s="12">
        <f t="shared" si="2"/>
        <v>0</v>
      </c>
      <c r="T23" s="12"/>
      <c r="U23" s="15"/>
      <c r="V23" s="14"/>
    </row>
    <row r="24" spans="1:22" x14ac:dyDescent="0.25">
      <c r="A24" s="10" t="s">
        <v>34</v>
      </c>
      <c r="B24" s="10"/>
      <c r="C24" s="10"/>
      <c r="D24" s="10"/>
      <c r="E24" s="137"/>
      <c r="F24" s="141"/>
      <c r="G24" s="137"/>
      <c r="H24" s="141"/>
      <c r="I24" s="137"/>
      <c r="J24" s="141"/>
      <c r="K24" s="137"/>
      <c r="L24" s="141"/>
      <c r="M24" s="137"/>
      <c r="N24" s="141"/>
      <c r="O24" s="137"/>
      <c r="P24" s="141"/>
      <c r="Q24" s="137"/>
      <c r="R24" s="141"/>
      <c r="S24" s="12">
        <f t="shared" si="2"/>
        <v>0</v>
      </c>
      <c r="T24" s="12"/>
      <c r="U24" s="15"/>
      <c r="V24" s="14"/>
    </row>
    <row r="25" spans="1:22" x14ac:dyDescent="0.25">
      <c r="A25" s="15" t="s">
        <v>6</v>
      </c>
      <c r="B25" s="15"/>
      <c r="C25" s="15"/>
      <c r="D25" s="15"/>
      <c r="E25" s="143">
        <f>SUM(E4:E24)</f>
        <v>8</v>
      </c>
      <c r="F25" s="144"/>
      <c r="G25" s="143">
        <f>SUM(G4:G24)</f>
        <v>8</v>
      </c>
      <c r="H25" s="144"/>
      <c r="I25" s="143">
        <f>SUM(I4:I24)</f>
        <v>8</v>
      </c>
      <c r="J25" s="144"/>
      <c r="K25" s="143">
        <f>SUM(K4:K24)</f>
        <v>7.5</v>
      </c>
      <c r="L25" s="144"/>
      <c r="M25" s="143">
        <f>SUM(M4:M24)</f>
        <v>8</v>
      </c>
      <c r="N25" s="144"/>
      <c r="O25" s="143">
        <f>SUM(O4:O24)</f>
        <v>0</v>
      </c>
      <c r="P25" s="144"/>
      <c r="Q25" s="143">
        <f>SUM(Q4:Q24)</f>
        <v>0</v>
      </c>
      <c r="R25" s="144"/>
      <c r="S25" s="12">
        <f t="shared" ref="S25" si="5">E25+G25+I25+K25+M25+O25+Q25</f>
        <v>39.5</v>
      </c>
      <c r="T25" s="12"/>
      <c r="U25" s="15"/>
      <c r="V25" s="14"/>
    </row>
    <row r="26" spans="1:22" x14ac:dyDescent="0.25">
      <c r="A26" s="15" t="s">
        <v>2</v>
      </c>
      <c r="B26" s="15"/>
      <c r="C26" s="15"/>
      <c r="D26" s="15"/>
      <c r="E26" s="12"/>
      <c r="F26" s="16">
        <v>8</v>
      </c>
      <c r="G26" s="12"/>
      <c r="H26" s="16">
        <v>8</v>
      </c>
      <c r="I26" s="12"/>
      <c r="J26" s="16">
        <v>8</v>
      </c>
      <c r="K26" s="12"/>
      <c r="L26" s="16">
        <v>8</v>
      </c>
      <c r="M26" s="12"/>
      <c r="N26" s="16">
        <v>8</v>
      </c>
      <c r="O26" s="12"/>
      <c r="P26" s="16"/>
      <c r="Q26" s="12"/>
      <c r="R26" s="16"/>
      <c r="S26" s="12">
        <f>SUM(E26:R26)</f>
        <v>40</v>
      </c>
      <c r="T26" s="12">
        <f>SUM(T4:T25)</f>
        <v>39.5</v>
      </c>
      <c r="U26" s="14"/>
      <c r="V26" s="14"/>
    </row>
    <row r="27" spans="1:22" x14ac:dyDescent="0.25">
      <c r="A27" s="15" t="s">
        <v>37</v>
      </c>
      <c r="B27" s="15"/>
      <c r="C27" s="15"/>
      <c r="D27" s="15"/>
      <c r="E27" s="14"/>
      <c r="F27" s="14">
        <f>SUM(E25)-F26</f>
        <v>0</v>
      </c>
      <c r="G27" s="14"/>
      <c r="H27" s="14">
        <f>SUM(G25)-H26</f>
        <v>0</v>
      </c>
      <c r="I27" s="14"/>
      <c r="J27" s="14">
        <f>SUM(I25)-J26</f>
        <v>0</v>
      </c>
      <c r="K27" s="14"/>
      <c r="L27" s="14">
        <f>SUM(K25)-L26</f>
        <v>-0.5</v>
      </c>
      <c r="M27" s="14"/>
      <c r="N27" s="14">
        <f>SUM(M25)-N26</f>
        <v>0</v>
      </c>
      <c r="O27" s="14"/>
      <c r="P27" s="14">
        <f>SUM(O25)</f>
        <v>0</v>
      </c>
      <c r="Q27" s="14"/>
      <c r="R27" s="14">
        <f>SUM(Q25)</f>
        <v>0</v>
      </c>
      <c r="S27" s="14">
        <f>SUM(E27:R27)</f>
        <v>-0.5</v>
      </c>
      <c r="T27" s="14"/>
      <c r="U27" s="14">
        <f>SUM(U4:U26)</f>
        <v>0</v>
      </c>
      <c r="V27" s="14">
        <f>SUM(V4:V26)</f>
        <v>0</v>
      </c>
    </row>
    <row r="29" spans="1:22" x14ac:dyDescent="0.25">
      <c r="A29" s="1" t="s">
        <v>21</v>
      </c>
      <c r="B29" s="2"/>
    </row>
    <row r="30" spans="1:22" x14ac:dyDescent="0.25">
      <c r="A30" s="3" t="s">
        <v>2</v>
      </c>
      <c r="C30" s="17">
        <f>SUM(T26)</f>
        <v>39.5</v>
      </c>
      <c r="I30" s="1">
        <v>3600</v>
      </c>
    </row>
    <row r="31" spans="1:22" x14ac:dyDescent="0.25">
      <c r="A31" s="3" t="s">
        <v>22</v>
      </c>
      <c r="C31" s="17">
        <f>U27</f>
        <v>0</v>
      </c>
      <c r="D31" s="17"/>
      <c r="I31" s="22"/>
    </row>
    <row r="32" spans="1:22" x14ac:dyDescent="0.25">
      <c r="A32" s="3" t="s">
        <v>23</v>
      </c>
      <c r="C32" s="17">
        <f>V27</f>
        <v>0</v>
      </c>
    </row>
    <row r="33" spans="1:9" x14ac:dyDescent="0.25">
      <c r="A33" s="3" t="s">
        <v>24</v>
      </c>
      <c r="C33" s="17">
        <f>S23</f>
        <v>0</v>
      </c>
      <c r="I33" s="17"/>
    </row>
    <row r="34" spans="1:9" x14ac:dyDescent="0.25">
      <c r="A34" s="3" t="s">
        <v>4</v>
      </c>
      <c r="C34" s="17">
        <f>S24</f>
        <v>0</v>
      </c>
    </row>
    <row r="35" spans="1:9" ht="16.5" thickBot="1" x14ac:dyDescent="0.3">
      <c r="A35" s="4" t="s">
        <v>6</v>
      </c>
      <c r="C35" s="21">
        <f>SUM(C30:C34)</f>
        <v>39.5</v>
      </c>
      <c r="E35" s="4" t="s">
        <v>38</v>
      </c>
      <c r="F35" s="4"/>
      <c r="G35" s="18">
        <f>S25-C35</f>
        <v>0</v>
      </c>
    </row>
    <row r="36" spans="1:9" ht="16.5" thickTop="1" x14ac:dyDescent="0.25">
      <c r="A36" s="3" t="s">
        <v>25</v>
      </c>
      <c r="C36" s="19">
        <v>0</v>
      </c>
      <c r="D36" s="19"/>
    </row>
    <row r="37" spans="1:9" x14ac:dyDescent="0.25">
      <c r="A37" s="3" t="s">
        <v>32</v>
      </c>
      <c r="C37" s="19">
        <v>0</v>
      </c>
      <c r="D37" s="19"/>
    </row>
  </sheetData>
  <mergeCells count="161">
    <mergeCell ref="Q16:R16"/>
    <mergeCell ref="Q21:R21"/>
    <mergeCell ref="G21:H21"/>
    <mergeCell ref="I16:J16"/>
    <mergeCell ref="I21:J21"/>
    <mergeCell ref="K16:L16"/>
    <mergeCell ref="K21:L21"/>
    <mergeCell ref="M16:N16"/>
    <mergeCell ref="M21:N21"/>
    <mergeCell ref="O16:P16"/>
    <mergeCell ref="O21:P21"/>
    <mergeCell ref="E5:F5"/>
    <mergeCell ref="G13:H13"/>
    <mergeCell ref="G14:H14"/>
    <mergeCell ref="I14:J14"/>
    <mergeCell ref="E11:F11"/>
    <mergeCell ref="G11:H11"/>
    <mergeCell ref="I11:J11"/>
    <mergeCell ref="I12:J12"/>
    <mergeCell ref="E13:F13"/>
    <mergeCell ref="E8:F8"/>
    <mergeCell ref="G8:H8"/>
    <mergeCell ref="E12:F12"/>
    <mergeCell ref="E14:F14"/>
    <mergeCell ref="E9:F9"/>
    <mergeCell ref="G9:H9"/>
    <mergeCell ref="E10:F10"/>
    <mergeCell ref="G10:H10"/>
    <mergeCell ref="I10:J10"/>
    <mergeCell ref="G12:H12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  <mergeCell ref="K12:L12"/>
    <mergeCell ref="K13:L13"/>
    <mergeCell ref="M12:N12"/>
    <mergeCell ref="M14:N14"/>
    <mergeCell ref="M13:N13"/>
    <mergeCell ref="K11:L11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M8:N8"/>
    <mergeCell ref="Q10:R10"/>
    <mergeCell ref="O8:P8"/>
    <mergeCell ref="I8:J8"/>
    <mergeCell ref="K8:L8"/>
    <mergeCell ref="Q8:R8"/>
    <mergeCell ref="O9:P9"/>
    <mergeCell ref="M9:N9"/>
    <mergeCell ref="I9:J9"/>
    <mergeCell ref="K9:L9"/>
    <mergeCell ref="K10:L10"/>
    <mergeCell ref="O7:P7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6:F6"/>
    <mergeCell ref="G5:H5"/>
    <mergeCell ref="G6:H6"/>
    <mergeCell ref="I5:J5"/>
    <mergeCell ref="M7:N7"/>
    <mergeCell ref="I2:J2"/>
    <mergeCell ref="K2:L2"/>
    <mergeCell ref="E23:F23"/>
    <mergeCell ref="G23:H23"/>
    <mergeCell ref="O22:P22"/>
    <mergeCell ref="Q22:R22"/>
    <mergeCell ref="E17:F17"/>
    <mergeCell ref="G17:H17"/>
    <mergeCell ref="I17:J17"/>
    <mergeCell ref="K17:L17"/>
    <mergeCell ref="M17:N17"/>
    <mergeCell ref="O17:P17"/>
    <mergeCell ref="I23:J23"/>
    <mergeCell ref="K23:L23"/>
    <mergeCell ref="M23:N23"/>
    <mergeCell ref="O23:P23"/>
    <mergeCell ref="Q17:R17"/>
    <mergeCell ref="E22:F22"/>
    <mergeCell ref="G22:H22"/>
    <mergeCell ref="I22:J22"/>
    <mergeCell ref="K22:L22"/>
    <mergeCell ref="M22:N22"/>
    <mergeCell ref="Q23:R23"/>
    <mergeCell ref="E2:F2"/>
    <mergeCell ref="I13:J13"/>
    <mergeCell ref="E15:F15"/>
    <mergeCell ref="I15:J15"/>
    <mergeCell ref="Q25:R25"/>
    <mergeCell ref="E25:F25"/>
    <mergeCell ref="G25:H25"/>
    <mergeCell ref="I25:J25"/>
    <mergeCell ref="K25:L25"/>
    <mergeCell ref="M25:N25"/>
    <mergeCell ref="O25:P25"/>
    <mergeCell ref="E24:F24"/>
    <mergeCell ref="G24:H24"/>
    <mergeCell ref="I24:J24"/>
    <mergeCell ref="K24:L24"/>
    <mergeCell ref="M24:N24"/>
    <mergeCell ref="O24:P24"/>
    <mergeCell ref="Q24:R24"/>
    <mergeCell ref="Q15:R15"/>
    <mergeCell ref="G15:H15"/>
    <mergeCell ref="K15:L15"/>
    <mergeCell ref="M15:N15"/>
    <mergeCell ref="O15:P15"/>
    <mergeCell ref="E16:F16"/>
    <mergeCell ref="G16:H16"/>
    <mergeCell ref="E21:F21"/>
    <mergeCell ref="E20:F20"/>
    <mergeCell ref="G20:H20"/>
    <mergeCell ref="I20:J20"/>
    <mergeCell ref="K20:L20"/>
    <mergeCell ref="M20:N20"/>
    <mergeCell ref="O20:P20"/>
    <mergeCell ref="Q20:R20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</mergeCells>
  <phoneticPr fontId="4" type="noConversion"/>
  <pageMargins left="0.74803149606299213" right="0.74803149606299213" top="0.98425196850393704" bottom="0.98425196850393704" header="0.51181102362204722" footer="0.51181102362204722"/>
  <pageSetup paperSize="9" scale="68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V39"/>
  <sheetViews>
    <sheetView zoomScale="87" zoomScaleNormal="87" workbookViewId="0">
      <selection activeCell="B21" sqref="B21"/>
    </sheetView>
  </sheetViews>
  <sheetFormatPr defaultRowHeight="15.75" x14ac:dyDescent="0.25"/>
  <cols>
    <col min="1" max="2" width="10.85546875" style="3" customWidth="1"/>
    <col min="3" max="3" width="12.855468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4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46</v>
      </c>
      <c r="B1" s="2"/>
      <c r="C1" s="2"/>
      <c r="S1" s="3"/>
    </row>
    <row r="2" spans="1:22" s="9" customFormat="1" x14ac:dyDescent="0.25">
      <c r="A2" s="5" t="s">
        <v>56</v>
      </c>
      <c r="B2" s="107"/>
      <c r="C2" s="115" t="str">
        <f>Analysis!C2</f>
        <v>28.04.24</v>
      </c>
      <c r="D2" s="6"/>
      <c r="E2" s="140" t="s">
        <v>11</v>
      </c>
      <c r="F2" s="140"/>
      <c r="G2" s="140" t="s">
        <v>12</v>
      </c>
      <c r="H2" s="140"/>
      <c r="I2" s="140" t="s">
        <v>13</v>
      </c>
      <c r="J2" s="140"/>
      <c r="K2" s="140" t="s">
        <v>14</v>
      </c>
      <c r="L2" s="140"/>
      <c r="M2" s="140" t="s">
        <v>15</v>
      </c>
      <c r="N2" s="140"/>
      <c r="O2" s="140" t="s">
        <v>16</v>
      </c>
      <c r="P2" s="140"/>
      <c r="Q2" s="140" t="s">
        <v>17</v>
      </c>
      <c r="R2" s="140"/>
      <c r="S2" s="7" t="s">
        <v>20</v>
      </c>
      <c r="T2" s="7" t="s">
        <v>35</v>
      </c>
      <c r="U2" s="8" t="s">
        <v>22</v>
      </c>
      <c r="V2" s="8" t="s">
        <v>23</v>
      </c>
    </row>
    <row r="3" spans="1:22" x14ac:dyDescent="0.25">
      <c r="A3" s="10" t="s">
        <v>18</v>
      </c>
      <c r="B3" s="10" t="s">
        <v>19</v>
      </c>
      <c r="C3" s="10" t="s">
        <v>44</v>
      </c>
      <c r="D3" s="10" t="s">
        <v>28</v>
      </c>
      <c r="E3" s="54">
        <v>8.3000000000000007</v>
      </c>
      <c r="F3" s="25">
        <v>16.3</v>
      </c>
      <c r="G3" s="54">
        <v>8</v>
      </c>
      <c r="H3" s="25">
        <v>16.3</v>
      </c>
      <c r="I3" s="54">
        <v>8</v>
      </c>
      <c r="J3" s="25">
        <v>16.3</v>
      </c>
      <c r="K3" s="54">
        <v>8</v>
      </c>
      <c r="L3" s="25">
        <v>16.3</v>
      </c>
      <c r="M3" s="54">
        <v>8</v>
      </c>
      <c r="N3" s="25">
        <v>16.3</v>
      </c>
      <c r="O3" s="25"/>
      <c r="P3" s="25"/>
      <c r="Q3" s="11"/>
      <c r="R3" s="11"/>
      <c r="S3" s="12"/>
      <c r="T3" s="12"/>
      <c r="U3" s="13"/>
      <c r="V3" s="13"/>
    </row>
    <row r="4" spans="1:22" x14ac:dyDescent="0.25">
      <c r="A4" s="6">
        <v>6964</v>
      </c>
      <c r="B4" s="6" t="s">
        <v>118</v>
      </c>
      <c r="C4" s="6">
        <v>22</v>
      </c>
      <c r="D4" s="20" t="s">
        <v>93</v>
      </c>
      <c r="E4" s="137">
        <v>8</v>
      </c>
      <c r="F4" s="141"/>
      <c r="G4" s="137">
        <v>3</v>
      </c>
      <c r="H4" s="141"/>
      <c r="I4" s="137"/>
      <c r="J4" s="141"/>
      <c r="K4" s="137"/>
      <c r="L4" s="141"/>
      <c r="M4" s="137"/>
      <c r="N4" s="141"/>
      <c r="O4" s="137"/>
      <c r="P4" s="141"/>
      <c r="Q4" s="137"/>
      <c r="R4" s="141"/>
      <c r="S4" s="12">
        <f>E4+G4+I4+K4+M4+O4+Q4</f>
        <v>11</v>
      </c>
      <c r="T4" s="12">
        <f>SUM(S4-U4-V4)</f>
        <v>11</v>
      </c>
      <c r="U4" s="14"/>
      <c r="V4" s="14"/>
    </row>
    <row r="5" spans="1:22" ht="15.75" customHeight="1" x14ac:dyDescent="0.25">
      <c r="A5" s="6">
        <v>7138</v>
      </c>
      <c r="B5" s="6" t="s">
        <v>117</v>
      </c>
      <c r="C5" s="6">
        <v>5</v>
      </c>
      <c r="D5" s="20" t="s">
        <v>110</v>
      </c>
      <c r="E5" s="137"/>
      <c r="F5" s="141"/>
      <c r="G5" s="137">
        <v>5</v>
      </c>
      <c r="H5" s="141"/>
      <c r="I5" s="137"/>
      <c r="J5" s="141"/>
      <c r="K5" s="137"/>
      <c r="L5" s="141"/>
      <c r="M5" s="137"/>
      <c r="N5" s="141"/>
      <c r="O5" s="137"/>
      <c r="P5" s="141"/>
      <c r="Q5" s="137"/>
      <c r="R5" s="141"/>
      <c r="S5" s="12">
        <f>E5+G5+I5+K5+M5+O5+Q5</f>
        <v>5</v>
      </c>
      <c r="T5" s="12">
        <f>SUM(S5-U5-V5)</f>
        <v>5</v>
      </c>
      <c r="U5" s="14"/>
      <c r="V5" s="14"/>
    </row>
    <row r="6" spans="1:22" x14ac:dyDescent="0.25">
      <c r="A6" s="6">
        <v>7078</v>
      </c>
      <c r="B6" s="6" t="s">
        <v>119</v>
      </c>
      <c r="C6" s="6">
        <v>1</v>
      </c>
      <c r="D6" s="20" t="s">
        <v>99</v>
      </c>
      <c r="E6" s="137"/>
      <c r="F6" s="141"/>
      <c r="G6" s="137"/>
      <c r="H6" s="141"/>
      <c r="I6" s="137">
        <v>8</v>
      </c>
      <c r="J6" s="141"/>
      <c r="K6" s="137">
        <v>6</v>
      </c>
      <c r="L6" s="141"/>
      <c r="M6" s="137">
        <v>8</v>
      </c>
      <c r="N6" s="141"/>
      <c r="O6" s="137"/>
      <c r="P6" s="141"/>
      <c r="Q6" s="137"/>
      <c r="R6" s="141"/>
      <c r="S6" s="12">
        <f t="shared" ref="S6:S24" si="0">E6+G6+I6+K6+M6+O6+Q6</f>
        <v>22</v>
      </c>
      <c r="T6" s="12">
        <f t="shared" ref="T6:T21" si="1">SUM(S6-U6-V6)</f>
        <v>22</v>
      </c>
      <c r="U6" s="14"/>
      <c r="V6" s="14"/>
    </row>
    <row r="7" spans="1:22" x14ac:dyDescent="0.25">
      <c r="A7" s="6"/>
      <c r="B7" s="6"/>
      <c r="C7" s="6"/>
      <c r="D7" s="20"/>
      <c r="E7" s="137"/>
      <c r="F7" s="141"/>
      <c r="G7" s="137"/>
      <c r="H7" s="141"/>
      <c r="I7" s="137"/>
      <c r="J7" s="141"/>
      <c r="K7" s="137"/>
      <c r="L7" s="141"/>
      <c r="M7" s="137"/>
      <c r="N7" s="141"/>
      <c r="O7" s="137"/>
      <c r="P7" s="141"/>
      <c r="Q7" s="137"/>
      <c r="R7" s="141"/>
      <c r="S7" s="12">
        <f>E7+G7+I7+K7+M7+O7+Q7</f>
        <v>0</v>
      </c>
      <c r="T7" s="12">
        <f t="shared" si="1"/>
        <v>0</v>
      </c>
      <c r="U7" s="14"/>
      <c r="V7" s="14"/>
    </row>
    <row r="8" spans="1:22" x14ac:dyDescent="0.25">
      <c r="A8" s="6"/>
      <c r="B8" s="6"/>
      <c r="C8" s="6"/>
      <c r="D8" s="20"/>
      <c r="E8" s="137"/>
      <c r="F8" s="141"/>
      <c r="G8" s="137"/>
      <c r="H8" s="141"/>
      <c r="I8" s="137"/>
      <c r="J8" s="141"/>
      <c r="K8" s="137"/>
      <c r="L8" s="141"/>
      <c r="M8" s="137"/>
      <c r="N8" s="141"/>
      <c r="O8" s="137"/>
      <c r="P8" s="141"/>
      <c r="Q8" s="137"/>
      <c r="R8" s="141"/>
      <c r="S8" s="12">
        <f>E8+G8+I8+K8+M8+O8+Q8</f>
        <v>0</v>
      </c>
      <c r="T8" s="12">
        <f t="shared" si="1"/>
        <v>0</v>
      </c>
      <c r="U8" s="14"/>
      <c r="V8" s="14"/>
    </row>
    <row r="9" spans="1:22" x14ac:dyDescent="0.25">
      <c r="A9" s="6"/>
      <c r="B9" s="6"/>
      <c r="C9" s="6"/>
      <c r="D9" s="20"/>
      <c r="E9" s="137"/>
      <c r="F9" s="141"/>
      <c r="G9" s="137"/>
      <c r="H9" s="141"/>
      <c r="I9" s="137"/>
      <c r="J9" s="141"/>
      <c r="K9" s="137"/>
      <c r="L9" s="141"/>
      <c r="M9" s="137"/>
      <c r="N9" s="141"/>
      <c r="O9" s="137"/>
      <c r="P9" s="141"/>
      <c r="Q9" s="137"/>
      <c r="R9" s="141"/>
      <c r="S9" s="12">
        <f>E9+G9+I9+K9+M9+O9+Q9</f>
        <v>0</v>
      </c>
      <c r="T9" s="12">
        <f t="shared" si="1"/>
        <v>0</v>
      </c>
      <c r="U9" s="14"/>
      <c r="V9" s="14"/>
    </row>
    <row r="10" spans="1:22" x14ac:dyDescent="0.25">
      <c r="A10" s="6"/>
      <c r="B10" s="6"/>
      <c r="C10" s="6"/>
      <c r="D10" s="20"/>
      <c r="E10" s="137"/>
      <c r="F10" s="141"/>
      <c r="G10" s="137"/>
      <c r="H10" s="141"/>
      <c r="I10" s="137"/>
      <c r="J10" s="141"/>
      <c r="K10" s="137"/>
      <c r="L10" s="141"/>
      <c r="M10" s="137"/>
      <c r="N10" s="141"/>
      <c r="O10" s="137"/>
      <c r="P10" s="141"/>
      <c r="Q10" s="137"/>
      <c r="R10" s="141"/>
      <c r="S10" s="12">
        <f t="shared" si="0"/>
        <v>0</v>
      </c>
      <c r="T10" s="12">
        <f t="shared" si="1"/>
        <v>0</v>
      </c>
      <c r="U10" s="14"/>
      <c r="V10" s="14"/>
    </row>
    <row r="11" spans="1:22" x14ac:dyDescent="0.25">
      <c r="A11" s="6"/>
      <c r="B11" s="6"/>
      <c r="C11" s="6"/>
      <c r="D11" s="20"/>
      <c r="E11" s="137"/>
      <c r="F11" s="141"/>
      <c r="G11" s="137"/>
      <c r="H11" s="141"/>
      <c r="I11" s="137"/>
      <c r="J11" s="141"/>
      <c r="K11" s="137"/>
      <c r="L11" s="141"/>
      <c r="M11" s="137"/>
      <c r="N11" s="141"/>
      <c r="O11" s="137"/>
      <c r="P11" s="141"/>
      <c r="Q11" s="137"/>
      <c r="R11" s="141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0"/>
      <c r="E12" s="137"/>
      <c r="F12" s="141"/>
      <c r="G12" s="137"/>
      <c r="H12" s="141"/>
      <c r="I12" s="137"/>
      <c r="J12" s="141"/>
      <c r="K12" s="137"/>
      <c r="L12" s="141"/>
      <c r="M12" s="137"/>
      <c r="N12" s="141"/>
      <c r="O12" s="137"/>
      <c r="P12" s="141"/>
      <c r="Q12" s="137"/>
      <c r="R12" s="141"/>
      <c r="S12" s="12">
        <f t="shared" si="0"/>
        <v>0</v>
      </c>
      <c r="T12" s="12">
        <f t="shared" si="1"/>
        <v>0</v>
      </c>
      <c r="U12" s="14"/>
      <c r="V12" s="14"/>
    </row>
    <row r="13" spans="1:22" x14ac:dyDescent="0.25">
      <c r="A13" s="6"/>
      <c r="B13" s="6"/>
      <c r="C13" s="6"/>
      <c r="D13" s="20"/>
      <c r="E13" s="137"/>
      <c r="F13" s="141"/>
      <c r="G13" s="137"/>
      <c r="H13" s="141"/>
      <c r="I13" s="137"/>
      <c r="J13" s="141"/>
      <c r="K13" s="137"/>
      <c r="L13" s="141"/>
      <c r="M13" s="137"/>
      <c r="N13" s="141"/>
      <c r="O13" s="137"/>
      <c r="P13" s="141"/>
      <c r="Q13" s="137"/>
      <c r="R13" s="141"/>
      <c r="S13" s="12">
        <f>E13+G13+I13+K13+M13+O13+Q13</f>
        <v>0</v>
      </c>
      <c r="T13" s="12">
        <f>SUM(S13-U13-V13)</f>
        <v>0</v>
      </c>
      <c r="U13" s="14"/>
      <c r="V13" s="14"/>
    </row>
    <row r="14" spans="1:22" x14ac:dyDescent="0.25">
      <c r="A14" s="6"/>
      <c r="B14" s="6"/>
      <c r="C14" s="6"/>
      <c r="D14" s="20"/>
      <c r="E14" s="137"/>
      <c r="F14" s="141"/>
      <c r="G14" s="137"/>
      <c r="H14" s="141"/>
      <c r="I14" s="137"/>
      <c r="J14" s="141"/>
      <c r="K14" s="137"/>
      <c r="L14" s="141"/>
      <c r="M14" s="137"/>
      <c r="N14" s="141"/>
      <c r="O14" s="137"/>
      <c r="P14" s="141"/>
      <c r="Q14" s="137"/>
      <c r="R14" s="141"/>
      <c r="S14" s="12">
        <f>E14+G14+I14+K14+M14+O14+Q14</f>
        <v>0</v>
      </c>
      <c r="T14" s="12">
        <f>SUM(S14-U14-V14)</f>
        <v>0</v>
      </c>
      <c r="U14" s="14"/>
      <c r="V14" s="14"/>
    </row>
    <row r="15" spans="1:22" x14ac:dyDescent="0.25">
      <c r="A15" s="6"/>
      <c r="B15" s="6"/>
      <c r="C15" s="6"/>
      <c r="D15" s="20" t="s">
        <v>115</v>
      </c>
      <c r="E15" s="137"/>
      <c r="F15" s="141"/>
      <c r="G15" s="137"/>
      <c r="H15" s="141"/>
      <c r="I15" s="137"/>
      <c r="J15" s="141"/>
      <c r="K15" s="137">
        <v>2</v>
      </c>
      <c r="L15" s="141"/>
      <c r="M15" s="137"/>
      <c r="N15" s="141"/>
      <c r="O15" s="137"/>
      <c r="P15" s="141"/>
      <c r="Q15" s="137"/>
      <c r="R15" s="141"/>
      <c r="S15" s="12">
        <f>E15+G15+I15+K15+M15+O15+Q15</f>
        <v>2</v>
      </c>
      <c r="T15" s="12">
        <f>SUM(S15-U15-V15)</f>
        <v>2</v>
      </c>
      <c r="U15" s="14"/>
      <c r="V15" s="14"/>
    </row>
    <row r="16" spans="1:22" x14ac:dyDescent="0.25">
      <c r="A16" s="6"/>
      <c r="B16" s="6"/>
      <c r="C16" s="6"/>
      <c r="D16" s="20"/>
      <c r="E16" s="137"/>
      <c r="F16" s="141"/>
      <c r="G16" s="137"/>
      <c r="H16" s="141"/>
      <c r="I16" s="137"/>
      <c r="J16" s="141"/>
      <c r="K16" s="137"/>
      <c r="L16" s="141"/>
      <c r="M16" s="137"/>
      <c r="N16" s="141"/>
      <c r="O16" s="137"/>
      <c r="P16" s="141"/>
      <c r="Q16" s="137"/>
      <c r="R16" s="141"/>
      <c r="S16" s="12">
        <f>E16+G16+I16+K16+M16+O16+Q16</f>
        <v>0</v>
      </c>
      <c r="T16" s="12">
        <f>SUM(S16-U16-V16)</f>
        <v>0</v>
      </c>
      <c r="U16" s="14"/>
      <c r="V16" s="14"/>
    </row>
    <row r="17" spans="1:22" x14ac:dyDescent="0.25">
      <c r="A17" s="6"/>
      <c r="B17" s="6"/>
      <c r="C17" s="6"/>
      <c r="D17" s="20"/>
      <c r="E17" s="137"/>
      <c r="F17" s="141"/>
      <c r="G17" s="137"/>
      <c r="H17" s="141"/>
      <c r="I17" s="137"/>
      <c r="J17" s="141"/>
      <c r="K17" s="137"/>
      <c r="L17" s="141"/>
      <c r="M17" s="137"/>
      <c r="N17" s="141"/>
      <c r="O17" s="137"/>
      <c r="P17" s="141"/>
      <c r="Q17" s="137"/>
      <c r="R17" s="141"/>
      <c r="S17" s="12">
        <f t="shared" ref="S17" si="2">E17+G17+I17+K17+M17+O17+Q17</f>
        <v>0</v>
      </c>
      <c r="T17" s="12">
        <f t="shared" ref="T17" si="3">SUM(S17-U17-V17)</f>
        <v>0</v>
      </c>
      <c r="U17" s="14"/>
      <c r="V17" s="14"/>
    </row>
    <row r="18" spans="1:22" x14ac:dyDescent="0.25">
      <c r="A18" s="6"/>
      <c r="B18" s="6"/>
      <c r="C18" s="6"/>
      <c r="D18" s="20"/>
      <c r="E18" s="120"/>
      <c r="F18" s="121"/>
      <c r="G18" s="120"/>
      <c r="H18" s="121"/>
      <c r="I18" s="137"/>
      <c r="J18" s="141"/>
      <c r="K18" s="120"/>
      <c r="L18" s="121"/>
      <c r="M18" s="137"/>
      <c r="N18" s="141"/>
      <c r="O18" s="137"/>
      <c r="P18" s="141"/>
      <c r="Q18" s="137"/>
      <c r="R18" s="141"/>
      <c r="S18" s="12">
        <f t="shared" ref="S18:S19" si="4">E18+G18+I18+K18+M18+O18+Q18</f>
        <v>0</v>
      </c>
      <c r="T18" s="12">
        <f t="shared" ref="T18:T19" si="5">SUM(S18-U18-V18)</f>
        <v>0</v>
      </c>
      <c r="U18" s="14"/>
      <c r="V18" s="14"/>
    </row>
    <row r="19" spans="1:22" x14ac:dyDescent="0.25">
      <c r="A19" s="6">
        <v>3600</v>
      </c>
      <c r="B19" s="6" t="s">
        <v>116</v>
      </c>
      <c r="C19" s="6"/>
      <c r="D19" s="20" t="s">
        <v>58</v>
      </c>
      <c r="E19" s="120"/>
      <c r="F19" s="121"/>
      <c r="G19" s="120"/>
      <c r="H19" s="121"/>
      <c r="I19" s="120"/>
      <c r="J19" s="121"/>
      <c r="K19" s="120"/>
      <c r="L19" s="121"/>
      <c r="M19" s="120"/>
      <c r="N19" s="121"/>
      <c r="O19" s="137"/>
      <c r="P19" s="141"/>
      <c r="Q19" s="137"/>
      <c r="R19" s="141"/>
      <c r="S19" s="12">
        <f t="shared" si="4"/>
        <v>0</v>
      </c>
      <c r="T19" s="12">
        <f t="shared" si="5"/>
        <v>0</v>
      </c>
      <c r="U19" s="14"/>
      <c r="V19" s="14"/>
    </row>
    <row r="20" spans="1:22" x14ac:dyDescent="0.25">
      <c r="A20" s="6">
        <v>3600</v>
      </c>
      <c r="B20" s="6" t="s">
        <v>116</v>
      </c>
      <c r="C20" s="6"/>
      <c r="D20" s="10" t="s">
        <v>54</v>
      </c>
      <c r="E20" s="137"/>
      <c r="F20" s="141"/>
      <c r="G20" s="137"/>
      <c r="H20" s="141"/>
      <c r="I20" s="137"/>
      <c r="J20" s="141"/>
      <c r="K20" s="137"/>
      <c r="L20" s="141"/>
      <c r="M20" s="137"/>
      <c r="N20" s="141"/>
      <c r="O20" s="137"/>
      <c r="P20" s="141"/>
      <c r="Q20" s="137"/>
      <c r="R20" s="141"/>
      <c r="S20" s="12">
        <f t="shared" si="0"/>
        <v>0</v>
      </c>
      <c r="T20" s="12">
        <f t="shared" si="1"/>
        <v>0</v>
      </c>
      <c r="U20" s="14"/>
      <c r="V20" s="14"/>
    </row>
    <row r="21" spans="1:22" s="4" customFormat="1" x14ac:dyDescent="0.25">
      <c r="A21" s="6"/>
      <c r="B21" s="6"/>
      <c r="C21" s="6"/>
      <c r="D21" s="10"/>
      <c r="E21" s="137"/>
      <c r="F21" s="141"/>
      <c r="G21" s="137"/>
      <c r="H21" s="141"/>
      <c r="I21" s="137"/>
      <c r="J21" s="141"/>
      <c r="K21" s="137"/>
      <c r="L21" s="141"/>
      <c r="M21" s="137"/>
      <c r="N21" s="141"/>
      <c r="O21" s="137"/>
      <c r="P21" s="141"/>
      <c r="Q21" s="137"/>
      <c r="R21" s="141"/>
      <c r="S21" s="12">
        <f t="shared" si="0"/>
        <v>0</v>
      </c>
      <c r="T21" s="12">
        <f t="shared" si="1"/>
        <v>0</v>
      </c>
      <c r="U21" s="14"/>
      <c r="V21" s="14"/>
    </row>
    <row r="22" spans="1:22" s="4" customFormat="1" x14ac:dyDescent="0.25">
      <c r="A22" s="10" t="s">
        <v>33</v>
      </c>
      <c r="B22" s="10"/>
      <c r="C22" s="6"/>
      <c r="D22" s="6"/>
      <c r="E22" s="137"/>
      <c r="F22" s="141"/>
      <c r="G22" s="137"/>
      <c r="H22" s="141"/>
      <c r="I22" s="137"/>
      <c r="J22" s="141"/>
      <c r="K22" s="137"/>
      <c r="L22" s="141"/>
      <c r="M22" s="137"/>
      <c r="N22" s="141"/>
      <c r="O22" s="137"/>
      <c r="P22" s="141"/>
      <c r="Q22" s="137"/>
      <c r="R22" s="141"/>
      <c r="S22" s="12">
        <f t="shared" si="0"/>
        <v>0</v>
      </c>
      <c r="T22" s="12"/>
      <c r="U22" s="15"/>
      <c r="V22" s="14"/>
    </row>
    <row r="23" spans="1:22" x14ac:dyDescent="0.25">
      <c r="A23" s="10" t="s">
        <v>34</v>
      </c>
      <c r="B23" s="10"/>
      <c r="C23" s="6"/>
      <c r="D23" s="6"/>
      <c r="E23" s="137"/>
      <c r="F23" s="141"/>
      <c r="G23" s="137"/>
      <c r="H23" s="141"/>
      <c r="I23" s="137"/>
      <c r="J23" s="141"/>
      <c r="K23" s="137"/>
      <c r="L23" s="141"/>
      <c r="M23" s="137"/>
      <c r="N23" s="141"/>
      <c r="O23" s="137"/>
      <c r="P23" s="141"/>
      <c r="Q23" s="137"/>
      <c r="R23" s="141"/>
      <c r="S23" s="12">
        <f t="shared" si="0"/>
        <v>0</v>
      </c>
      <c r="T23" s="12"/>
      <c r="U23" s="15"/>
      <c r="V23" s="14"/>
    </row>
    <row r="24" spans="1:22" x14ac:dyDescent="0.25">
      <c r="A24" s="15" t="s">
        <v>6</v>
      </c>
      <c r="B24" s="15"/>
      <c r="C24" s="15"/>
      <c r="D24" s="15"/>
      <c r="E24" s="143">
        <f>SUM(E4:E23)</f>
        <v>8</v>
      </c>
      <c r="F24" s="144"/>
      <c r="G24" s="143">
        <f>SUM(G4:G23)</f>
        <v>8</v>
      </c>
      <c r="H24" s="144"/>
      <c r="I24" s="143">
        <f>SUM(I4:I23)</f>
        <v>8</v>
      </c>
      <c r="J24" s="144"/>
      <c r="K24" s="143">
        <f>SUM(K4:K23)</f>
        <v>8</v>
      </c>
      <c r="L24" s="144"/>
      <c r="M24" s="143">
        <f>SUM(M4:M23)</f>
        <v>8</v>
      </c>
      <c r="N24" s="144"/>
      <c r="O24" s="143">
        <f>SUM(O4:O23)</f>
        <v>0</v>
      </c>
      <c r="P24" s="144"/>
      <c r="Q24" s="143">
        <f>SUM(Q4:Q23)</f>
        <v>0</v>
      </c>
      <c r="R24" s="144"/>
      <c r="S24" s="12">
        <f t="shared" si="0"/>
        <v>40</v>
      </c>
      <c r="T24" s="12"/>
      <c r="U24" s="15"/>
      <c r="V24" s="14"/>
    </row>
    <row r="25" spans="1:22" x14ac:dyDescent="0.25">
      <c r="A25" s="15" t="s">
        <v>2</v>
      </c>
      <c r="B25" s="15"/>
      <c r="C25" s="15"/>
      <c r="D25" s="15"/>
      <c r="E25" s="12"/>
      <c r="F25" s="16">
        <v>8</v>
      </c>
      <c r="G25" s="12"/>
      <c r="H25" s="16">
        <v>8</v>
      </c>
      <c r="I25" s="12"/>
      <c r="J25" s="16">
        <v>8</v>
      </c>
      <c r="K25" s="12"/>
      <c r="L25" s="16">
        <v>8</v>
      </c>
      <c r="M25" s="12"/>
      <c r="N25" s="16">
        <v>8</v>
      </c>
      <c r="O25" s="12"/>
      <c r="P25" s="16"/>
      <c r="Q25" s="12"/>
      <c r="R25" s="16"/>
      <c r="S25" s="12">
        <f>SUM(E25:R25)</f>
        <v>40</v>
      </c>
      <c r="T25" s="12">
        <f>SUM(T4:T24)</f>
        <v>40</v>
      </c>
      <c r="U25" s="14"/>
      <c r="V25" s="14"/>
    </row>
    <row r="26" spans="1:22" x14ac:dyDescent="0.25">
      <c r="A26" s="15" t="s">
        <v>37</v>
      </c>
      <c r="B26" s="15"/>
      <c r="C26" s="15"/>
      <c r="D26" s="15"/>
      <c r="E26" s="14"/>
      <c r="F26" s="14">
        <f>SUM(E24)-F25</f>
        <v>0</v>
      </c>
      <c r="G26" s="14"/>
      <c r="H26" s="14">
        <f>SUM(G24)-H25</f>
        <v>0</v>
      </c>
      <c r="I26" s="14"/>
      <c r="J26" s="14">
        <f>SUM(I24)-J25</f>
        <v>0</v>
      </c>
      <c r="K26" s="14"/>
      <c r="L26" s="14">
        <f>SUM(K24)-L25</f>
        <v>0</v>
      </c>
      <c r="M26" s="14"/>
      <c r="N26" s="14">
        <f>SUM(M24)-N25</f>
        <v>0</v>
      </c>
      <c r="O26" s="14"/>
      <c r="P26" s="14">
        <f>SUM(O24)</f>
        <v>0</v>
      </c>
      <c r="Q26" s="14"/>
      <c r="R26" s="14">
        <f>SUM(Q24)</f>
        <v>0</v>
      </c>
      <c r="S26" s="14">
        <f>SUM(E26:R26)</f>
        <v>0</v>
      </c>
      <c r="T26" s="14"/>
      <c r="U26" s="14">
        <f>SUM(U4:U25)</f>
        <v>0</v>
      </c>
      <c r="V26" s="14">
        <f>SUM(V4:V25)</f>
        <v>0</v>
      </c>
    </row>
    <row r="27" spans="1:22" x14ac:dyDescent="0.25">
      <c r="S27" s="3"/>
    </row>
    <row r="28" spans="1:22" x14ac:dyDescent="0.25">
      <c r="A28" s="1" t="s">
        <v>21</v>
      </c>
      <c r="B28" s="2"/>
      <c r="S28" s="3"/>
    </row>
    <row r="29" spans="1:22" x14ac:dyDescent="0.25">
      <c r="A29" s="3" t="s">
        <v>2</v>
      </c>
      <c r="C29" s="17">
        <f>SUM(T25)</f>
        <v>40</v>
      </c>
      <c r="I29" s="1">
        <v>3600</v>
      </c>
      <c r="S29" s="3"/>
    </row>
    <row r="30" spans="1:22" x14ac:dyDescent="0.25">
      <c r="A30" s="3" t="s">
        <v>22</v>
      </c>
      <c r="C30" s="17">
        <f>U26</f>
        <v>0</v>
      </c>
      <c r="D30" s="17"/>
      <c r="I30" s="22"/>
      <c r="S30" s="3"/>
    </row>
    <row r="31" spans="1:22" x14ac:dyDescent="0.25">
      <c r="A31" s="3" t="s">
        <v>23</v>
      </c>
      <c r="C31" s="17">
        <f>V26</f>
        <v>0</v>
      </c>
      <c r="S31" s="3"/>
    </row>
    <row r="32" spans="1:22" x14ac:dyDescent="0.25">
      <c r="A32" s="3" t="s">
        <v>24</v>
      </c>
      <c r="C32" s="17">
        <f>S22</f>
        <v>0</v>
      </c>
      <c r="I32" s="17"/>
      <c r="S32" s="3"/>
    </row>
    <row r="33" spans="1:19" x14ac:dyDescent="0.25">
      <c r="A33" s="3" t="s">
        <v>4</v>
      </c>
      <c r="C33" s="17">
        <f>S23</f>
        <v>0</v>
      </c>
      <c r="S33" s="3"/>
    </row>
    <row r="34" spans="1:19" ht="16.5" thickBot="1" x14ac:dyDescent="0.3">
      <c r="A34" s="4" t="s">
        <v>6</v>
      </c>
      <c r="C34" s="21">
        <f>SUM(C29:C33)</f>
        <v>40</v>
      </c>
      <c r="E34" s="4" t="s">
        <v>38</v>
      </c>
      <c r="F34" s="4"/>
      <c r="G34" s="18">
        <f>S24-C34</f>
        <v>0</v>
      </c>
      <c r="S34" s="3"/>
    </row>
    <row r="35" spans="1:19" ht="16.5" thickTop="1" x14ac:dyDescent="0.25">
      <c r="A35" s="3" t="s">
        <v>25</v>
      </c>
      <c r="C35" s="19">
        <v>0</v>
      </c>
      <c r="D35" s="19"/>
      <c r="S35" s="3"/>
    </row>
    <row r="36" spans="1:19" x14ac:dyDescent="0.25">
      <c r="A36" s="3" t="s">
        <v>32</v>
      </c>
      <c r="C36" s="19">
        <v>0</v>
      </c>
      <c r="D36" s="19"/>
      <c r="S36" s="3"/>
    </row>
    <row r="37" spans="1:19" x14ac:dyDescent="0.25">
      <c r="S37" s="3"/>
    </row>
    <row r="38" spans="1:19" x14ac:dyDescent="0.25">
      <c r="S38" s="3"/>
    </row>
    <row r="39" spans="1:19" x14ac:dyDescent="0.25">
      <c r="S39" s="3"/>
    </row>
  </sheetData>
  <mergeCells count="154">
    <mergeCell ref="Q2:R2"/>
    <mergeCell ref="E4:F4"/>
    <mergeCell ref="E2:F2"/>
    <mergeCell ref="G2:H2"/>
    <mergeCell ref="Q4:R4"/>
    <mergeCell ref="M2:N2"/>
    <mergeCell ref="O2:P2"/>
    <mergeCell ref="I2:J2"/>
    <mergeCell ref="K2:L2"/>
    <mergeCell ref="O4:P4"/>
    <mergeCell ref="G4:H4"/>
    <mergeCell ref="I4:J4"/>
    <mergeCell ref="K4:L4"/>
    <mergeCell ref="O5:P5"/>
    <mergeCell ref="Q6:R6"/>
    <mergeCell ref="E5:F5"/>
    <mergeCell ref="O10:P10"/>
    <mergeCell ref="Q10:R10"/>
    <mergeCell ref="E9:F9"/>
    <mergeCell ref="O9:P9"/>
    <mergeCell ref="E8:F8"/>
    <mergeCell ref="O8:P8"/>
    <mergeCell ref="Q8:R8"/>
    <mergeCell ref="E7:F7"/>
    <mergeCell ref="O7:P7"/>
    <mergeCell ref="Q7:R7"/>
    <mergeCell ref="O6:P6"/>
    <mergeCell ref="Q5:R5"/>
    <mergeCell ref="E6:F6"/>
    <mergeCell ref="G5:H5"/>
    <mergeCell ref="G6:H6"/>
    <mergeCell ref="G7:H7"/>
    <mergeCell ref="G8:H8"/>
    <mergeCell ref="I5:J5"/>
    <mergeCell ref="I6:J6"/>
    <mergeCell ref="I7:J7"/>
    <mergeCell ref="I8:J8"/>
    <mergeCell ref="O11:P11"/>
    <mergeCell ref="Q9:R9"/>
    <mergeCell ref="E10:F10"/>
    <mergeCell ref="Q11:R11"/>
    <mergeCell ref="E11:F11"/>
    <mergeCell ref="G9:H9"/>
    <mergeCell ref="G10:H10"/>
    <mergeCell ref="G11:H11"/>
    <mergeCell ref="I9:J9"/>
    <mergeCell ref="I10:J10"/>
    <mergeCell ref="I11:J11"/>
    <mergeCell ref="K9:L9"/>
    <mergeCell ref="K10:L10"/>
    <mergeCell ref="K11:L11"/>
    <mergeCell ref="M9:N9"/>
    <mergeCell ref="M10:N10"/>
    <mergeCell ref="Q13:R13"/>
    <mergeCell ref="O12:P12"/>
    <mergeCell ref="Q12:R12"/>
    <mergeCell ref="E20:F20"/>
    <mergeCell ref="Q21:R21"/>
    <mergeCell ref="E18:F18"/>
    <mergeCell ref="E21:F21"/>
    <mergeCell ref="E14:F14"/>
    <mergeCell ref="O20:P20"/>
    <mergeCell ref="Q20:R20"/>
    <mergeCell ref="E12:F12"/>
    <mergeCell ref="E13:F13"/>
    <mergeCell ref="O18:P18"/>
    <mergeCell ref="Q18:R18"/>
    <mergeCell ref="E19:F19"/>
    <mergeCell ref="O19:P19"/>
    <mergeCell ref="Q19:R19"/>
    <mergeCell ref="O13:P13"/>
    <mergeCell ref="G21:H21"/>
    <mergeCell ref="G12:H12"/>
    <mergeCell ref="G13:H13"/>
    <mergeCell ref="G14:H14"/>
    <mergeCell ref="G15:H15"/>
    <mergeCell ref="G16:H16"/>
    <mergeCell ref="M22:N22"/>
    <mergeCell ref="O22:P22"/>
    <mergeCell ref="Q22:R22"/>
    <mergeCell ref="I23:J23"/>
    <mergeCell ref="K23:L23"/>
    <mergeCell ref="M23:N23"/>
    <mergeCell ref="O23:P23"/>
    <mergeCell ref="Q23:R23"/>
    <mergeCell ref="O21:P21"/>
    <mergeCell ref="M21:N21"/>
    <mergeCell ref="O24:P24"/>
    <mergeCell ref="Q24:R24"/>
    <mergeCell ref="E23:F23"/>
    <mergeCell ref="G23:H23"/>
    <mergeCell ref="O14:P14"/>
    <mergeCell ref="Q14:R14"/>
    <mergeCell ref="E15:F15"/>
    <mergeCell ref="O15:P15"/>
    <mergeCell ref="Q15:R15"/>
    <mergeCell ref="E17:F17"/>
    <mergeCell ref="O17:P17"/>
    <mergeCell ref="Q17:R17"/>
    <mergeCell ref="E16:F16"/>
    <mergeCell ref="O16:P16"/>
    <mergeCell ref="Q16:R16"/>
    <mergeCell ref="E24:F24"/>
    <mergeCell ref="G24:H24"/>
    <mergeCell ref="I24:J24"/>
    <mergeCell ref="K24:L24"/>
    <mergeCell ref="M24:N24"/>
    <mergeCell ref="E22:F22"/>
    <mergeCell ref="G22:H22"/>
    <mergeCell ref="I22:J22"/>
    <mergeCell ref="K22:L22"/>
    <mergeCell ref="G17:H17"/>
    <mergeCell ref="G18:H18"/>
    <mergeCell ref="G19:H19"/>
    <mergeCell ref="G20:H20"/>
    <mergeCell ref="I17:J17"/>
    <mergeCell ref="I18:J18"/>
    <mergeCell ref="I19:J19"/>
    <mergeCell ref="I20:J20"/>
    <mergeCell ref="I21:J21"/>
    <mergeCell ref="I12:J12"/>
    <mergeCell ref="I13:J13"/>
    <mergeCell ref="I14:J14"/>
    <mergeCell ref="I15:J15"/>
    <mergeCell ref="I16:J16"/>
    <mergeCell ref="K21:L21"/>
    <mergeCell ref="K12:L12"/>
    <mergeCell ref="K13:L13"/>
    <mergeCell ref="K14:L14"/>
    <mergeCell ref="K15:L15"/>
    <mergeCell ref="K16:L16"/>
    <mergeCell ref="K17:L17"/>
    <mergeCell ref="K18:L18"/>
    <mergeCell ref="K19:L19"/>
    <mergeCell ref="K20:L20"/>
    <mergeCell ref="K5:L5"/>
    <mergeCell ref="K6:L6"/>
    <mergeCell ref="K7:L7"/>
    <mergeCell ref="K8:L8"/>
    <mergeCell ref="M4:N4"/>
    <mergeCell ref="M5:N5"/>
    <mergeCell ref="M6:N6"/>
    <mergeCell ref="M7:N7"/>
    <mergeCell ref="M8:N8"/>
    <mergeCell ref="M16:N16"/>
    <mergeCell ref="M17:N17"/>
    <mergeCell ref="M18:N18"/>
    <mergeCell ref="M19:N19"/>
    <mergeCell ref="M20:N20"/>
    <mergeCell ref="M11:N11"/>
    <mergeCell ref="M12:N12"/>
    <mergeCell ref="M13:N13"/>
    <mergeCell ref="M14:N14"/>
    <mergeCell ref="M15:N15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V35"/>
  <sheetViews>
    <sheetView zoomScale="87" zoomScaleNormal="87" workbookViewId="0">
      <selection activeCell="Q30" sqref="Q30"/>
    </sheetView>
  </sheetViews>
  <sheetFormatPr defaultRowHeight="15.75" x14ac:dyDescent="0.25"/>
  <cols>
    <col min="1" max="1" width="11.42578125" style="3" customWidth="1"/>
    <col min="2" max="2" width="10.7109375" style="3" customWidth="1"/>
    <col min="3" max="3" width="12.7109375" style="3" customWidth="1"/>
    <col min="4" max="4" width="28.7109375" style="3" customWidth="1"/>
    <col min="5" max="5" width="6.85546875" style="3" customWidth="1"/>
    <col min="6" max="6" width="7" style="3" customWidth="1"/>
    <col min="7" max="7" width="6.85546875" style="3" customWidth="1"/>
    <col min="8" max="9" width="7" style="3" customWidth="1"/>
    <col min="10" max="10" width="7.140625" style="3" customWidth="1"/>
    <col min="11" max="13" width="7" style="3" customWidth="1"/>
    <col min="14" max="14" width="6.85546875" style="3" customWidth="1"/>
    <col min="15" max="17" width="7" style="3" customWidth="1"/>
    <col min="18" max="18" width="7.2851562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51</v>
      </c>
      <c r="B1" s="2"/>
      <c r="C1" s="2"/>
    </row>
    <row r="2" spans="1:22" s="9" customFormat="1" x14ac:dyDescent="0.25">
      <c r="A2" s="5" t="s">
        <v>56</v>
      </c>
      <c r="B2" s="107"/>
      <c r="C2" s="115" t="str">
        <f>Analysis!C2</f>
        <v>28.04.24</v>
      </c>
      <c r="D2" s="6"/>
      <c r="E2" s="145" t="s">
        <v>11</v>
      </c>
      <c r="F2" s="145"/>
      <c r="G2" s="145" t="s">
        <v>12</v>
      </c>
      <c r="H2" s="145"/>
      <c r="I2" s="145" t="s">
        <v>13</v>
      </c>
      <c r="J2" s="145"/>
      <c r="K2" s="145" t="s">
        <v>14</v>
      </c>
      <c r="L2" s="145"/>
      <c r="M2" s="145" t="s">
        <v>15</v>
      </c>
      <c r="N2" s="145"/>
      <c r="O2" s="140" t="s">
        <v>16</v>
      </c>
      <c r="P2" s="140"/>
      <c r="Q2" s="140" t="s">
        <v>17</v>
      </c>
      <c r="R2" s="140"/>
      <c r="S2" s="7" t="s">
        <v>20</v>
      </c>
      <c r="T2" s="7" t="s">
        <v>35</v>
      </c>
      <c r="U2" s="8" t="s">
        <v>22</v>
      </c>
      <c r="V2" s="8" t="s">
        <v>23</v>
      </c>
    </row>
    <row r="3" spans="1:22" ht="17.25" customHeight="1" x14ac:dyDescent="0.25">
      <c r="A3" s="10" t="s">
        <v>18</v>
      </c>
      <c r="B3" s="10" t="s">
        <v>19</v>
      </c>
      <c r="C3" s="10" t="s">
        <v>44</v>
      </c>
      <c r="D3" s="10" t="s">
        <v>28</v>
      </c>
      <c r="E3" s="111">
        <v>8</v>
      </c>
      <c r="F3" s="112">
        <v>16.3</v>
      </c>
      <c r="G3" s="111">
        <v>8</v>
      </c>
      <c r="H3" s="112">
        <v>16.3</v>
      </c>
      <c r="I3" s="111">
        <v>8</v>
      </c>
      <c r="J3" s="112">
        <v>16.3</v>
      </c>
      <c r="K3" s="111">
        <v>8</v>
      </c>
      <c r="L3" s="112">
        <v>16.3</v>
      </c>
      <c r="M3" s="111">
        <v>8</v>
      </c>
      <c r="N3" s="112">
        <v>16.3</v>
      </c>
      <c r="O3" s="54"/>
      <c r="P3" s="54"/>
      <c r="Q3" s="24"/>
      <c r="R3" s="24"/>
      <c r="S3" s="12"/>
      <c r="T3" s="12"/>
      <c r="U3" s="13"/>
      <c r="V3" s="13"/>
    </row>
    <row r="4" spans="1:22" x14ac:dyDescent="0.25">
      <c r="A4" s="6"/>
      <c r="B4" s="6"/>
      <c r="C4" s="6"/>
      <c r="D4" s="20"/>
      <c r="E4" s="124"/>
      <c r="F4" s="142"/>
      <c r="G4" s="124"/>
      <c r="H4" s="142"/>
      <c r="I4" s="124"/>
      <c r="J4" s="142"/>
      <c r="K4" s="124"/>
      <c r="L4" s="142"/>
      <c r="M4" s="124"/>
      <c r="N4" s="142"/>
      <c r="O4" s="134"/>
      <c r="P4" s="134"/>
      <c r="Q4" s="134"/>
      <c r="R4" s="134"/>
      <c r="S4" s="12">
        <f t="shared" ref="S4:S11" si="0">E4+G4+I4+K4+M4+O4+Q4</f>
        <v>0</v>
      </c>
      <c r="T4" s="12">
        <f t="shared" ref="T4:T11" si="1">SUM(S4-U4-V4)</f>
        <v>0</v>
      </c>
      <c r="U4" s="14"/>
      <c r="V4" s="14"/>
    </row>
    <row r="5" spans="1:22" x14ac:dyDescent="0.25">
      <c r="A5" s="6"/>
      <c r="B5" s="6"/>
      <c r="C5" s="6"/>
      <c r="D5" s="20"/>
      <c r="E5" s="124"/>
      <c r="F5" s="142"/>
      <c r="G5" s="124"/>
      <c r="H5" s="142"/>
      <c r="I5" s="124"/>
      <c r="J5" s="142"/>
      <c r="K5" s="124"/>
      <c r="L5" s="142"/>
      <c r="M5" s="124"/>
      <c r="N5" s="142"/>
      <c r="O5" s="134"/>
      <c r="P5" s="134"/>
      <c r="Q5" s="134"/>
      <c r="R5" s="134"/>
      <c r="S5" s="12">
        <f t="shared" si="0"/>
        <v>0</v>
      </c>
      <c r="T5" s="12">
        <f t="shared" si="1"/>
        <v>0</v>
      </c>
      <c r="U5" s="14"/>
      <c r="V5" s="14"/>
    </row>
    <row r="6" spans="1:22" x14ac:dyDescent="0.25">
      <c r="A6" s="6"/>
      <c r="B6" s="6"/>
      <c r="C6" s="6"/>
      <c r="D6" s="20"/>
      <c r="E6" s="124"/>
      <c r="F6" s="142"/>
      <c r="G6" s="124"/>
      <c r="H6" s="142"/>
      <c r="I6" s="124"/>
      <c r="J6" s="142"/>
      <c r="K6" s="124"/>
      <c r="L6" s="142"/>
      <c r="M6" s="124"/>
      <c r="N6" s="142"/>
      <c r="O6" s="134"/>
      <c r="P6" s="134"/>
      <c r="Q6" s="134"/>
      <c r="R6" s="134"/>
      <c r="S6" s="12">
        <f t="shared" si="0"/>
        <v>0</v>
      </c>
      <c r="T6" s="12">
        <f t="shared" si="1"/>
        <v>0</v>
      </c>
      <c r="U6" s="14"/>
      <c r="V6" s="14"/>
    </row>
    <row r="7" spans="1:22" x14ac:dyDescent="0.25">
      <c r="A7" s="6"/>
      <c r="B7" s="6"/>
      <c r="C7" s="6"/>
      <c r="D7" s="20"/>
      <c r="E7" s="124"/>
      <c r="F7" s="142"/>
      <c r="G7" s="124"/>
      <c r="H7" s="142"/>
      <c r="I7" s="124"/>
      <c r="J7" s="142"/>
      <c r="K7" s="124"/>
      <c r="L7" s="142"/>
      <c r="M7" s="124"/>
      <c r="N7" s="142"/>
      <c r="O7" s="134"/>
      <c r="P7" s="134"/>
      <c r="Q7" s="134"/>
      <c r="R7" s="134"/>
      <c r="S7" s="12">
        <f t="shared" si="0"/>
        <v>0</v>
      </c>
      <c r="T7" s="12">
        <f t="shared" si="1"/>
        <v>0</v>
      </c>
      <c r="U7" s="14"/>
      <c r="V7" s="14"/>
    </row>
    <row r="8" spans="1:22" x14ac:dyDescent="0.25">
      <c r="A8" s="6"/>
      <c r="B8" s="6"/>
      <c r="C8" s="6"/>
      <c r="D8" s="20"/>
      <c r="E8" s="124"/>
      <c r="F8" s="142"/>
      <c r="G8" s="124"/>
      <c r="H8" s="142"/>
      <c r="I8" s="124"/>
      <c r="J8" s="142"/>
      <c r="K8" s="124"/>
      <c r="L8" s="142"/>
      <c r="M8" s="124"/>
      <c r="N8" s="142"/>
      <c r="O8" s="134"/>
      <c r="P8" s="134"/>
      <c r="Q8" s="134"/>
      <c r="R8" s="134"/>
      <c r="S8" s="12">
        <f t="shared" si="0"/>
        <v>0</v>
      </c>
      <c r="T8" s="12">
        <f t="shared" si="1"/>
        <v>0</v>
      </c>
      <c r="U8" s="14"/>
      <c r="V8" s="14"/>
    </row>
    <row r="9" spans="1:22" x14ac:dyDescent="0.25">
      <c r="A9" s="6"/>
      <c r="B9" s="6"/>
      <c r="C9" s="6"/>
      <c r="D9" s="20"/>
      <c r="E9" s="124"/>
      <c r="F9" s="142"/>
      <c r="G9" s="124"/>
      <c r="H9" s="142"/>
      <c r="I9" s="124"/>
      <c r="J9" s="142"/>
      <c r="K9" s="124"/>
      <c r="L9" s="142"/>
      <c r="M9" s="124"/>
      <c r="N9" s="142"/>
      <c r="O9" s="137"/>
      <c r="P9" s="141"/>
      <c r="Q9" s="137"/>
      <c r="R9" s="141"/>
      <c r="S9" s="12">
        <f t="shared" si="0"/>
        <v>0</v>
      </c>
      <c r="T9" s="12">
        <f t="shared" si="1"/>
        <v>0</v>
      </c>
      <c r="U9" s="14"/>
      <c r="V9" s="14"/>
    </row>
    <row r="10" spans="1:22" x14ac:dyDescent="0.25">
      <c r="A10" s="6"/>
      <c r="B10" s="6"/>
      <c r="C10" s="6"/>
      <c r="D10" s="20"/>
      <c r="E10" s="124"/>
      <c r="F10" s="142"/>
      <c r="G10" s="124"/>
      <c r="H10" s="142"/>
      <c r="I10" s="124"/>
      <c r="J10" s="142"/>
      <c r="K10" s="124"/>
      <c r="L10" s="142"/>
      <c r="M10" s="124"/>
      <c r="N10" s="142"/>
      <c r="O10" s="137"/>
      <c r="P10" s="141"/>
      <c r="Q10" s="137"/>
      <c r="R10" s="141"/>
      <c r="S10" s="12">
        <f t="shared" si="0"/>
        <v>0</v>
      </c>
      <c r="T10" s="12">
        <f t="shared" si="1"/>
        <v>0</v>
      </c>
      <c r="U10" s="14"/>
      <c r="V10" s="14"/>
    </row>
    <row r="11" spans="1:22" x14ac:dyDescent="0.25">
      <c r="A11" s="6"/>
      <c r="B11" s="6"/>
      <c r="C11" s="6"/>
      <c r="D11" s="113" t="s">
        <v>66</v>
      </c>
      <c r="E11" s="124"/>
      <c r="F11" s="142"/>
      <c r="G11" s="124"/>
      <c r="H11" s="142"/>
      <c r="I11" s="124"/>
      <c r="J11" s="142"/>
      <c r="K11" s="124"/>
      <c r="L11" s="142"/>
      <c r="M11" s="124"/>
      <c r="N11" s="142"/>
      <c r="O11" s="137"/>
      <c r="P11" s="141"/>
      <c r="Q11" s="137"/>
      <c r="R11" s="141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0"/>
      <c r="E12" s="124"/>
      <c r="F12" s="142"/>
      <c r="G12" s="124"/>
      <c r="H12" s="142"/>
      <c r="I12" s="124"/>
      <c r="J12" s="142"/>
      <c r="K12" s="124"/>
      <c r="L12" s="142"/>
      <c r="M12" s="124"/>
      <c r="N12" s="142"/>
      <c r="O12" s="137"/>
      <c r="P12" s="141"/>
      <c r="Q12" s="137"/>
      <c r="R12" s="141"/>
      <c r="S12" s="12">
        <f t="shared" ref="S12:S22" si="2">E12+G12+I12+K12+M12+O12+Q12</f>
        <v>0</v>
      </c>
      <c r="T12" s="12">
        <f>SUM(S12-U12-V12)</f>
        <v>0</v>
      </c>
      <c r="U12" s="14"/>
      <c r="V12" s="14"/>
    </row>
    <row r="13" spans="1:22" x14ac:dyDescent="0.25">
      <c r="A13" s="6"/>
      <c r="B13" s="6"/>
      <c r="C13" s="6"/>
      <c r="D13" s="20"/>
      <c r="E13" s="124"/>
      <c r="F13" s="142"/>
      <c r="G13" s="124"/>
      <c r="H13" s="142"/>
      <c r="I13" s="124"/>
      <c r="J13" s="142"/>
      <c r="K13" s="124"/>
      <c r="L13" s="142"/>
      <c r="M13" s="124"/>
      <c r="N13" s="142"/>
      <c r="O13" s="137"/>
      <c r="P13" s="141"/>
      <c r="Q13" s="137"/>
      <c r="R13" s="141"/>
      <c r="S13" s="12">
        <f t="shared" si="2"/>
        <v>0</v>
      </c>
      <c r="T13" s="12">
        <f>SUM(S13-U13-V13)</f>
        <v>0</v>
      </c>
      <c r="U13" s="14"/>
      <c r="V13" s="14"/>
    </row>
    <row r="14" spans="1:22" x14ac:dyDescent="0.25">
      <c r="A14" s="6"/>
      <c r="B14" s="6"/>
      <c r="C14" s="6"/>
      <c r="D14" s="20"/>
      <c r="E14" s="137"/>
      <c r="F14" s="141"/>
      <c r="G14" s="137"/>
      <c r="H14" s="141"/>
      <c r="I14" s="137"/>
      <c r="J14" s="141"/>
      <c r="K14" s="137"/>
      <c r="L14" s="141"/>
      <c r="M14" s="137"/>
      <c r="N14" s="141"/>
      <c r="O14" s="137"/>
      <c r="P14" s="141"/>
      <c r="Q14" s="137"/>
      <c r="R14" s="141"/>
      <c r="S14" s="12">
        <f t="shared" si="2"/>
        <v>0</v>
      </c>
      <c r="T14" s="12">
        <f>SUM(S14-U14-V14)</f>
        <v>0</v>
      </c>
      <c r="U14" s="14"/>
      <c r="V14" s="14"/>
    </row>
    <row r="15" spans="1:22" x14ac:dyDescent="0.25">
      <c r="A15" s="6"/>
      <c r="B15" s="6"/>
      <c r="C15" s="6"/>
      <c r="D15" s="20"/>
      <c r="E15" s="137"/>
      <c r="F15" s="141"/>
      <c r="G15" s="137"/>
      <c r="H15" s="141"/>
      <c r="I15" s="137"/>
      <c r="J15" s="141"/>
      <c r="K15" s="137"/>
      <c r="L15" s="141"/>
      <c r="M15" s="137"/>
      <c r="N15" s="141"/>
      <c r="O15" s="137"/>
      <c r="P15" s="141"/>
      <c r="Q15" s="137"/>
      <c r="R15" s="141"/>
      <c r="S15" s="12">
        <f t="shared" ref="S15" si="3">E15+G15+I15+K15+M15+O15+Q15</f>
        <v>0</v>
      </c>
      <c r="T15" s="12">
        <f t="shared" ref="T15" si="4">SUM(S15-U15-V15)</f>
        <v>0</v>
      </c>
      <c r="U15" s="14"/>
      <c r="V15" s="14"/>
    </row>
    <row r="16" spans="1:22" ht="15" customHeight="1" x14ac:dyDescent="0.25">
      <c r="A16" s="6"/>
      <c r="B16" s="6"/>
      <c r="C16" s="6"/>
      <c r="D16" s="20"/>
      <c r="E16" s="137"/>
      <c r="F16" s="141"/>
      <c r="G16" s="137"/>
      <c r="H16" s="141"/>
      <c r="I16" s="137"/>
      <c r="J16" s="141"/>
      <c r="K16" s="137"/>
      <c r="L16" s="141"/>
      <c r="M16" s="137"/>
      <c r="N16" s="141"/>
      <c r="O16" s="137"/>
      <c r="P16" s="141"/>
      <c r="Q16" s="137"/>
      <c r="R16" s="141"/>
      <c r="S16" s="12">
        <f t="shared" ref="S16:S17" si="5">E16+G16+I16+K16+M16+O16+Q16</f>
        <v>0</v>
      </c>
      <c r="T16" s="12">
        <f t="shared" ref="T16:T17" si="6">SUM(S16-U16-V16)</f>
        <v>0</v>
      </c>
      <c r="U16" s="14"/>
      <c r="V16" s="14"/>
    </row>
    <row r="17" spans="1:22" x14ac:dyDescent="0.25">
      <c r="A17" s="6"/>
      <c r="B17" s="6"/>
      <c r="C17" s="6"/>
      <c r="D17" s="20"/>
      <c r="E17" s="137"/>
      <c r="F17" s="141"/>
      <c r="G17" s="137"/>
      <c r="H17" s="141"/>
      <c r="I17" s="137"/>
      <c r="J17" s="141"/>
      <c r="K17" s="137"/>
      <c r="L17" s="141"/>
      <c r="M17" s="137"/>
      <c r="N17" s="141"/>
      <c r="O17" s="137"/>
      <c r="P17" s="141"/>
      <c r="Q17" s="137"/>
      <c r="R17" s="141"/>
      <c r="S17" s="12">
        <f t="shared" si="5"/>
        <v>0</v>
      </c>
      <c r="T17" s="12">
        <f t="shared" si="6"/>
        <v>0</v>
      </c>
      <c r="U17" s="14"/>
      <c r="V17" s="14"/>
    </row>
    <row r="18" spans="1:22" x14ac:dyDescent="0.25">
      <c r="A18" s="6"/>
      <c r="B18" s="6"/>
      <c r="C18" s="6"/>
      <c r="D18" s="20"/>
      <c r="E18" s="120"/>
      <c r="F18" s="121"/>
      <c r="G18" s="120"/>
      <c r="H18" s="121"/>
      <c r="I18" s="120"/>
      <c r="J18" s="121"/>
      <c r="K18" s="120"/>
      <c r="L18" s="121"/>
      <c r="M18" s="120"/>
      <c r="N18" s="121"/>
      <c r="O18" s="137"/>
      <c r="P18" s="141"/>
      <c r="Q18" s="137"/>
      <c r="R18" s="141"/>
      <c r="S18" s="12">
        <f t="shared" si="2"/>
        <v>0</v>
      </c>
      <c r="T18" s="12">
        <f t="shared" ref="T18:T20" si="7">SUM(S18-U18-V18)</f>
        <v>0</v>
      </c>
      <c r="U18" s="14"/>
      <c r="V18" s="14"/>
    </row>
    <row r="19" spans="1:22" x14ac:dyDescent="0.25">
      <c r="A19" s="6"/>
      <c r="B19" s="6"/>
      <c r="C19" s="6"/>
      <c r="D19" s="10"/>
      <c r="E19" s="120"/>
      <c r="F19" s="121"/>
      <c r="G19" s="120"/>
      <c r="H19" s="121"/>
      <c r="I19" s="120"/>
      <c r="J19" s="121"/>
      <c r="K19" s="120"/>
      <c r="L19" s="121"/>
      <c r="M19" s="120"/>
      <c r="N19" s="121"/>
      <c r="O19" s="137"/>
      <c r="P19" s="141"/>
      <c r="Q19" s="137"/>
      <c r="R19" s="141"/>
      <c r="S19" s="12">
        <f>E19+G19+I19+K19+M19+O19+Q19</f>
        <v>0</v>
      </c>
      <c r="T19" s="12">
        <f t="shared" si="7"/>
        <v>0</v>
      </c>
      <c r="U19" s="14"/>
      <c r="V19" s="14"/>
    </row>
    <row r="20" spans="1:22" x14ac:dyDescent="0.25">
      <c r="A20" s="6"/>
      <c r="B20" s="6"/>
      <c r="C20" s="6"/>
      <c r="D20" s="10"/>
      <c r="E20" s="137"/>
      <c r="F20" s="141"/>
      <c r="G20" s="137"/>
      <c r="H20" s="141"/>
      <c r="I20" s="137"/>
      <c r="J20" s="141"/>
      <c r="K20" s="137"/>
      <c r="L20" s="141"/>
      <c r="M20" s="137"/>
      <c r="N20" s="141"/>
      <c r="O20" s="137"/>
      <c r="P20" s="141"/>
      <c r="Q20" s="137"/>
      <c r="R20" s="141"/>
      <c r="S20" s="12">
        <f>E20+G20+I20+K20+M20+O20+Q20</f>
        <v>0</v>
      </c>
      <c r="T20" s="12">
        <f t="shared" si="7"/>
        <v>0</v>
      </c>
      <c r="U20" s="14"/>
      <c r="V20" s="14"/>
    </row>
    <row r="21" spans="1:22" x14ac:dyDescent="0.25">
      <c r="A21" s="10" t="s">
        <v>33</v>
      </c>
      <c r="B21" s="10"/>
      <c r="C21" s="10"/>
      <c r="D21" s="10"/>
      <c r="E21" s="137"/>
      <c r="F21" s="141"/>
      <c r="G21" s="137"/>
      <c r="H21" s="141"/>
      <c r="I21" s="137"/>
      <c r="J21" s="141"/>
      <c r="K21" s="137"/>
      <c r="L21" s="141"/>
      <c r="M21" s="137"/>
      <c r="N21" s="141"/>
      <c r="O21" s="137"/>
      <c r="P21" s="141"/>
      <c r="Q21" s="137"/>
      <c r="R21" s="141"/>
      <c r="S21" s="12">
        <f t="shared" si="2"/>
        <v>0</v>
      </c>
      <c r="T21" s="12"/>
      <c r="U21" s="14"/>
      <c r="V21" s="14"/>
    </row>
    <row r="22" spans="1:22" x14ac:dyDescent="0.25">
      <c r="A22" s="10" t="s">
        <v>34</v>
      </c>
      <c r="B22" s="10"/>
      <c r="C22" s="10"/>
      <c r="D22" s="10"/>
      <c r="E22" s="137"/>
      <c r="F22" s="141"/>
      <c r="G22" s="137"/>
      <c r="H22" s="141"/>
      <c r="I22" s="137"/>
      <c r="J22" s="141"/>
      <c r="K22" s="137"/>
      <c r="L22" s="141"/>
      <c r="M22" s="137"/>
      <c r="N22" s="141"/>
      <c r="O22" s="137"/>
      <c r="P22" s="141"/>
      <c r="Q22" s="137"/>
      <c r="R22" s="141"/>
      <c r="S22" s="12">
        <f t="shared" si="2"/>
        <v>0</v>
      </c>
      <c r="T22" s="12"/>
      <c r="U22" s="14"/>
      <c r="V22" s="14"/>
    </row>
    <row r="23" spans="1:22" x14ac:dyDescent="0.25">
      <c r="A23" s="15" t="s">
        <v>6</v>
      </c>
      <c r="B23" s="15"/>
      <c r="C23" s="15"/>
      <c r="D23" s="15"/>
      <c r="E23" s="143">
        <f>SUM(E4:E22)</f>
        <v>0</v>
      </c>
      <c r="F23" s="144"/>
      <c r="G23" s="143">
        <f>SUM(G4:G22)</f>
        <v>0</v>
      </c>
      <c r="H23" s="144"/>
      <c r="I23" s="143">
        <f>SUM(I4:I22)</f>
        <v>0</v>
      </c>
      <c r="J23" s="144"/>
      <c r="K23" s="143">
        <f>SUM(K4:K22)</f>
        <v>0</v>
      </c>
      <c r="L23" s="144"/>
      <c r="M23" s="143">
        <f>SUM(M4:M22)</f>
        <v>0</v>
      </c>
      <c r="N23" s="144"/>
      <c r="O23" s="143">
        <f>SUM(O4:O22)</f>
        <v>0</v>
      </c>
      <c r="P23" s="144"/>
      <c r="Q23" s="143">
        <f>SUM(Q4:Q22)</f>
        <v>0</v>
      </c>
      <c r="R23" s="144"/>
      <c r="S23" s="12">
        <f>SUM(S4:S22)</f>
        <v>0</v>
      </c>
      <c r="T23" s="12"/>
      <c r="U23" s="15"/>
      <c r="V23" s="14"/>
    </row>
    <row r="24" spans="1:22" x14ac:dyDescent="0.2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SUM(T4:T21)</f>
        <v>0</v>
      </c>
      <c r="U24" s="14"/>
      <c r="V24" s="14"/>
    </row>
    <row r="25" spans="1:22" x14ac:dyDescent="0.25">
      <c r="A25" s="15" t="s">
        <v>37</v>
      </c>
      <c r="B25" s="15"/>
      <c r="C25" s="15"/>
      <c r="D25" s="15"/>
      <c r="E25" s="14"/>
      <c r="F25" s="14">
        <f>SUM(E23)-F24</f>
        <v>-8</v>
      </c>
      <c r="G25" s="14"/>
      <c r="H25" s="14">
        <f>SUM(G23)-H24</f>
        <v>-8</v>
      </c>
      <c r="I25" s="14"/>
      <c r="J25" s="14">
        <f>SUM(I23)-J24</f>
        <v>-8</v>
      </c>
      <c r="K25" s="14"/>
      <c r="L25" s="14">
        <f>SUM(K23)-L24</f>
        <v>-8</v>
      </c>
      <c r="M25" s="14"/>
      <c r="N25" s="14">
        <f>SUM(M23)-N24</f>
        <v>-8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-40</v>
      </c>
      <c r="T25" s="14"/>
      <c r="U25" s="14">
        <f>SUM(U4:U24)</f>
        <v>0</v>
      </c>
      <c r="V25" s="14">
        <f>SUM(V4:V24)</f>
        <v>0</v>
      </c>
    </row>
    <row r="27" spans="1:22" x14ac:dyDescent="0.25">
      <c r="A27" s="1" t="s">
        <v>21</v>
      </c>
      <c r="B27" s="2"/>
    </row>
    <row r="28" spans="1:22" x14ac:dyDescent="0.25">
      <c r="A28" s="3" t="s">
        <v>2</v>
      </c>
      <c r="C28" s="17">
        <f>SUM(T24)</f>
        <v>0</v>
      </c>
      <c r="I28" s="1">
        <v>3600</v>
      </c>
    </row>
    <row r="29" spans="1:22" x14ac:dyDescent="0.25">
      <c r="A29" s="3" t="s">
        <v>22</v>
      </c>
      <c r="C29" s="17">
        <f>U25</f>
        <v>0</v>
      </c>
      <c r="D29" s="17"/>
      <c r="I29" s="22"/>
    </row>
    <row r="30" spans="1:22" x14ac:dyDescent="0.25">
      <c r="A30" s="3" t="s">
        <v>23</v>
      </c>
      <c r="C30" s="17">
        <f>V25</f>
        <v>0</v>
      </c>
      <c r="I30" s="17"/>
    </row>
    <row r="31" spans="1:22" x14ac:dyDescent="0.25">
      <c r="A31" s="3" t="s">
        <v>24</v>
      </c>
      <c r="C31" s="17">
        <f>S21</f>
        <v>0</v>
      </c>
    </row>
    <row r="32" spans="1:22" x14ac:dyDescent="0.25">
      <c r="A32" s="3" t="s">
        <v>4</v>
      </c>
      <c r="C32" s="17">
        <f>S22</f>
        <v>0</v>
      </c>
    </row>
    <row r="33" spans="1:7" ht="16.5" thickBot="1" x14ac:dyDescent="0.3">
      <c r="A33" s="4" t="s">
        <v>6</v>
      </c>
      <c r="B33" s="4"/>
      <c r="C33" s="21">
        <f>SUM(C28:C32)</f>
        <v>0</v>
      </c>
      <c r="E33" s="4" t="s">
        <v>36</v>
      </c>
      <c r="F33" s="4"/>
      <c r="G33" s="18">
        <f>S23-C33</f>
        <v>0</v>
      </c>
    </row>
    <row r="34" spans="1:7" ht="16.5" thickTop="1" x14ac:dyDescent="0.25">
      <c r="A34" s="3" t="s">
        <v>25</v>
      </c>
      <c r="C34" s="19">
        <v>0</v>
      </c>
      <c r="D34" s="19"/>
    </row>
    <row r="35" spans="1:7" x14ac:dyDescent="0.25">
      <c r="A35" s="3" t="s">
        <v>32</v>
      </c>
      <c r="C35" s="19">
        <v>0</v>
      </c>
      <c r="D35" s="19"/>
    </row>
  </sheetData>
  <mergeCells count="147">
    <mergeCell ref="E19:F19"/>
    <mergeCell ref="G19:H19"/>
    <mergeCell ref="E20:F20"/>
    <mergeCell ref="I7:J7"/>
    <mergeCell ref="K7:L7"/>
    <mergeCell ref="E11:F11"/>
    <mergeCell ref="G11:H11"/>
    <mergeCell ref="I11:J11"/>
    <mergeCell ref="K11:L11"/>
    <mergeCell ref="G20:H20"/>
    <mergeCell ref="K20:L20"/>
    <mergeCell ref="G18:H18"/>
    <mergeCell ref="E18:F18"/>
    <mergeCell ref="E15:F15"/>
    <mergeCell ref="G15:H15"/>
    <mergeCell ref="I15:J15"/>
    <mergeCell ref="E17:F17"/>
    <mergeCell ref="G17:H17"/>
    <mergeCell ref="I17:J17"/>
    <mergeCell ref="K17:L17"/>
    <mergeCell ref="E13:F13"/>
    <mergeCell ref="G13:H13"/>
    <mergeCell ref="G9:H9"/>
    <mergeCell ref="E10:F10"/>
    <mergeCell ref="G22:H22"/>
    <mergeCell ref="G21:H21"/>
    <mergeCell ref="E23:F23"/>
    <mergeCell ref="G23:H23"/>
    <mergeCell ref="E22:F22"/>
    <mergeCell ref="E21:F21"/>
    <mergeCell ref="I21:J21"/>
    <mergeCell ref="I23:J23"/>
    <mergeCell ref="Q23:R23"/>
    <mergeCell ref="M21:N21"/>
    <mergeCell ref="Q21:R21"/>
    <mergeCell ref="O22:P22"/>
    <mergeCell ref="Q22:R22"/>
    <mergeCell ref="O21:P21"/>
    <mergeCell ref="M23:N23"/>
    <mergeCell ref="O23:P23"/>
    <mergeCell ref="M22:N22"/>
    <mergeCell ref="K23:L23"/>
    <mergeCell ref="K22:L22"/>
    <mergeCell ref="K21:L21"/>
    <mergeCell ref="I22:J22"/>
    <mergeCell ref="Q19:R19"/>
    <mergeCell ref="O19:P19"/>
    <mergeCell ref="O18:P18"/>
    <mergeCell ref="O20:P20"/>
    <mergeCell ref="Q20:R20"/>
    <mergeCell ref="I18:J18"/>
    <mergeCell ref="K18:L18"/>
    <mergeCell ref="K19:L19"/>
    <mergeCell ref="I19:J19"/>
    <mergeCell ref="I20:J20"/>
    <mergeCell ref="Q18:R18"/>
    <mergeCell ref="M18:N18"/>
    <mergeCell ref="M20:N20"/>
    <mergeCell ref="M19:N19"/>
    <mergeCell ref="M17:N17"/>
    <mergeCell ref="O17:P17"/>
    <mergeCell ref="Q17:R17"/>
    <mergeCell ref="E14:F14"/>
    <mergeCell ref="G14:H14"/>
    <mergeCell ref="O14:P14"/>
    <mergeCell ref="K15:L15"/>
    <mergeCell ref="M15:N15"/>
    <mergeCell ref="E16:F16"/>
    <mergeCell ref="G16:H16"/>
    <mergeCell ref="I16:J16"/>
    <mergeCell ref="K16:L16"/>
    <mergeCell ref="M16:N16"/>
    <mergeCell ref="O16:P16"/>
    <mergeCell ref="Q16:R16"/>
    <mergeCell ref="O15:P15"/>
    <mergeCell ref="Q15:R15"/>
    <mergeCell ref="G10:H10"/>
    <mergeCell ref="I10:J10"/>
    <mergeCell ref="K10:L10"/>
    <mergeCell ref="M10:N10"/>
    <mergeCell ref="E8:F8"/>
    <mergeCell ref="G8:H8"/>
    <mergeCell ref="M8:N8"/>
    <mergeCell ref="G6:H6"/>
    <mergeCell ref="O2:P2"/>
    <mergeCell ref="K5:L5"/>
    <mergeCell ref="M5:N5"/>
    <mergeCell ref="E2:F2"/>
    <mergeCell ref="G2:H2"/>
    <mergeCell ref="I2:J2"/>
    <mergeCell ref="E5:F5"/>
    <mergeCell ref="E6:F6"/>
    <mergeCell ref="K6:L6"/>
    <mergeCell ref="G4:H4"/>
    <mergeCell ref="I4:J4"/>
    <mergeCell ref="K4:L4"/>
    <mergeCell ref="G5:H5"/>
    <mergeCell ref="E4:F4"/>
    <mergeCell ref="I5:J5"/>
    <mergeCell ref="I6:J6"/>
    <mergeCell ref="E7:F7"/>
    <mergeCell ref="G7:H7"/>
    <mergeCell ref="O7:P7"/>
    <mergeCell ref="O8:P8"/>
    <mergeCell ref="M13:N13"/>
    <mergeCell ref="Q13:R13"/>
    <mergeCell ref="O13:P13"/>
    <mergeCell ref="I9:J9"/>
    <mergeCell ref="Q14:R14"/>
    <mergeCell ref="O10:P10"/>
    <mergeCell ref="E12:F12"/>
    <mergeCell ref="G12:H12"/>
    <mergeCell ref="I12:J12"/>
    <mergeCell ref="K12:L12"/>
    <mergeCell ref="E9:F9"/>
    <mergeCell ref="M9:N9"/>
    <mergeCell ref="I8:J8"/>
    <mergeCell ref="K9:L9"/>
    <mergeCell ref="I13:J13"/>
    <mergeCell ref="K13:L13"/>
    <mergeCell ref="K8:L8"/>
    <mergeCell ref="I14:J14"/>
    <mergeCell ref="K14:L14"/>
    <mergeCell ref="M14:N14"/>
    <mergeCell ref="K2:L2"/>
    <mergeCell ref="M12:N12"/>
    <mergeCell ref="O12:P12"/>
    <mergeCell ref="Q12:R12"/>
    <mergeCell ref="M11:N11"/>
    <mergeCell ref="O11:P11"/>
    <mergeCell ref="Q11:R11"/>
    <mergeCell ref="Q7:R7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O6:P6"/>
    <mergeCell ref="M7:N7"/>
    <mergeCell ref="Q10:R10"/>
    <mergeCell ref="Q8:R8"/>
    <mergeCell ref="Q9:R9"/>
    <mergeCell ref="O9:P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8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V49"/>
  <sheetViews>
    <sheetView tabSelected="1" zoomScale="87" zoomScaleNormal="87" workbookViewId="0">
      <selection activeCell="B30" sqref="B30"/>
    </sheetView>
  </sheetViews>
  <sheetFormatPr defaultRowHeight="15.75" x14ac:dyDescent="0.25"/>
  <cols>
    <col min="1" max="1" width="10.5703125" style="69" customWidth="1"/>
    <col min="2" max="2" width="10.7109375" style="69" customWidth="1"/>
    <col min="3" max="3" width="12.7109375" style="69" customWidth="1"/>
    <col min="4" max="4" width="28.7109375" style="69" customWidth="1"/>
    <col min="5" max="13" width="7" style="69" customWidth="1"/>
    <col min="14" max="14" width="6.85546875" style="69" customWidth="1"/>
    <col min="15" max="17" width="7" style="69" customWidth="1"/>
    <col min="18" max="18" width="6.85546875" style="70" customWidth="1"/>
    <col min="19" max="19" width="7.7109375" style="69" customWidth="1"/>
    <col min="20" max="21" width="7.85546875" style="69" customWidth="1"/>
    <col min="22" max="22" width="7.7109375" style="69" customWidth="1"/>
    <col min="23" max="16384" width="9.140625" style="69"/>
  </cols>
  <sheetData>
    <row r="1" spans="1:22" x14ac:dyDescent="0.25">
      <c r="A1" s="1" t="s">
        <v>52</v>
      </c>
      <c r="B1" s="68"/>
      <c r="C1" s="68"/>
    </row>
    <row r="2" spans="1:22" s="73" customFormat="1" x14ac:dyDescent="0.25">
      <c r="A2" s="5" t="s">
        <v>56</v>
      </c>
      <c r="B2" s="107"/>
      <c r="C2" s="115" t="str">
        <f>Analysis!C2</f>
        <v>28.04.24</v>
      </c>
      <c r="D2" s="107"/>
      <c r="E2" s="159" t="s">
        <v>11</v>
      </c>
      <c r="F2" s="159"/>
      <c r="G2" s="159" t="s">
        <v>12</v>
      </c>
      <c r="H2" s="159"/>
      <c r="I2" s="159" t="s">
        <v>13</v>
      </c>
      <c r="J2" s="159"/>
      <c r="K2" s="160" t="s">
        <v>14</v>
      </c>
      <c r="L2" s="160"/>
      <c r="M2" s="149" t="s">
        <v>15</v>
      </c>
      <c r="N2" s="160"/>
      <c r="O2" s="159" t="s">
        <v>16</v>
      </c>
      <c r="P2" s="159"/>
      <c r="Q2" s="159" t="s">
        <v>17</v>
      </c>
      <c r="R2" s="159"/>
      <c r="S2" s="71" t="s">
        <v>20</v>
      </c>
      <c r="T2" s="71" t="s">
        <v>35</v>
      </c>
      <c r="U2" s="72" t="s">
        <v>22</v>
      </c>
      <c r="V2" s="72" t="s">
        <v>23</v>
      </c>
    </row>
    <row r="3" spans="1:22" x14ac:dyDescent="0.25">
      <c r="A3" s="10" t="s">
        <v>18</v>
      </c>
      <c r="B3" s="10" t="s">
        <v>19</v>
      </c>
      <c r="C3" s="10" t="s">
        <v>44</v>
      </c>
      <c r="D3" s="10" t="s">
        <v>28</v>
      </c>
      <c r="E3" s="54">
        <v>8</v>
      </c>
      <c r="F3" s="25">
        <v>16.3</v>
      </c>
      <c r="G3" s="54">
        <v>8</v>
      </c>
      <c r="H3" s="25">
        <v>16.3</v>
      </c>
      <c r="I3" s="54">
        <v>8</v>
      </c>
      <c r="J3" s="25">
        <v>16.3</v>
      </c>
      <c r="K3" s="119">
        <v>8</v>
      </c>
      <c r="L3" s="118">
        <v>16.3</v>
      </c>
      <c r="M3" s="119">
        <v>8</v>
      </c>
      <c r="N3" s="118">
        <v>16.3</v>
      </c>
      <c r="O3" s="75"/>
      <c r="P3" s="75"/>
      <c r="Q3" s="76"/>
      <c r="R3" s="76"/>
      <c r="S3" s="77"/>
      <c r="T3" s="77"/>
      <c r="U3" s="78"/>
      <c r="V3" s="78"/>
    </row>
    <row r="4" spans="1:22" x14ac:dyDescent="0.25">
      <c r="A4" s="6">
        <v>7078</v>
      </c>
      <c r="B4" s="6" t="s">
        <v>119</v>
      </c>
      <c r="C4" s="6">
        <v>1</v>
      </c>
      <c r="D4" s="20" t="s">
        <v>99</v>
      </c>
      <c r="E4" s="137">
        <v>0.75</v>
      </c>
      <c r="F4" s="141"/>
      <c r="G4" s="137"/>
      <c r="H4" s="141"/>
      <c r="I4" s="137"/>
      <c r="J4" s="141"/>
      <c r="K4" s="147"/>
      <c r="L4" s="148"/>
      <c r="M4" s="147"/>
      <c r="N4" s="148"/>
      <c r="O4" s="157"/>
      <c r="P4" s="158"/>
      <c r="Q4" s="157"/>
      <c r="R4" s="158"/>
      <c r="S4" s="77">
        <f t="shared" ref="S4:S6" si="0">E4+G4+I4+K4+M4+O4+Q4</f>
        <v>0.75</v>
      </c>
      <c r="T4" s="77">
        <f t="shared" ref="T4:T6" si="1">SUM(S4-U4-V4)</f>
        <v>0.75</v>
      </c>
      <c r="U4" s="80"/>
      <c r="V4" s="80"/>
    </row>
    <row r="5" spans="1:22" x14ac:dyDescent="0.25">
      <c r="A5" s="6">
        <v>6964</v>
      </c>
      <c r="B5" s="6" t="s">
        <v>118</v>
      </c>
      <c r="C5" s="6">
        <v>22</v>
      </c>
      <c r="D5" s="20" t="s">
        <v>91</v>
      </c>
      <c r="E5" s="137">
        <v>0.5</v>
      </c>
      <c r="F5" s="141"/>
      <c r="G5" s="137">
        <v>3</v>
      </c>
      <c r="H5" s="141"/>
      <c r="I5" s="137">
        <v>1.5</v>
      </c>
      <c r="J5" s="141"/>
      <c r="K5" s="147"/>
      <c r="L5" s="148"/>
      <c r="M5" s="147"/>
      <c r="N5" s="148"/>
      <c r="O5" s="157"/>
      <c r="P5" s="158"/>
      <c r="Q5" s="157"/>
      <c r="R5" s="158"/>
      <c r="S5" s="77">
        <f t="shared" si="0"/>
        <v>5</v>
      </c>
      <c r="T5" s="77">
        <f t="shared" si="1"/>
        <v>5</v>
      </c>
      <c r="U5" s="80"/>
      <c r="V5" s="80"/>
    </row>
    <row r="6" spans="1:22" x14ac:dyDescent="0.25">
      <c r="A6" s="6">
        <v>7138</v>
      </c>
      <c r="B6" s="6" t="s">
        <v>117</v>
      </c>
      <c r="C6" s="6">
        <v>20</v>
      </c>
      <c r="D6" s="20" t="s">
        <v>104</v>
      </c>
      <c r="E6" s="137"/>
      <c r="F6" s="141"/>
      <c r="G6" s="137">
        <v>0.5</v>
      </c>
      <c r="H6" s="141"/>
      <c r="I6" s="137"/>
      <c r="J6" s="141"/>
      <c r="K6" s="147"/>
      <c r="L6" s="148"/>
      <c r="M6" s="147"/>
      <c r="N6" s="148"/>
      <c r="O6" s="157"/>
      <c r="P6" s="158"/>
      <c r="Q6" s="157"/>
      <c r="R6" s="158"/>
      <c r="S6" s="77">
        <f t="shared" si="0"/>
        <v>0.5</v>
      </c>
      <c r="T6" s="77">
        <f t="shared" si="1"/>
        <v>0.5</v>
      </c>
      <c r="U6" s="80"/>
      <c r="V6" s="80"/>
    </row>
    <row r="7" spans="1:22" ht="15" customHeight="1" x14ac:dyDescent="0.25">
      <c r="A7" s="6">
        <v>6964</v>
      </c>
      <c r="B7" s="6" t="s">
        <v>118</v>
      </c>
      <c r="C7" s="6">
        <v>7</v>
      </c>
      <c r="D7" s="20" t="s">
        <v>109</v>
      </c>
      <c r="E7" s="137"/>
      <c r="F7" s="141"/>
      <c r="G7" s="137">
        <v>0.5</v>
      </c>
      <c r="H7" s="141"/>
      <c r="I7" s="137"/>
      <c r="J7" s="141"/>
      <c r="K7" s="147"/>
      <c r="L7" s="148"/>
      <c r="M7" s="147"/>
      <c r="N7" s="148"/>
      <c r="O7" s="157"/>
      <c r="P7" s="158"/>
      <c r="Q7" s="157"/>
      <c r="R7" s="158"/>
      <c r="S7" s="77">
        <f t="shared" ref="S7:S33" si="2">E7+G7+I7+K7+M7+O7+Q7</f>
        <v>0.5</v>
      </c>
      <c r="T7" s="77">
        <f t="shared" ref="T7:T33" si="3">SUM(S7-U7-V7)</f>
        <v>0.5</v>
      </c>
      <c r="U7" s="80"/>
      <c r="V7" s="80"/>
    </row>
    <row r="8" spans="1:22" ht="15" customHeight="1" x14ac:dyDescent="0.25">
      <c r="A8" s="6">
        <v>6964</v>
      </c>
      <c r="B8" s="6" t="s">
        <v>118</v>
      </c>
      <c r="C8" s="6">
        <v>43</v>
      </c>
      <c r="D8" s="10" t="s">
        <v>100</v>
      </c>
      <c r="E8" s="137"/>
      <c r="F8" s="141"/>
      <c r="G8" s="137">
        <v>0.5</v>
      </c>
      <c r="H8" s="141"/>
      <c r="I8" s="137"/>
      <c r="J8" s="141"/>
      <c r="K8" s="147"/>
      <c r="L8" s="148"/>
      <c r="M8" s="147"/>
      <c r="N8" s="148"/>
      <c r="O8" s="157"/>
      <c r="P8" s="158"/>
      <c r="Q8" s="157"/>
      <c r="R8" s="158"/>
      <c r="S8" s="77">
        <f t="shared" ref="S8" si="4">E8+G8+I8+K8+M8+O8+Q8</f>
        <v>0.5</v>
      </c>
      <c r="T8" s="77">
        <f t="shared" ref="T8" si="5">SUM(S8-U8-V8)</f>
        <v>0.5</v>
      </c>
      <c r="U8" s="80"/>
      <c r="V8" s="80"/>
    </row>
    <row r="9" spans="1:22" x14ac:dyDescent="0.25">
      <c r="A9" s="6">
        <v>7138</v>
      </c>
      <c r="B9" s="6" t="s">
        <v>117</v>
      </c>
      <c r="C9" s="6">
        <v>11</v>
      </c>
      <c r="D9" s="10" t="s">
        <v>90</v>
      </c>
      <c r="E9" s="137"/>
      <c r="F9" s="141"/>
      <c r="G9" s="137"/>
      <c r="H9" s="141"/>
      <c r="I9" s="137"/>
      <c r="J9" s="141"/>
      <c r="K9" s="147"/>
      <c r="L9" s="148"/>
      <c r="M9" s="147"/>
      <c r="N9" s="148"/>
      <c r="O9" s="157"/>
      <c r="P9" s="158"/>
      <c r="Q9" s="157"/>
      <c r="R9" s="158"/>
      <c r="S9" s="77">
        <f t="shared" si="2"/>
        <v>0</v>
      </c>
      <c r="T9" s="77">
        <f t="shared" si="3"/>
        <v>0</v>
      </c>
      <c r="U9" s="80"/>
      <c r="V9" s="80"/>
    </row>
    <row r="10" spans="1:22" x14ac:dyDescent="0.25">
      <c r="A10" s="6">
        <v>7138</v>
      </c>
      <c r="B10" s="6" t="s">
        <v>117</v>
      </c>
      <c r="C10" s="6">
        <v>9</v>
      </c>
      <c r="D10" s="20" t="s">
        <v>97</v>
      </c>
      <c r="E10" s="137"/>
      <c r="F10" s="141"/>
      <c r="G10" s="137"/>
      <c r="H10" s="141"/>
      <c r="I10" s="137"/>
      <c r="J10" s="141"/>
      <c r="K10" s="147"/>
      <c r="L10" s="148"/>
      <c r="M10" s="147"/>
      <c r="N10" s="148"/>
      <c r="O10" s="157"/>
      <c r="P10" s="158"/>
      <c r="Q10" s="157"/>
      <c r="R10" s="158"/>
      <c r="S10" s="77">
        <f t="shared" ref="S10" si="6">E10+G10+I10+K10+M10+O10+Q10</f>
        <v>0</v>
      </c>
      <c r="T10" s="77">
        <f t="shared" ref="T10" si="7">SUM(S10-U10-V10)</f>
        <v>0</v>
      </c>
      <c r="U10" s="80"/>
      <c r="V10" s="80"/>
    </row>
    <row r="11" spans="1:22" x14ac:dyDescent="0.25">
      <c r="A11" s="6">
        <v>7138</v>
      </c>
      <c r="B11" s="6" t="s">
        <v>117</v>
      </c>
      <c r="C11" s="6">
        <v>10</v>
      </c>
      <c r="D11" s="20" t="s">
        <v>97</v>
      </c>
      <c r="E11" s="137"/>
      <c r="F11" s="141"/>
      <c r="G11" s="137"/>
      <c r="H11" s="141"/>
      <c r="I11" s="137"/>
      <c r="J11" s="141"/>
      <c r="K11" s="147"/>
      <c r="L11" s="148"/>
      <c r="M11" s="147"/>
      <c r="N11" s="148"/>
      <c r="O11" s="157"/>
      <c r="P11" s="158"/>
      <c r="Q11" s="157"/>
      <c r="R11" s="158"/>
      <c r="S11" s="77">
        <f t="shared" ref="S11" si="8">E11+G11+I11+K11+M11+O11+Q11</f>
        <v>0</v>
      </c>
      <c r="T11" s="77">
        <f t="shared" ref="T11" si="9">SUM(S11-U11-V11)</f>
        <v>0</v>
      </c>
      <c r="U11" s="80"/>
      <c r="V11" s="80"/>
    </row>
    <row r="12" spans="1:22" x14ac:dyDescent="0.25">
      <c r="A12" s="6">
        <v>7138</v>
      </c>
      <c r="B12" s="6" t="s">
        <v>117</v>
      </c>
      <c r="C12" s="6">
        <v>3</v>
      </c>
      <c r="D12" s="20" t="s">
        <v>89</v>
      </c>
      <c r="E12" s="137"/>
      <c r="F12" s="141"/>
      <c r="G12" s="137"/>
      <c r="H12" s="141"/>
      <c r="I12" s="137"/>
      <c r="J12" s="141"/>
      <c r="K12" s="147"/>
      <c r="L12" s="148"/>
      <c r="M12" s="147"/>
      <c r="N12" s="148"/>
      <c r="O12" s="157"/>
      <c r="P12" s="158"/>
      <c r="Q12" s="157"/>
      <c r="R12" s="158"/>
      <c r="S12" s="77">
        <f t="shared" si="2"/>
        <v>0</v>
      </c>
      <c r="T12" s="77">
        <f t="shared" si="3"/>
        <v>0</v>
      </c>
      <c r="U12" s="80"/>
      <c r="V12" s="80"/>
    </row>
    <row r="13" spans="1:22" x14ac:dyDescent="0.25">
      <c r="A13" s="6">
        <v>7138</v>
      </c>
      <c r="B13" s="6" t="s">
        <v>117</v>
      </c>
      <c r="C13" s="6">
        <v>4</v>
      </c>
      <c r="D13" s="20" t="s">
        <v>89</v>
      </c>
      <c r="E13" s="137"/>
      <c r="F13" s="141"/>
      <c r="G13" s="137"/>
      <c r="H13" s="141"/>
      <c r="I13" s="137"/>
      <c r="J13" s="141"/>
      <c r="K13" s="147"/>
      <c r="L13" s="148"/>
      <c r="M13" s="147"/>
      <c r="N13" s="148"/>
      <c r="O13" s="157"/>
      <c r="P13" s="158"/>
      <c r="Q13" s="157"/>
      <c r="R13" s="158"/>
      <c r="S13" s="77">
        <f t="shared" ref="S13:S15" si="10">E13+G13+I13+K13+M13+O13+Q13</f>
        <v>0</v>
      </c>
      <c r="T13" s="77">
        <f t="shared" ref="T13:T15" si="11">SUM(S13-U13-V13)</f>
        <v>0</v>
      </c>
      <c r="U13" s="80"/>
      <c r="V13" s="80"/>
    </row>
    <row r="14" spans="1:22" x14ac:dyDescent="0.25">
      <c r="A14" s="6"/>
      <c r="B14" s="6"/>
      <c r="C14" s="6"/>
      <c r="D14" s="20"/>
      <c r="E14" s="137"/>
      <c r="F14" s="141"/>
      <c r="G14" s="137"/>
      <c r="H14" s="141"/>
      <c r="I14" s="137"/>
      <c r="J14" s="141"/>
      <c r="K14" s="147"/>
      <c r="L14" s="148"/>
      <c r="M14" s="147"/>
      <c r="N14" s="148"/>
      <c r="O14" s="157"/>
      <c r="P14" s="158"/>
      <c r="Q14" s="157"/>
      <c r="R14" s="158"/>
      <c r="S14" s="77">
        <f t="shared" si="10"/>
        <v>0</v>
      </c>
      <c r="T14" s="77">
        <f t="shared" si="11"/>
        <v>0</v>
      </c>
      <c r="U14" s="80"/>
      <c r="V14" s="80"/>
    </row>
    <row r="15" spans="1:22" x14ac:dyDescent="0.25">
      <c r="A15" s="6"/>
      <c r="B15" s="6"/>
      <c r="C15" s="6"/>
      <c r="D15" s="20"/>
      <c r="E15" s="137"/>
      <c r="F15" s="141"/>
      <c r="G15" s="137"/>
      <c r="H15" s="141"/>
      <c r="I15" s="137"/>
      <c r="J15" s="141"/>
      <c r="K15" s="147"/>
      <c r="L15" s="148"/>
      <c r="M15" s="147"/>
      <c r="N15" s="148"/>
      <c r="O15" s="157"/>
      <c r="P15" s="158"/>
      <c r="Q15" s="157"/>
      <c r="R15" s="158"/>
      <c r="S15" s="77">
        <f t="shared" si="10"/>
        <v>0</v>
      </c>
      <c r="T15" s="77">
        <f t="shared" si="11"/>
        <v>0</v>
      </c>
      <c r="U15" s="80"/>
      <c r="V15" s="80"/>
    </row>
    <row r="16" spans="1:22" x14ac:dyDescent="0.25">
      <c r="A16" s="6"/>
      <c r="B16" s="6"/>
      <c r="C16" s="6"/>
      <c r="D16" s="20"/>
      <c r="E16" s="137"/>
      <c r="F16" s="141"/>
      <c r="G16" s="137"/>
      <c r="H16" s="141"/>
      <c r="I16" s="137"/>
      <c r="J16" s="141"/>
      <c r="K16" s="147"/>
      <c r="L16" s="148"/>
      <c r="M16" s="147"/>
      <c r="N16" s="148"/>
      <c r="O16" s="157"/>
      <c r="P16" s="158"/>
      <c r="Q16" s="157"/>
      <c r="R16" s="158"/>
      <c r="S16" s="77">
        <f t="shared" si="2"/>
        <v>0</v>
      </c>
      <c r="T16" s="77">
        <f t="shared" si="3"/>
        <v>0</v>
      </c>
      <c r="U16" s="80"/>
      <c r="V16" s="80"/>
    </row>
    <row r="17" spans="1:22" x14ac:dyDescent="0.25">
      <c r="A17" s="6"/>
      <c r="B17" s="6"/>
      <c r="C17" s="6"/>
      <c r="D17" s="20"/>
      <c r="E17" s="137"/>
      <c r="F17" s="141"/>
      <c r="G17" s="137"/>
      <c r="H17" s="141"/>
      <c r="I17" s="137"/>
      <c r="J17" s="141"/>
      <c r="K17" s="147"/>
      <c r="L17" s="148"/>
      <c r="M17" s="147"/>
      <c r="N17" s="148"/>
      <c r="O17" s="157"/>
      <c r="P17" s="158"/>
      <c r="Q17" s="157"/>
      <c r="R17" s="158"/>
      <c r="S17" s="77">
        <f>E17+G17+I17+K17+M17+O17+Q17</f>
        <v>0</v>
      </c>
      <c r="T17" s="77">
        <f>SUM(S17-U17-V17)</f>
        <v>0</v>
      </c>
      <c r="U17" s="80"/>
      <c r="V17" s="80"/>
    </row>
    <row r="18" spans="1:22" x14ac:dyDescent="0.25">
      <c r="A18" s="79">
        <v>3602</v>
      </c>
      <c r="B18" s="6" t="s">
        <v>121</v>
      </c>
      <c r="C18" s="6"/>
      <c r="D18" s="20" t="s">
        <v>70</v>
      </c>
      <c r="E18" s="137"/>
      <c r="F18" s="141"/>
      <c r="G18" s="137"/>
      <c r="H18" s="141"/>
      <c r="I18" s="137"/>
      <c r="J18" s="141"/>
      <c r="K18" s="147"/>
      <c r="L18" s="148"/>
      <c r="M18" s="147"/>
      <c r="N18" s="148"/>
      <c r="O18" s="157"/>
      <c r="P18" s="158"/>
      <c r="Q18" s="157"/>
      <c r="R18" s="158"/>
      <c r="S18" s="77">
        <f t="shared" ref="S18:S19" si="12">E18+G18+I18+K18+M18+O18+Q18</f>
        <v>0</v>
      </c>
      <c r="T18" s="77">
        <f t="shared" ref="T18:T19" si="13">SUM(S18-U18-V18)</f>
        <v>0</v>
      </c>
      <c r="U18" s="80"/>
      <c r="V18" s="80"/>
    </row>
    <row r="19" spans="1:22" x14ac:dyDescent="0.25">
      <c r="A19" s="79">
        <v>3602</v>
      </c>
      <c r="B19" s="6" t="s">
        <v>121</v>
      </c>
      <c r="C19" s="6"/>
      <c r="D19" s="20" t="s">
        <v>69</v>
      </c>
      <c r="E19" s="137">
        <v>0.5</v>
      </c>
      <c r="F19" s="141"/>
      <c r="G19" s="137"/>
      <c r="H19" s="141"/>
      <c r="I19" s="137"/>
      <c r="J19" s="141"/>
      <c r="K19" s="147"/>
      <c r="L19" s="148"/>
      <c r="M19" s="147"/>
      <c r="N19" s="148"/>
      <c r="O19" s="157"/>
      <c r="P19" s="158"/>
      <c r="Q19" s="157"/>
      <c r="R19" s="158"/>
      <c r="S19" s="77">
        <f t="shared" si="12"/>
        <v>0.5</v>
      </c>
      <c r="T19" s="77">
        <f t="shared" si="13"/>
        <v>0.5</v>
      </c>
      <c r="U19" s="80"/>
      <c r="V19" s="80"/>
    </row>
    <row r="20" spans="1:22" x14ac:dyDescent="0.25">
      <c r="A20" s="79">
        <v>3602</v>
      </c>
      <c r="B20" s="23" t="s">
        <v>121</v>
      </c>
      <c r="C20" s="79"/>
      <c r="D20" s="20" t="s">
        <v>67</v>
      </c>
      <c r="E20" s="137">
        <v>4</v>
      </c>
      <c r="F20" s="141"/>
      <c r="G20" s="137">
        <v>0.5</v>
      </c>
      <c r="H20" s="141"/>
      <c r="I20" s="137">
        <v>3</v>
      </c>
      <c r="J20" s="141"/>
      <c r="K20" s="147"/>
      <c r="L20" s="148"/>
      <c r="M20" s="147"/>
      <c r="N20" s="148"/>
      <c r="O20" s="157"/>
      <c r="P20" s="158"/>
      <c r="Q20" s="157"/>
      <c r="R20" s="158"/>
      <c r="S20" s="77">
        <f t="shared" si="2"/>
        <v>7.5</v>
      </c>
      <c r="T20" s="77">
        <f t="shared" si="3"/>
        <v>7.5</v>
      </c>
      <c r="U20" s="80"/>
      <c r="V20" s="80"/>
    </row>
    <row r="21" spans="1:22" x14ac:dyDescent="0.25">
      <c r="A21" s="79">
        <v>3602</v>
      </c>
      <c r="B21" s="6" t="s">
        <v>121</v>
      </c>
      <c r="C21" s="6"/>
      <c r="D21" s="20" t="s">
        <v>55</v>
      </c>
      <c r="E21" s="137">
        <v>0.5</v>
      </c>
      <c r="F21" s="141"/>
      <c r="G21" s="137"/>
      <c r="H21" s="141"/>
      <c r="I21" s="137"/>
      <c r="J21" s="141"/>
      <c r="K21" s="147"/>
      <c r="L21" s="148"/>
      <c r="M21" s="147"/>
      <c r="N21" s="148"/>
      <c r="O21" s="157"/>
      <c r="P21" s="158"/>
      <c r="Q21" s="157"/>
      <c r="R21" s="158"/>
      <c r="S21" s="77">
        <f>E21+G21+I21+K21+M21+O21+Q21</f>
        <v>0.5</v>
      </c>
      <c r="T21" s="77">
        <f t="shared" si="3"/>
        <v>0.5</v>
      </c>
      <c r="U21" s="80"/>
      <c r="V21" s="80"/>
    </row>
    <row r="22" spans="1:22" x14ac:dyDescent="0.25">
      <c r="A22" s="79">
        <v>3602</v>
      </c>
      <c r="B22" s="6" t="s">
        <v>121</v>
      </c>
      <c r="C22" s="79"/>
      <c r="D22" s="20" t="s">
        <v>95</v>
      </c>
      <c r="E22" s="137">
        <v>0.25</v>
      </c>
      <c r="F22" s="141"/>
      <c r="G22" s="137">
        <v>0.5</v>
      </c>
      <c r="H22" s="141"/>
      <c r="I22" s="137">
        <v>1.75</v>
      </c>
      <c r="J22" s="141"/>
      <c r="K22" s="147"/>
      <c r="L22" s="148"/>
      <c r="M22" s="147"/>
      <c r="N22" s="148"/>
      <c r="O22" s="157"/>
      <c r="P22" s="158"/>
      <c r="Q22" s="157"/>
      <c r="R22" s="158"/>
      <c r="S22" s="77">
        <f>E22+G22+I22+K22+M22+O22+Q22</f>
        <v>2.5</v>
      </c>
      <c r="T22" s="77">
        <f t="shared" ref="T22:T24" si="14">SUM(S22-U22-V22)</f>
        <v>1</v>
      </c>
      <c r="U22" s="80">
        <v>1.5</v>
      </c>
      <c r="V22" s="80"/>
    </row>
    <row r="23" spans="1:22" x14ac:dyDescent="0.25">
      <c r="A23" s="79"/>
      <c r="B23" s="6"/>
      <c r="C23" s="6"/>
      <c r="D23" s="20"/>
      <c r="E23" s="137"/>
      <c r="F23" s="141"/>
      <c r="G23" s="137"/>
      <c r="H23" s="141"/>
      <c r="I23" s="137"/>
      <c r="J23" s="141"/>
      <c r="K23" s="147"/>
      <c r="L23" s="148"/>
      <c r="M23" s="147"/>
      <c r="N23" s="148"/>
      <c r="O23" s="157"/>
      <c r="P23" s="158"/>
      <c r="Q23" s="157"/>
      <c r="R23" s="158"/>
      <c r="S23" s="77">
        <f t="shared" ref="S23" si="15">E23+G23+I23+K23+M23+O23+Q23</f>
        <v>0</v>
      </c>
      <c r="T23" s="77">
        <f t="shared" si="14"/>
        <v>0</v>
      </c>
      <c r="U23" s="80"/>
      <c r="V23" s="80"/>
    </row>
    <row r="24" spans="1:22" x14ac:dyDescent="0.25">
      <c r="A24" s="6"/>
      <c r="B24" s="23"/>
      <c r="C24" s="6"/>
      <c r="D24" s="20"/>
      <c r="E24" s="137"/>
      <c r="F24" s="141"/>
      <c r="G24" s="137"/>
      <c r="H24" s="141"/>
      <c r="I24" s="137"/>
      <c r="J24" s="141"/>
      <c r="K24" s="147"/>
      <c r="L24" s="148"/>
      <c r="M24" s="147"/>
      <c r="N24" s="148"/>
      <c r="O24" s="157"/>
      <c r="P24" s="158"/>
      <c r="Q24" s="157"/>
      <c r="R24" s="158"/>
      <c r="S24" s="77">
        <f>E24+G24+I24+K24+M24+O24+Q24</f>
        <v>0</v>
      </c>
      <c r="T24" s="77">
        <f t="shared" si="14"/>
        <v>0</v>
      </c>
      <c r="U24" s="80"/>
      <c r="V24" s="80"/>
    </row>
    <row r="25" spans="1:22" x14ac:dyDescent="0.25">
      <c r="A25" s="6">
        <v>3600</v>
      </c>
      <c r="B25" s="23" t="s">
        <v>116</v>
      </c>
      <c r="C25" s="6"/>
      <c r="D25" s="20" t="s">
        <v>59</v>
      </c>
      <c r="E25" s="137"/>
      <c r="F25" s="141"/>
      <c r="G25" s="137"/>
      <c r="H25" s="141"/>
      <c r="I25" s="137"/>
      <c r="J25" s="141"/>
      <c r="K25" s="147"/>
      <c r="L25" s="148"/>
      <c r="M25" s="147"/>
      <c r="N25" s="148"/>
      <c r="O25" s="157"/>
      <c r="P25" s="158"/>
      <c r="Q25" s="157"/>
      <c r="R25" s="158"/>
      <c r="S25" s="77">
        <f t="shared" ref="S25:S28" si="16">E25+G25+I25+K25+M25+O25+Q25</f>
        <v>0</v>
      </c>
      <c r="T25" s="77">
        <f t="shared" si="3"/>
        <v>0</v>
      </c>
      <c r="U25" s="80"/>
      <c r="V25" s="80"/>
    </row>
    <row r="26" spans="1:22" x14ac:dyDescent="0.25">
      <c r="A26" s="6">
        <v>3600</v>
      </c>
      <c r="B26" s="23" t="s">
        <v>116</v>
      </c>
      <c r="C26" s="6"/>
      <c r="D26" s="20" t="s">
        <v>75</v>
      </c>
      <c r="E26" s="137"/>
      <c r="F26" s="141"/>
      <c r="G26" s="137"/>
      <c r="H26" s="141"/>
      <c r="I26" s="137"/>
      <c r="J26" s="141"/>
      <c r="K26" s="147"/>
      <c r="L26" s="148"/>
      <c r="M26" s="147"/>
      <c r="N26" s="148"/>
      <c r="O26" s="157"/>
      <c r="P26" s="158"/>
      <c r="Q26" s="157"/>
      <c r="R26" s="158"/>
      <c r="S26" s="77">
        <f t="shared" si="16"/>
        <v>0</v>
      </c>
      <c r="T26" s="77">
        <f t="shared" si="3"/>
        <v>0</v>
      </c>
      <c r="U26" s="80"/>
      <c r="V26" s="80"/>
    </row>
    <row r="27" spans="1:22" x14ac:dyDescent="0.25">
      <c r="A27" s="6">
        <v>3600</v>
      </c>
      <c r="B27" s="6" t="s">
        <v>116</v>
      </c>
      <c r="C27" s="6"/>
      <c r="D27" s="20" t="s">
        <v>68</v>
      </c>
      <c r="E27" s="137">
        <v>0.5</v>
      </c>
      <c r="F27" s="141"/>
      <c r="G27" s="137">
        <v>0.5</v>
      </c>
      <c r="H27" s="141"/>
      <c r="I27" s="137">
        <v>0.5</v>
      </c>
      <c r="J27" s="141"/>
      <c r="K27" s="147"/>
      <c r="L27" s="148"/>
      <c r="M27" s="147"/>
      <c r="N27" s="148"/>
      <c r="O27" s="157"/>
      <c r="P27" s="158"/>
      <c r="Q27" s="157"/>
      <c r="R27" s="158"/>
      <c r="S27" s="77">
        <f t="shared" si="16"/>
        <v>1.5</v>
      </c>
      <c r="T27" s="77">
        <f t="shared" si="3"/>
        <v>1.5</v>
      </c>
      <c r="U27" s="80"/>
      <c r="V27" s="80"/>
    </row>
    <row r="28" spans="1:22" x14ac:dyDescent="0.25">
      <c r="A28" s="6">
        <v>3600</v>
      </c>
      <c r="B28" s="6" t="s">
        <v>116</v>
      </c>
      <c r="C28" s="6"/>
      <c r="D28" s="20" t="s">
        <v>87</v>
      </c>
      <c r="E28" s="137"/>
      <c r="F28" s="141"/>
      <c r="G28" s="137">
        <v>0.25</v>
      </c>
      <c r="H28" s="141"/>
      <c r="I28" s="137"/>
      <c r="J28" s="141"/>
      <c r="K28" s="147"/>
      <c r="L28" s="148"/>
      <c r="M28" s="147"/>
      <c r="N28" s="148"/>
      <c r="O28" s="157"/>
      <c r="P28" s="158"/>
      <c r="Q28" s="157"/>
      <c r="R28" s="158"/>
      <c r="S28" s="77">
        <f t="shared" si="16"/>
        <v>0.25</v>
      </c>
      <c r="T28" s="77">
        <f t="shared" si="3"/>
        <v>0.25</v>
      </c>
      <c r="U28" s="80"/>
      <c r="V28" s="80"/>
    </row>
    <row r="29" spans="1:22" x14ac:dyDescent="0.25">
      <c r="A29" s="6">
        <v>3600</v>
      </c>
      <c r="B29" s="6" t="s">
        <v>116</v>
      </c>
      <c r="C29" s="6"/>
      <c r="D29" s="20" t="s">
        <v>64</v>
      </c>
      <c r="E29" s="137"/>
      <c r="F29" s="141"/>
      <c r="G29" s="137"/>
      <c r="H29" s="141"/>
      <c r="I29" s="137">
        <v>1</v>
      </c>
      <c r="J29" s="141"/>
      <c r="K29" s="147"/>
      <c r="L29" s="148"/>
      <c r="M29" s="147"/>
      <c r="N29" s="148"/>
      <c r="O29" s="157"/>
      <c r="P29" s="158"/>
      <c r="Q29" s="157"/>
      <c r="R29" s="158"/>
      <c r="S29" s="77">
        <f>E29+G29+I29+K29+M29+O29+Q29</f>
        <v>1</v>
      </c>
      <c r="T29" s="77">
        <f t="shared" si="3"/>
        <v>1</v>
      </c>
      <c r="U29" s="80"/>
      <c r="V29" s="80"/>
    </row>
    <row r="30" spans="1:22" x14ac:dyDescent="0.25">
      <c r="A30" s="6">
        <v>3600</v>
      </c>
      <c r="B30" s="6" t="s">
        <v>116</v>
      </c>
      <c r="C30" s="6"/>
      <c r="D30" s="20" t="s">
        <v>58</v>
      </c>
      <c r="E30" s="137">
        <v>0.5</v>
      </c>
      <c r="F30" s="141"/>
      <c r="G30" s="137">
        <v>0.5</v>
      </c>
      <c r="H30" s="141"/>
      <c r="I30" s="137">
        <v>0.5</v>
      </c>
      <c r="J30" s="141"/>
      <c r="K30" s="147"/>
      <c r="L30" s="148"/>
      <c r="M30" s="147"/>
      <c r="N30" s="148"/>
      <c r="O30" s="157"/>
      <c r="P30" s="158"/>
      <c r="Q30" s="157"/>
      <c r="R30" s="158"/>
      <c r="S30" s="77">
        <f>E30+G30+I30+K30+M30+O30+Q30</f>
        <v>1.5</v>
      </c>
      <c r="T30" s="77">
        <f t="shared" si="3"/>
        <v>1.5</v>
      </c>
      <c r="U30" s="80"/>
      <c r="V30" s="80"/>
    </row>
    <row r="31" spans="1:22" ht="15.75" customHeight="1" x14ac:dyDescent="0.25">
      <c r="A31" s="6">
        <v>3600</v>
      </c>
      <c r="B31" s="6" t="s">
        <v>116</v>
      </c>
      <c r="C31" s="6"/>
      <c r="D31" s="20" t="s">
        <v>94</v>
      </c>
      <c r="E31" s="137">
        <v>0.75</v>
      </c>
      <c r="F31" s="141"/>
      <c r="G31" s="137">
        <v>0.75</v>
      </c>
      <c r="H31" s="141"/>
      <c r="I31" s="137"/>
      <c r="J31" s="141"/>
      <c r="K31" s="147"/>
      <c r="L31" s="148"/>
      <c r="M31" s="147"/>
      <c r="N31" s="148"/>
      <c r="O31" s="157"/>
      <c r="P31" s="158"/>
      <c r="Q31" s="157"/>
      <c r="R31" s="158"/>
      <c r="S31" s="77">
        <f t="shared" si="2"/>
        <v>1.5</v>
      </c>
      <c r="T31" s="77">
        <f t="shared" si="3"/>
        <v>1.5</v>
      </c>
      <c r="U31" s="80"/>
      <c r="V31" s="80"/>
    </row>
    <row r="32" spans="1:22" x14ac:dyDescent="0.25">
      <c r="A32" s="79">
        <v>3600</v>
      </c>
      <c r="B32" s="6" t="s">
        <v>116</v>
      </c>
      <c r="C32" s="79"/>
      <c r="D32" s="20" t="s">
        <v>82</v>
      </c>
      <c r="E32" s="137">
        <v>0.25</v>
      </c>
      <c r="F32" s="141"/>
      <c r="G32" s="137">
        <v>1</v>
      </c>
      <c r="H32" s="141"/>
      <c r="I32" s="137">
        <v>0.25</v>
      </c>
      <c r="J32" s="141"/>
      <c r="K32" s="147"/>
      <c r="L32" s="148"/>
      <c r="M32" s="147"/>
      <c r="N32" s="148"/>
      <c r="O32" s="157"/>
      <c r="P32" s="158"/>
      <c r="Q32" s="157"/>
      <c r="R32" s="158"/>
      <c r="S32" s="77">
        <f t="shared" si="2"/>
        <v>1.5</v>
      </c>
      <c r="T32" s="77">
        <f t="shared" si="3"/>
        <v>1.5</v>
      </c>
      <c r="U32" s="80"/>
      <c r="V32" s="80"/>
    </row>
    <row r="33" spans="1:22" x14ac:dyDescent="0.25">
      <c r="A33" s="6"/>
      <c r="B33" s="6"/>
      <c r="C33" s="6"/>
      <c r="D33" s="10"/>
      <c r="E33" s="137"/>
      <c r="F33" s="141"/>
      <c r="G33" s="137"/>
      <c r="H33" s="141"/>
      <c r="I33" s="137"/>
      <c r="J33" s="141"/>
      <c r="K33" s="147"/>
      <c r="L33" s="148"/>
      <c r="M33" s="147"/>
      <c r="N33" s="148"/>
      <c r="O33" s="157"/>
      <c r="P33" s="158"/>
      <c r="Q33" s="157"/>
      <c r="R33" s="158"/>
      <c r="S33" s="77">
        <f t="shared" si="2"/>
        <v>0</v>
      </c>
      <c r="T33" s="77">
        <f t="shared" si="3"/>
        <v>0</v>
      </c>
      <c r="U33" s="80"/>
      <c r="V33" s="80"/>
    </row>
    <row r="34" spans="1:22" x14ac:dyDescent="0.25">
      <c r="A34" s="74" t="s">
        <v>33</v>
      </c>
      <c r="B34" s="74"/>
      <c r="C34" s="74"/>
      <c r="D34" s="74"/>
      <c r="E34" s="137"/>
      <c r="F34" s="141"/>
      <c r="G34" s="137"/>
      <c r="H34" s="141"/>
      <c r="I34" s="137"/>
      <c r="J34" s="141"/>
      <c r="K34" s="147">
        <v>8</v>
      </c>
      <c r="L34" s="148"/>
      <c r="M34" s="147">
        <v>8</v>
      </c>
      <c r="N34" s="148"/>
      <c r="O34" s="157"/>
      <c r="P34" s="158"/>
      <c r="Q34" s="157"/>
      <c r="R34" s="158"/>
      <c r="S34" s="77">
        <f>E34+G34+I34+K34+M34+O34+Q34</f>
        <v>16</v>
      </c>
      <c r="T34" s="77"/>
      <c r="U34" s="81"/>
      <c r="V34" s="80"/>
    </row>
    <row r="35" spans="1:22" x14ac:dyDescent="0.25">
      <c r="A35" s="74" t="s">
        <v>34</v>
      </c>
      <c r="B35" s="74"/>
      <c r="C35" s="74"/>
      <c r="D35" s="74"/>
      <c r="E35" s="137"/>
      <c r="F35" s="141"/>
      <c r="G35" s="137"/>
      <c r="H35" s="141"/>
      <c r="I35" s="137"/>
      <c r="J35" s="141"/>
      <c r="K35" s="137"/>
      <c r="L35" s="141"/>
      <c r="M35" s="137"/>
      <c r="N35" s="141"/>
      <c r="O35" s="157"/>
      <c r="P35" s="158"/>
      <c r="Q35" s="157"/>
      <c r="R35" s="158"/>
      <c r="S35" s="77">
        <f>E35+G35+I35+K35+M35+O35+Q35</f>
        <v>0</v>
      </c>
      <c r="T35" s="77"/>
      <c r="U35" s="81"/>
      <c r="V35" s="80"/>
    </row>
    <row r="36" spans="1:22" x14ac:dyDescent="0.25">
      <c r="A36" s="81" t="s">
        <v>6</v>
      </c>
      <c r="B36" s="81"/>
      <c r="C36" s="81"/>
      <c r="D36" s="81"/>
      <c r="E36" s="161">
        <f>SUM(E4:E35)</f>
        <v>8.5</v>
      </c>
      <c r="F36" s="162"/>
      <c r="G36" s="161">
        <f>SUM(G4:G35)</f>
        <v>8.5</v>
      </c>
      <c r="H36" s="162"/>
      <c r="I36" s="161">
        <f>SUM(I4:I35)</f>
        <v>8.5</v>
      </c>
      <c r="J36" s="162"/>
      <c r="K36" s="161">
        <f>SUM(K4:K35)</f>
        <v>8</v>
      </c>
      <c r="L36" s="162"/>
      <c r="M36" s="161">
        <f>SUM(M4:M35)</f>
        <v>8</v>
      </c>
      <c r="N36" s="162"/>
      <c r="O36" s="161">
        <f>SUM(O4:O35)</f>
        <v>0</v>
      </c>
      <c r="P36" s="162"/>
      <c r="Q36" s="161">
        <f>SUM(Q4:Q35)</f>
        <v>0</v>
      </c>
      <c r="R36" s="162"/>
      <c r="S36" s="77">
        <f>SUM(S4:S35)</f>
        <v>41.5</v>
      </c>
      <c r="T36" s="77"/>
      <c r="U36" s="81"/>
      <c r="V36" s="80"/>
    </row>
    <row r="37" spans="1:22" x14ac:dyDescent="0.25">
      <c r="A37" s="81" t="s">
        <v>2</v>
      </c>
      <c r="B37" s="81"/>
      <c r="C37" s="81"/>
      <c r="D37" s="81"/>
      <c r="E37" s="77"/>
      <c r="F37" s="82">
        <v>8</v>
      </c>
      <c r="G37" s="77"/>
      <c r="H37" s="82">
        <v>8</v>
      </c>
      <c r="I37" s="77"/>
      <c r="J37" s="82">
        <v>8</v>
      </c>
      <c r="K37" s="77"/>
      <c r="L37" s="82">
        <v>8</v>
      </c>
      <c r="M37" s="77"/>
      <c r="N37" s="82">
        <v>8</v>
      </c>
      <c r="O37" s="77"/>
      <c r="P37" s="82"/>
      <c r="Q37" s="77"/>
      <c r="R37" s="82"/>
      <c r="S37" s="77">
        <f>SUM(E37:R37)</f>
        <v>40</v>
      </c>
      <c r="T37" s="77">
        <f>SUM(T4:T34)</f>
        <v>24</v>
      </c>
      <c r="U37" s="80"/>
      <c r="V37" s="80"/>
    </row>
    <row r="38" spans="1:22" x14ac:dyDescent="0.25">
      <c r="A38" s="81" t="s">
        <v>37</v>
      </c>
      <c r="B38" s="81"/>
      <c r="C38" s="81"/>
      <c r="D38" s="81"/>
      <c r="E38" s="80"/>
      <c r="F38" s="80">
        <f>SUM(E36)-F37</f>
        <v>0.5</v>
      </c>
      <c r="G38" s="80"/>
      <c r="H38" s="80">
        <f>SUM(G36)-H37</f>
        <v>0.5</v>
      </c>
      <c r="I38" s="80"/>
      <c r="J38" s="80">
        <f>SUM(I36)-J37</f>
        <v>0.5</v>
      </c>
      <c r="K38" s="80"/>
      <c r="L38" s="80">
        <f>SUM(K36)-L37</f>
        <v>0</v>
      </c>
      <c r="M38" s="80"/>
      <c r="N38" s="80">
        <f>SUM(M36)-N37</f>
        <v>0</v>
      </c>
      <c r="O38" s="80"/>
      <c r="P38" s="80">
        <f>SUM(O36)</f>
        <v>0</v>
      </c>
      <c r="Q38" s="80"/>
      <c r="R38" s="80">
        <f>SUM(Q36)</f>
        <v>0</v>
      </c>
      <c r="S38" s="80"/>
      <c r="T38" s="80"/>
      <c r="U38" s="80">
        <f>SUM(U4:U37)</f>
        <v>1.5</v>
      </c>
      <c r="V38" s="80">
        <f>SUM(V4:V37)</f>
        <v>0</v>
      </c>
    </row>
    <row r="40" spans="1:22" x14ac:dyDescent="0.25">
      <c r="A40" s="67" t="s">
        <v>21</v>
      </c>
      <c r="B40" s="68"/>
    </row>
    <row r="41" spans="1:22" x14ac:dyDescent="0.25">
      <c r="A41" s="69" t="s">
        <v>2</v>
      </c>
      <c r="C41" s="83">
        <f>SUM(T37)</f>
        <v>24</v>
      </c>
      <c r="I41" s="67">
        <v>3600</v>
      </c>
    </row>
    <row r="42" spans="1:22" x14ac:dyDescent="0.25">
      <c r="A42" s="69" t="s">
        <v>22</v>
      </c>
      <c r="C42" s="83">
        <f>U38</f>
        <v>1.5</v>
      </c>
      <c r="D42" s="83"/>
      <c r="I42" s="84">
        <v>7.25</v>
      </c>
    </row>
    <row r="43" spans="1:22" x14ac:dyDescent="0.25">
      <c r="A43" s="69" t="s">
        <v>23</v>
      </c>
      <c r="C43" s="83">
        <f>V38</f>
        <v>0</v>
      </c>
    </row>
    <row r="44" spans="1:22" x14ac:dyDescent="0.25">
      <c r="A44" s="69" t="s">
        <v>24</v>
      </c>
      <c r="C44" s="83">
        <f>S34</f>
        <v>16</v>
      </c>
      <c r="I44" s="83"/>
    </row>
    <row r="45" spans="1:22" x14ac:dyDescent="0.25">
      <c r="A45" s="69" t="s">
        <v>4</v>
      </c>
      <c r="C45" s="83">
        <f>S35</f>
        <v>0</v>
      </c>
    </row>
    <row r="46" spans="1:22" x14ac:dyDescent="0.25">
      <c r="A46" s="70" t="s">
        <v>6</v>
      </c>
      <c r="C46" s="85">
        <f>SUM(C41:C45)</f>
        <v>41.5</v>
      </c>
      <c r="E46" s="70" t="s">
        <v>38</v>
      </c>
      <c r="F46" s="70"/>
      <c r="G46" s="86">
        <f>S36-C46</f>
        <v>0</v>
      </c>
    </row>
    <row r="47" spans="1:22" ht="16.5" thickTop="1" x14ac:dyDescent="0.25">
      <c r="A47" s="69" t="s">
        <v>25</v>
      </c>
      <c r="C47" s="87">
        <v>0</v>
      </c>
      <c r="D47" s="87"/>
    </row>
    <row r="48" spans="1:22" x14ac:dyDescent="0.25">
      <c r="A48" s="69" t="s">
        <v>32</v>
      </c>
      <c r="C48" s="87">
        <v>0</v>
      </c>
      <c r="D48" s="87"/>
    </row>
    <row r="49" ht="13.5" customHeight="1" x14ac:dyDescent="0.25"/>
  </sheetData>
  <mergeCells count="238">
    <mergeCell ref="E8:F8"/>
    <mergeCell ref="G8:H8"/>
    <mergeCell ref="I8:J8"/>
    <mergeCell ref="K8:L8"/>
    <mergeCell ref="M8:N8"/>
    <mergeCell ref="O8:P8"/>
    <mergeCell ref="Q8:R8"/>
    <mergeCell ref="E11:F11"/>
    <mergeCell ref="G11:H11"/>
    <mergeCell ref="I11:J11"/>
    <mergeCell ref="K11:L11"/>
    <mergeCell ref="M11:N11"/>
    <mergeCell ref="Q11:R11"/>
    <mergeCell ref="E9:F9"/>
    <mergeCell ref="G9:H9"/>
    <mergeCell ref="I9:J9"/>
    <mergeCell ref="K9:L9"/>
    <mergeCell ref="E10:F10"/>
    <mergeCell ref="G10:H10"/>
    <mergeCell ref="I10:J10"/>
    <mergeCell ref="K10:L10"/>
    <mergeCell ref="M10:N10"/>
    <mergeCell ref="O10:P10"/>
    <mergeCell ref="Q10:R10"/>
    <mergeCell ref="Q7:R7"/>
    <mergeCell ref="O5:P5"/>
    <mergeCell ref="Q5:R5"/>
    <mergeCell ref="E6:F6"/>
    <mergeCell ref="G6:H6"/>
    <mergeCell ref="I6:J6"/>
    <mergeCell ref="K6:L6"/>
    <mergeCell ref="M6:N6"/>
    <mergeCell ref="O6:P6"/>
    <mergeCell ref="Q6:R6"/>
    <mergeCell ref="K7:L7"/>
    <mergeCell ref="E7:F7"/>
    <mergeCell ref="G7:H7"/>
    <mergeCell ref="I7:J7"/>
    <mergeCell ref="M7:N7"/>
    <mergeCell ref="E21:F21"/>
    <mergeCell ref="G21:H21"/>
    <mergeCell ref="I21:J21"/>
    <mergeCell ref="K21:L21"/>
    <mergeCell ref="M21:N21"/>
    <mergeCell ref="O21:P21"/>
    <mergeCell ref="Q21:R21"/>
    <mergeCell ref="K19:L19"/>
    <mergeCell ref="M19:N19"/>
    <mergeCell ref="O19:P19"/>
    <mergeCell ref="Q19:R19"/>
    <mergeCell ref="E19:F19"/>
    <mergeCell ref="G19:H19"/>
    <mergeCell ref="I19:J19"/>
    <mergeCell ref="Q31:R31"/>
    <mergeCell ref="Q33:R33"/>
    <mergeCell ref="Q32:R32"/>
    <mergeCell ref="O33:P33"/>
    <mergeCell ref="O32:P32"/>
    <mergeCell ref="Q36:R36"/>
    <mergeCell ref="Q34:R34"/>
    <mergeCell ref="M34:N34"/>
    <mergeCell ref="Q35:R35"/>
    <mergeCell ref="O35:P35"/>
    <mergeCell ref="O34:P34"/>
    <mergeCell ref="O36:P36"/>
    <mergeCell ref="G35:H35"/>
    <mergeCell ref="M35:N35"/>
    <mergeCell ref="I35:J35"/>
    <mergeCell ref="K35:L35"/>
    <mergeCell ref="K34:L34"/>
    <mergeCell ref="I34:J34"/>
    <mergeCell ref="E36:F36"/>
    <mergeCell ref="G36:H36"/>
    <mergeCell ref="I36:J36"/>
    <mergeCell ref="K36:L36"/>
    <mergeCell ref="M36:N36"/>
    <mergeCell ref="E34:F34"/>
    <mergeCell ref="G34:H34"/>
    <mergeCell ref="E35:F35"/>
    <mergeCell ref="M30:N30"/>
    <mergeCell ref="K26:L26"/>
    <mergeCell ref="M26:N26"/>
    <mergeCell ref="G31:H31"/>
    <mergeCell ref="G26:H26"/>
    <mergeCell ref="I26:J26"/>
    <mergeCell ref="M33:N33"/>
    <mergeCell ref="M32:N32"/>
    <mergeCell ref="M29:N29"/>
    <mergeCell ref="K29:L29"/>
    <mergeCell ref="M31:N31"/>
    <mergeCell ref="I30:J30"/>
    <mergeCell ref="K30:L30"/>
    <mergeCell ref="I31:J31"/>
    <mergeCell ref="E31:F31"/>
    <mergeCell ref="K31:L31"/>
    <mergeCell ref="G33:H33"/>
    <mergeCell ref="I33:J33"/>
    <mergeCell ref="K33:L33"/>
    <mergeCell ref="E33:F33"/>
    <mergeCell ref="I32:J32"/>
    <mergeCell ref="K32:L32"/>
    <mergeCell ref="E32:F32"/>
    <mergeCell ref="G32:H32"/>
    <mergeCell ref="G4:H4"/>
    <mergeCell ref="I4:J4"/>
    <mergeCell ref="K4:L4"/>
    <mergeCell ref="M4:N4"/>
    <mergeCell ref="G5:H5"/>
    <mergeCell ref="I5:J5"/>
    <mergeCell ref="K5:L5"/>
    <mergeCell ref="M5:N5"/>
    <mergeCell ref="E4:F4"/>
    <mergeCell ref="E5:F5"/>
    <mergeCell ref="E2:F2"/>
    <mergeCell ref="I2:J2"/>
    <mergeCell ref="K2:L2"/>
    <mergeCell ref="G2:H2"/>
    <mergeCell ref="O2:P2"/>
    <mergeCell ref="Q2:R2"/>
    <mergeCell ref="M2:N2"/>
    <mergeCell ref="O26:P26"/>
    <mergeCell ref="Q26:R26"/>
    <mergeCell ref="O25:P25"/>
    <mergeCell ref="O4:P4"/>
    <mergeCell ref="Q4:R4"/>
    <mergeCell ref="E25:F25"/>
    <mergeCell ref="G25:H25"/>
    <mergeCell ref="I25:J25"/>
    <mergeCell ref="K25:L25"/>
    <mergeCell ref="M9:N9"/>
    <mergeCell ref="E20:F20"/>
    <mergeCell ref="G20:H20"/>
    <mergeCell ref="I20:J20"/>
    <mergeCell ref="K20:L20"/>
    <mergeCell ref="M20:N20"/>
    <mergeCell ref="M25:N25"/>
    <mergeCell ref="E22:F22"/>
    <mergeCell ref="O30:P30"/>
    <mergeCell ref="Q25:R25"/>
    <mergeCell ref="Q30:R30"/>
    <mergeCell ref="Q9:R9"/>
    <mergeCell ref="O28:P28"/>
    <mergeCell ref="Q28:R28"/>
    <mergeCell ref="Q20:R20"/>
    <mergeCell ref="Q27:R27"/>
    <mergeCell ref="Q12:R12"/>
    <mergeCell ref="O29:P29"/>
    <mergeCell ref="Q29:R29"/>
    <mergeCell ref="O9:P9"/>
    <mergeCell ref="O20:P20"/>
    <mergeCell ref="O27:P27"/>
    <mergeCell ref="O24:P24"/>
    <mergeCell ref="Q24:R24"/>
    <mergeCell ref="O22:P22"/>
    <mergeCell ref="Q17:R17"/>
    <mergeCell ref="Q22:R22"/>
    <mergeCell ref="O23:P23"/>
    <mergeCell ref="Q23:R23"/>
    <mergeCell ref="O18:P18"/>
    <mergeCell ref="Q18:R18"/>
    <mergeCell ref="O11:P11"/>
    <mergeCell ref="E29:F29"/>
    <mergeCell ref="G29:H29"/>
    <mergeCell ref="I29:J29"/>
    <mergeCell ref="E28:F28"/>
    <mergeCell ref="G28:H28"/>
    <mergeCell ref="I28:J28"/>
    <mergeCell ref="K28:L28"/>
    <mergeCell ref="O7:P7"/>
    <mergeCell ref="O31:P31"/>
    <mergeCell ref="M12:N12"/>
    <mergeCell ref="E12:F12"/>
    <mergeCell ref="G12:H12"/>
    <mergeCell ref="E26:F26"/>
    <mergeCell ref="M28:N28"/>
    <mergeCell ref="M27:N27"/>
    <mergeCell ref="E27:F27"/>
    <mergeCell ref="G27:H27"/>
    <mergeCell ref="I27:J27"/>
    <mergeCell ref="K27:L27"/>
    <mergeCell ref="I12:J12"/>
    <mergeCell ref="K12:L12"/>
    <mergeCell ref="E30:F30"/>
    <mergeCell ref="G30:H30"/>
    <mergeCell ref="O12:P12"/>
    <mergeCell ref="G22:H22"/>
    <mergeCell ref="I22:J22"/>
    <mergeCell ref="K22:L22"/>
    <mergeCell ref="E24:F24"/>
    <mergeCell ref="G24:H24"/>
    <mergeCell ref="I24:J24"/>
    <mergeCell ref="K24:L24"/>
    <mergeCell ref="M24:N24"/>
    <mergeCell ref="M22:N22"/>
    <mergeCell ref="E23:F23"/>
    <mergeCell ref="G23:H23"/>
    <mergeCell ref="I23:J23"/>
    <mergeCell ref="K23:L23"/>
    <mergeCell ref="M23:N23"/>
    <mergeCell ref="E17:F17"/>
    <mergeCell ref="G17:H17"/>
    <mergeCell ref="I17:J17"/>
    <mergeCell ref="K17:L17"/>
    <mergeCell ref="M17:N17"/>
    <mergeCell ref="O17:P17"/>
    <mergeCell ref="E18:F18"/>
    <mergeCell ref="G18:H18"/>
    <mergeCell ref="I18:J18"/>
    <mergeCell ref="K18:L18"/>
    <mergeCell ref="M18:N18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14</vt:i4>
      </vt:variant>
    </vt:vector>
  </HeadingPairs>
  <TitlesOfParts>
    <vt:vector size="30" baseType="lpstr">
      <vt:lpstr>Analysis</vt:lpstr>
      <vt:lpstr>Chimes</vt:lpstr>
      <vt:lpstr>-</vt:lpstr>
      <vt:lpstr>Czege</vt:lpstr>
      <vt:lpstr>Doran</vt:lpstr>
      <vt:lpstr>Drinkwater</vt:lpstr>
      <vt:lpstr>Hammond</vt:lpstr>
      <vt:lpstr>.</vt:lpstr>
      <vt:lpstr>Mcsharry</vt:lpstr>
      <vt:lpstr>Pender</vt:lpstr>
      <vt:lpstr>Pugh-Keenan</vt:lpstr>
      <vt:lpstr>Taylor</vt:lpstr>
      <vt:lpstr>Ward</vt:lpstr>
      <vt:lpstr>N.Winterburn</vt:lpstr>
      <vt:lpstr>T.Winterburn</vt:lpstr>
      <vt:lpstr>Wright</vt:lpstr>
      <vt:lpstr>Analysis!Print_Area</vt:lpstr>
      <vt:lpstr>Chimes!Print_Area</vt:lpstr>
      <vt:lpstr>Czege!Print_Area</vt:lpstr>
      <vt:lpstr>Doran!Print_Area</vt:lpstr>
      <vt:lpstr>Drinkwater!Print_Area</vt:lpstr>
      <vt:lpstr>Hammond!Print_Area</vt:lpstr>
      <vt:lpstr>Mcsharry!Print_Area</vt:lpstr>
      <vt:lpstr>N.Winterburn!Print_Area</vt:lpstr>
      <vt:lpstr>Pender!Print_Area</vt:lpstr>
      <vt:lpstr>'Pugh-Keenan'!Print_Area</vt:lpstr>
      <vt:lpstr>T.Winterburn!Print_Area</vt:lpstr>
      <vt:lpstr>Taylor!Print_Area</vt:lpstr>
      <vt:lpstr>Ward!Print_Area</vt:lpstr>
      <vt:lpstr>Wright!Print_Area</vt:lpstr>
    </vt:vector>
  </TitlesOfParts>
  <Company>rapheal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Raphael Admin</cp:lastModifiedBy>
  <cp:lastPrinted>2023-10-27T15:04:40Z</cp:lastPrinted>
  <dcterms:created xsi:type="dcterms:W3CDTF">2010-01-14T13:00:57Z</dcterms:created>
  <dcterms:modified xsi:type="dcterms:W3CDTF">2024-04-29T08:47:04Z</dcterms:modified>
</cp:coreProperties>
</file>