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imating &amp; Procurement\Orders\ORDERS\Poultry Market\Clark\"/>
    </mc:Choice>
  </mc:AlternateContent>
  <xr:revisionPtr revIDLastSave="0" documentId="8_{246F8C7B-6C7B-46AF-9369-E471783CC88F}" xr6:coauthVersionLast="47" xr6:coauthVersionMax="47" xr10:uidLastSave="{00000000-0000-0000-0000-000000000000}"/>
  <bookViews>
    <workbookView xWindow="-109" yWindow="-109" windowWidth="26301" windowHeight="14305" activeTab="1" xr2:uid="{04B8A04E-0799-493D-8AF7-71D93E5FB7EC}"/>
  </bookViews>
  <sheets>
    <sheet name="Trade Contract Payment cycle" sheetId="4" r:id="rId1"/>
    <sheet name="Valuation Schedule" sheetId="7" r:id="rId2"/>
    <sheet name="Timetable" sheetId="6" r:id="rId3"/>
    <sheet name="Dec 23" sheetId="8" r:id="rId4"/>
  </sheets>
  <definedNames>
    <definedName name="_xlnm.Print_Area" localSheetId="2">Timetable!$A$1:$M$87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7" l="1"/>
  <c r="E62" i="8"/>
  <c r="G62" i="8" s="1"/>
  <c r="E61" i="8"/>
  <c r="G61" i="8" s="1"/>
  <c r="E60" i="8"/>
  <c r="G60" i="8" s="1"/>
  <c r="E59" i="8"/>
  <c r="G59" i="8" s="1"/>
  <c r="E58" i="8"/>
  <c r="G58" i="8" s="1"/>
  <c r="E57" i="8"/>
  <c r="G57" i="8" s="1"/>
  <c r="E56" i="8"/>
  <c r="G56" i="8" s="1"/>
  <c r="E55" i="8"/>
  <c r="G55" i="8" s="1"/>
  <c r="E54" i="8"/>
  <c r="G54" i="8" s="1"/>
  <c r="E53" i="8"/>
  <c r="G53" i="8" s="1"/>
  <c r="E52" i="8"/>
  <c r="G52" i="8" s="1"/>
  <c r="E51" i="8"/>
  <c r="G51" i="8" s="1"/>
  <c r="E50" i="8"/>
  <c r="G50" i="8" s="1"/>
  <c r="E49" i="8"/>
  <c r="G49" i="8" s="1"/>
  <c r="E48" i="8"/>
  <c r="G48" i="8" s="1"/>
  <c r="E47" i="8"/>
  <c r="G47" i="8" s="1"/>
  <c r="E46" i="8"/>
  <c r="G46" i="8" s="1"/>
  <c r="E45" i="8"/>
  <c r="G45" i="8" s="1"/>
  <c r="E44" i="8"/>
  <c r="C44" i="8" s="1"/>
  <c r="E43" i="8"/>
  <c r="G43" i="8" s="1"/>
  <c r="E42" i="8"/>
  <c r="G42" i="8" s="1"/>
  <c r="E41" i="8"/>
  <c r="G41" i="8" s="1"/>
  <c r="E40" i="8"/>
  <c r="G40" i="8" s="1"/>
  <c r="E39" i="8"/>
  <c r="G39" i="8" s="1"/>
  <c r="E38" i="8"/>
  <c r="G38" i="8" s="1"/>
  <c r="E37" i="8"/>
  <c r="G37" i="8" s="1"/>
  <c r="E36" i="8"/>
  <c r="C36" i="8" s="1"/>
  <c r="E35" i="8"/>
  <c r="G35" i="8" s="1"/>
  <c r="E34" i="8"/>
  <c r="G34" i="8" s="1"/>
  <c r="E33" i="8"/>
  <c r="G33" i="8" s="1"/>
  <c r="E32" i="8"/>
  <c r="G32" i="8" s="1"/>
  <c r="C32" i="8"/>
  <c r="E31" i="8"/>
  <c r="G31" i="8" s="1"/>
  <c r="E30" i="8"/>
  <c r="G30" i="8" s="1"/>
  <c r="E29" i="8"/>
  <c r="G29" i="8" s="1"/>
  <c r="G28" i="8"/>
  <c r="I28" i="8" s="1"/>
  <c r="E28" i="8"/>
  <c r="C28" i="8" s="1"/>
  <c r="E27" i="8"/>
  <c r="G27" i="8" s="1"/>
  <c r="E26" i="8"/>
  <c r="G26" i="8" s="1"/>
  <c r="I26" i="8" s="1"/>
  <c r="E25" i="8"/>
  <c r="G25" i="8" s="1"/>
  <c r="E24" i="8"/>
  <c r="G24" i="8" s="1"/>
  <c r="E23" i="8"/>
  <c r="G23" i="8" s="1"/>
  <c r="E22" i="8"/>
  <c r="G22" i="8" s="1"/>
  <c r="E21" i="8"/>
  <c r="G21" i="8" s="1"/>
  <c r="E20" i="8"/>
  <c r="C20" i="8" s="1"/>
  <c r="E19" i="8"/>
  <c r="G19" i="8" s="1"/>
  <c r="E18" i="8"/>
  <c r="G18" i="8" s="1"/>
  <c r="K18" i="8" s="1"/>
  <c r="C18" i="8"/>
  <c r="E17" i="8"/>
  <c r="G17" i="8" s="1"/>
  <c r="E16" i="8"/>
  <c r="G16" i="8" s="1"/>
  <c r="E15" i="8"/>
  <c r="G15" i="8" s="1"/>
  <c r="C15" i="8"/>
  <c r="E14" i="8"/>
  <c r="G14" i="8" s="1"/>
  <c r="C14" i="8"/>
  <c r="E12" i="8"/>
  <c r="G12" i="8" s="1"/>
  <c r="E11" i="8"/>
  <c r="G11" i="8" s="1"/>
  <c r="E10" i="8"/>
  <c r="G10" i="8" s="1"/>
  <c r="E9" i="8"/>
  <c r="C9" i="8" s="1"/>
  <c r="E8" i="8"/>
  <c r="G8" i="8" s="1"/>
  <c r="E7" i="8"/>
  <c r="G7" i="8" s="1"/>
  <c r="G6" i="8"/>
  <c r="K6" i="8" s="1"/>
  <c r="C6" i="8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8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8" i="6"/>
  <c r="G61" i="7"/>
  <c r="M61" i="7" s="1"/>
  <c r="E61" i="7"/>
  <c r="C61" i="7" s="1"/>
  <c r="E60" i="7"/>
  <c r="G60" i="7" s="1"/>
  <c r="C60" i="7"/>
  <c r="G59" i="7"/>
  <c r="M59" i="7" s="1"/>
  <c r="E59" i="7"/>
  <c r="C59" i="7" s="1"/>
  <c r="E58" i="7"/>
  <c r="G58" i="7" s="1"/>
  <c r="C58" i="7"/>
  <c r="G57" i="7"/>
  <c r="M57" i="7" s="1"/>
  <c r="E57" i="7"/>
  <c r="C57" i="7" s="1"/>
  <c r="E56" i="7"/>
  <c r="G56" i="7" s="1"/>
  <c r="C56" i="7"/>
  <c r="G55" i="7"/>
  <c r="M55" i="7" s="1"/>
  <c r="E55" i="7"/>
  <c r="C55" i="7" s="1"/>
  <c r="E54" i="7"/>
  <c r="G54" i="7" s="1"/>
  <c r="C54" i="7"/>
  <c r="G53" i="7"/>
  <c r="M53" i="7" s="1"/>
  <c r="E53" i="7"/>
  <c r="C53" i="7" s="1"/>
  <c r="E52" i="7"/>
  <c r="G52" i="7" s="1"/>
  <c r="C52" i="7"/>
  <c r="G51" i="7"/>
  <c r="M51" i="7" s="1"/>
  <c r="E51" i="7"/>
  <c r="C51" i="7" s="1"/>
  <c r="E50" i="7"/>
  <c r="G50" i="7" s="1"/>
  <c r="C50" i="7"/>
  <c r="G49" i="7"/>
  <c r="M49" i="7" s="1"/>
  <c r="E49" i="7"/>
  <c r="C49" i="7" s="1"/>
  <c r="E48" i="7"/>
  <c r="G48" i="7" s="1"/>
  <c r="C48" i="7"/>
  <c r="G47" i="7"/>
  <c r="M47" i="7" s="1"/>
  <c r="E47" i="7"/>
  <c r="C47" i="7" s="1"/>
  <c r="E46" i="7"/>
  <c r="G46" i="7" s="1"/>
  <c r="C46" i="7"/>
  <c r="G45" i="7"/>
  <c r="M45" i="7" s="1"/>
  <c r="E45" i="7"/>
  <c r="C45" i="7" s="1"/>
  <c r="E44" i="7"/>
  <c r="G44" i="7" s="1"/>
  <c r="C44" i="7"/>
  <c r="G43" i="7"/>
  <c r="M43" i="7" s="1"/>
  <c r="E43" i="7"/>
  <c r="C43" i="7" s="1"/>
  <c r="E42" i="7"/>
  <c r="G42" i="7" s="1"/>
  <c r="C42" i="7"/>
  <c r="G41" i="7"/>
  <c r="M41" i="7" s="1"/>
  <c r="E41" i="7"/>
  <c r="C41" i="7" s="1"/>
  <c r="E40" i="7"/>
  <c r="G40" i="7" s="1"/>
  <c r="C40" i="7"/>
  <c r="G39" i="7"/>
  <c r="M39" i="7" s="1"/>
  <c r="E39" i="7"/>
  <c r="C39" i="7" s="1"/>
  <c r="E38" i="7"/>
  <c r="G38" i="7" s="1"/>
  <c r="C38" i="7"/>
  <c r="G37" i="7"/>
  <c r="M37" i="7" s="1"/>
  <c r="E37" i="7"/>
  <c r="C37" i="7" s="1"/>
  <c r="E36" i="7"/>
  <c r="G36" i="7" s="1"/>
  <c r="C36" i="7"/>
  <c r="G35" i="7"/>
  <c r="M35" i="7" s="1"/>
  <c r="E35" i="7"/>
  <c r="C35" i="7" s="1"/>
  <c r="E34" i="7"/>
  <c r="G34" i="7" s="1"/>
  <c r="C34" i="7"/>
  <c r="G33" i="7"/>
  <c r="M33" i="7" s="1"/>
  <c r="E33" i="7"/>
  <c r="C33" i="7" s="1"/>
  <c r="E32" i="7"/>
  <c r="G32" i="7" s="1"/>
  <c r="C32" i="7"/>
  <c r="K31" i="7"/>
  <c r="I31" i="7"/>
  <c r="G31" i="7"/>
  <c r="M31" i="7" s="1"/>
  <c r="Q31" i="7" s="1"/>
  <c r="E31" i="7"/>
  <c r="C31" i="7"/>
  <c r="G30" i="7"/>
  <c r="M30" i="7" s="1"/>
  <c r="Q30" i="7" s="1"/>
  <c r="E30" i="7"/>
  <c r="C30" i="7" s="1"/>
  <c r="E29" i="7"/>
  <c r="C29" i="7" s="1"/>
  <c r="E28" i="7"/>
  <c r="G28" i="7" s="1"/>
  <c r="C28" i="7"/>
  <c r="K27" i="7"/>
  <c r="I27" i="7"/>
  <c r="G27" i="7"/>
  <c r="M27" i="7" s="1"/>
  <c r="Q27" i="7" s="1"/>
  <c r="E27" i="7"/>
  <c r="C27" i="7"/>
  <c r="G26" i="7"/>
  <c r="M26" i="7" s="1"/>
  <c r="Q26" i="7" s="1"/>
  <c r="E26" i="7"/>
  <c r="C26" i="7" s="1"/>
  <c r="E25" i="7"/>
  <c r="G25" i="7" s="1"/>
  <c r="E24" i="7"/>
  <c r="G24" i="7" s="1"/>
  <c r="C24" i="7"/>
  <c r="K23" i="7"/>
  <c r="I23" i="7"/>
  <c r="G23" i="7"/>
  <c r="M23" i="7" s="1"/>
  <c r="Q23" i="7" s="1"/>
  <c r="E23" i="7"/>
  <c r="C23" i="7"/>
  <c r="G22" i="7"/>
  <c r="M22" i="7" s="1"/>
  <c r="Q22" i="7" s="1"/>
  <c r="E22" i="7"/>
  <c r="C22" i="7" s="1"/>
  <c r="E21" i="7"/>
  <c r="C21" i="7" s="1"/>
  <c r="E20" i="7"/>
  <c r="G20" i="7" s="1"/>
  <c r="C20" i="7"/>
  <c r="K19" i="7"/>
  <c r="I19" i="7"/>
  <c r="G19" i="7"/>
  <c r="M19" i="7" s="1"/>
  <c r="Q19" i="7" s="1"/>
  <c r="E19" i="7"/>
  <c r="C19" i="7"/>
  <c r="G18" i="7"/>
  <c r="M18" i="7" s="1"/>
  <c r="Q18" i="7" s="1"/>
  <c r="E18" i="7"/>
  <c r="C18" i="7" s="1"/>
  <c r="E17" i="7"/>
  <c r="G17" i="7" s="1"/>
  <c r="E16" i="7"/>
  <c r="G16" i="7" s="1"/>
  <c r="C16" i="7"/>
  <c r="K15" i="7"/>
  <c r="I15" i="7"/>
  <c r="G15" i="7"/>
  <c r="M15" i="7" s="1"/>
  <c r="Q15" i="7" s="1"/>
  <c r="E15" i="7"/>
  <c r="C15" i="7"/>
  <c r="G14" i="7"/>
  <c r="M14" i="7" s="1"/>
  <c r="Q14" i="7" s="1"/>
  <c r="E14" i="7"/>
  <c r="C14" i="7" s="1"/>
  <c r="E13" i="7"/>
  <c r="C13" i="7" s="1"/>
  <c r="E12" i="7"/>
  <c r="G12" i="7" s="1"/>
  <c r="C12" i="7"/>
  <c r="K11" i="7"/>
  <c r="I11" i="7"/>
  <c r="G11" i="7"/>
  <c r="M11" i="7" s="1"/>
  <c r="Q11" i="7" s="1"/>
  <c r="E11" i="7"/>
  <c r="C11" i="7"/>
  <c r="G10" i="7"/>
  <c r="M10" i="7" s="1"/>
  <c r="Q10" i="7" s="1"/>
  <c r="E10" i="7"/>
  <c r="C10" i="7" s="1"/>
  <c r="E9" i="7"/>
  <c r="G9" i="7" s="1"/>
  <c r="E8" i="7"/>
  <c r="G8" i="7" s="1"/>
  <c r="C8" i="7"/>
  <c r="E7" i="7"/>
  <c r="G7" i="7" s="1"/>
  <c r="C7" i="7"/>
  <c r="G6" i="7"/>
  <c r="M6" i="7" s="1"/>
  <c r="Q6" i="7" s="1"/>
  <c r="C6" i="7"/>
  <c r="G9" i="8" l="1"/>
  <c r="M9" i="8" s="1"/>
  <c r="Q9" i="8" s="1"/>
  <c r="C16" i="8"/>
  <c r="C22" i="8"/>
  <c r="C7" i="8"/>
  <c r="C12" i="8"/>
  <c r="C23" i="8"/>
  <c r="C29" i="8"/>
  <c r="G20" i="8"/>
  <c r="C31" i="8"/>
  <c r="C24" i="8"/>
  <c r="C52" i="8"/>
  <c r="C21" i="8"/>
  <c r="K28" i="8"/>
  <c r="C40" i="8"/>
  <c r="C60" i="8"/>
  <c r="C26" i="8"/>
  <c r="M28" i="8"/>
  <c r="Q28" i="8" s="1"/>
  <c r="C48" i="8"/>
  <c r="C56" i="8"/>
  <c r="I11" i="8"/>
  <c r="M11" i="8"/>
  <c r="Q11" i="8" s="1"/>
  <c r="K11" i="8"/>
  <c r="M6" i="8"/>
  <c r="Q6" i="8" s="1"/>
  <c r="C11" i="8"/>
  <c r="M12" i="8"/>
  <c r="Q12" i="8" s="1"/>
  <c r="K12" i="8"/>
  <c r="I12" i="8"/>
  <c r="M24" i="8"/>
  <c r="Q24" i="8" s="1"/>
  <c r="K24" i="8"/>
  <c r="I24" i="8"/>
  <c r="M39" i="8"/>
  <c r="K39" i="8"/>
  <c r="I39" i="8"/>
  <c r="M52" i="8"/>
  <c r="K52" i="8"/>
  <c r="I52" i="8"/>
  <c r="I25" i="8"/>
  <c r="M25" i="8"/>
  <c r="Q25" i="8" s="1"/>
  <c r="K25" i="8"/>
  <c r="I53" i="8"/>
  <c r="M53" i="8"/>
  <c r="K53" i="8"/>
  <c r="K21" i="8"/>
  <c r="I21" i="8"/>
  <c r="M21" i="8"/>
  <c r="Q21" i="8" s="1"/>
  <c r="I33" i="8"/>
  <c r="M33" i="8"/>
  <c r="K33" i="8"/>
  <c r="K54" i="8"/>
  <c r="I54" i="8"/>
  <c r="M54" i="8"/>
  <c r="M19" i="8"/>
  <c r="Q19" i="8" s="1"/>
  <c r="K19" i="8"/>
  <c r="I19" i="8"/>
  <c r="M41" i="8"/>
  <c r="I41" i="8"/>
  <c r="K41" i="8"/>
  <c r="M61" i="8"/>
  <c r="I61" i="8"/>
  <c r="K61" i="8"/>
  <c r="M7" i="8"/>
  <c r="Q7" i="8" s="1"/>
  <c r="I7" i="8"/>
  <c r="K7" i="8"/>
  <c r="M15" i="8"/>
  <c r="Q15" i="8" s="1"/>
  <c r="K15" i="8"/>
  <c r="I15" i="8"/>
  <c r="M22" i="8"/>
  <c r="Q22" i="8" s="1"/>
  <c r="K22" i="8"/>
  <c r="I22" i="8"/>
  <c r="K29" i="8"/>
  <c r="I29" i="8"/>
  <c r="M29" i="8"/>
  <c r="Q29" i="8" s="1"/>
  <c r="K35" i="8"/>
  <c r="M35" i="8"/>
  <c r="I35" i="8"/>
  <c r="K42" i="8"/>
  <c r="I42" i="8"/>
  <c r="M42" i="8"/>
  <c r="I49" i="8"/>
  <c r="M49" i="8"/>
  <c r="K49" i="8"/>
  <c r="M62" i="8"/>
  <c r="K62" i="8"/>
  <c r="I62" i="8"/>
  <c r="K8" i="8"/>
  <c r="I8" i="8"/>
  <c r="M8" i="8"/>
  <c r="Q8" i="8" s="1"/>
  <c r="K27" i="8"/>
  <c r="I27" i="8"/>
  <c r="M27" i="8"/>
  <c r="Q27" i="8" s="1"/>
  <c r="M30" i="8"/>
  <c r="Q30" i="8" s="1"/>
  <c r="K30" i="8"/>
  <c r="I30" i="8"/>
  <c r="M43" i="8"/>
  <c r="K43" i="8"/>
  <c r="I43" i="8"/>
  <c r="K50" i="8"/>
  <c r="I50" i="8"/>
  <c r="M50" i="8"/>
  <c r="M56" i="8"/>
  <c r="K56" i="8"/>
  <c r="I56" i="8"/>
  <c r="M46" i="8"/>
  <c r="K46" i="8"/>
  <c r="I46" i="8"/>
  <c r="M59" i="8"/>
  <c r="K59" i="8"/>
  <c r="I59" i="8"/>
  <c r="K10" i="8"/>
  <c r="I10" i="8"/>
  <c r="M10" i="8"/>
  <c r="Q10" i="8" s="1"/>
  <c r="M32" i="8"/>
  <c r="Q32" i="8" s="1"/>
  <c r="K32" i="8"/>
  <c r="I32" i="8"/>
  <c r="M47" i="8"/>
  <c r="K47" i="8"/>
  <c r="I47" i="8"/>
  <c r="M14" i="8"/>
  <c r="Q14" i="8" s="1"/>
  <c r="K14" i="8"/>
  <c r="I14" i="8"/>
  <c r="M40" i="8"/>
  <c r="K40" i="8"/>
  <c r="I40" i="8"/>
  <c r="M60" i="8"/>
  <c r="K60" i="8"/>
  <c r="I60" i="8"/>
  <c r="K34" i="8"/>
  <c r="M34" i="8"/>
  <c r="I34" i="8"/>
  <c r="M48" i="8"/>
  <c r="K48" i="8"/>
  <c r="I48" i="8"/>
  <c r="M55" i="8"/>
  <c r="K55" i="8"/>
  <c r="I55" i="8"/>
  <c r="M16" i="8"/>
  <c r="Q16" i="8" s="1"/>
  <c r="K16" i="8"/>
  <c r="I16" i="8"/>
  <c r="M23" i="8"/>
  <c r="Q23" i="8" s="1"/>
  <c r="K23" i="8"/>
  <c r="I23" i="8"/>
  <c r="M37" i="8"/>
  <c r="I37" i="8"/>
  <c r="K37" i="8"/>
  <c r="M51" i="8"/>
  <c r="K51" i="8"/>
  <c r="I51" i="8"/>
  <c r="M57" i="8"/>
  <c r="I57" i="8"/>
  <c r="K57" i="8"/>
  <c r="I17" i="8"/>
  <c r="M17" i="8"/>
  <c r="Q17" i="8" s="1"/>
  <c r="K17" i="8"/>
  <c r="M31" i="8"/>
  <c r="Q31" i="8" s="1"/>
  <c r="K31" i="8"/>
  <c r="I31" i="8"/>
  <c r="K38" i="8"/>
  <c r="I38" i="8"/>
  <c r="M38" i="8"/>
  <c r="I45" i="8"/>
  <c r="M45" i="8"/>
  <c r="K45" i="8"/>
  <c r="K58" i="8"/>
  <c r="I58" i="8"/>
  <c r="M58" i="8"/>
  <c r="C35" i="8"/>
  <c r="G36" i="8"/>
  <c r="C39" i="8"/>
  <c r="C43" i="8"/>
  <c r="G44" i="8"/>
  <c r="C47" i="8"/>
  <c r="C51" i="8"/>
  <c r="C55" i="8"/>
  <c r="C59" i="8"/>
  <c r="I18" i="8"/>
  <c r="K26" i="8"/>
  <c r="C30" i="8"/>
  <c r="M18" i="8"/>
  <c r="Q18" i="8" s="1"/>
  <c r="M26" i="8"/>
  <c r="Q26" i="8" s="1"/>
  <c r="I6" i="8"/>
  <c r="I9" i="8"/>
  <c r="K9" i="8"/>
  <c r="C10" i="8"/>
  <c r="C19" i="8"/>
  <c r="C27" i="8"/>
  <c r="C34" i="8"/>
  <c r="C38" i="8"/>
  <c r="C42" i="8"/>
  <c r="C46" i="8"/>
  <c r="C50" i="8"/>
  <c r="C54" i="8"/>
  <c r="C58" i="8"/>
  <c r="C62" i="8"/>
  <c r="C8" i="8"/>
  <c r="C17" i="8"/>
  <c r="C25" i="8"/>
  <c r="C33" i="8"/>
  <c r="C37" i="8"/>
  <c r="C41" i="8"/>
  <c r="C45" i="8"/>
  <c r="C49" i="8"/>
  <c r="C53" i="8"/>
  <c r="C57" i="8"/>
  <c r="C61" i="8"/>
  <c r="I24" i="7"/>
  <c r="K24" i="7"/>
  <c r="M24" i="7"/>
  <c r="Q24" i="7" s="1"/>
  <c r="M42" i="7"/>
  <c r="K42" i="7"/>
  <c r="I42" i="7"/>
  <c r="K9" i="7"/>
  <c r="I9" i="7"/>
  <c r="M9" i="7"/>
  <c r="Q9" i="7" s="1"/>
  <c r="K34" i="7"/>
  <c r="M34" i="7"/>
  <c r="I34" i="7"/>
  <c r="K58" i="7"/>
  <c r="M58" i="7"/>
  <c r="I58" i="7"/>
  <c r="M54" i="7"/>
  <c r="K54" i="7"/>
  <c r="I54" i="7"/>
  <c r="K12" i="7"/>
  <c r="M12" i="7"/>
  <c r="Q12" i="7" s="1"/>
  <c r="I12" i="7"/>
  <c r="M28" i="7"/>
  <c r="Q28" i="7" s="1"/>
  <c r="K28" i="7"/>
  <c r="I28" i="7"/>
  <c r="I16" i="7"/>
  <c r="M16" i="7"/>
  <c r="Q16" i="7" s="1"/>
  <c r="K16" i="7"/>
  <c r="I32" i="7"/>
  <c r="K32" i="7"/>
  <c r="M32" i="7"/>
  <c r="I36" i="7"/>
  <c r="K36" i="7"/>
  <c r="M36" i="7"/>
  <c r="I40" i="7"/>
  <c r="K40" i="7"/>
  <c r="M40" i="7"/>
  <c r="I44" i="7"/>
  <c r="M44" i="7"/>
  <c r="K44" i="7"/>
  <c r="I48" i="7"/>
  <c r="K48" i="7"/>
  <c r="M48" i="7"/>
  <c r="I52" i="7"/>
  <c r="K52" i="7"/>
  <c r="M52" i="7"/>
  <c r="I56" i="7"/>
  <c r="M56" i="7"/>
  <c r="K56" i="7"/>
  <c r="I60" i="7"/>
  <c r="M60" i="7"/>
  <c r="K60" i="7"/>
  <c r="I8" i="7"/>
  <c r="K8" i="7"/>
  <c r="Q8" i="7"/>
  <c r="M46" i="7"/>
  <c r="K46" i="7"/>
  <c r="I46" i="7"/>
  <c r="K17" i="7"/>
  <c r="I17" i="7"/>
  <c r="M17" i="7"/>
  <c r="Q17" i="7" s="1"/>
  <c r="K38" i="7"/>
  <c r="M38" i="7"/>
  <c r="I38" i="7"/>
  <c r="M50" i="7"/>
  <c r="K50" i="7"/>
  <c r="I50" i="7"/>
  <c r="K25" i="7"/>
  <c r="I25" i="7"/>
  <c r="M25" i="7"/>
  <c r="Q25" i="7" s="1"/>
  <c r="I7" i="7"/>
  <c r="M7" i="7"/>
  <c r="Q7" i="7" s="1"/>
  <c r="K7" i="7"/>
  <c r="M20" i="7"/>
  <c r="Q20" i="7" s="1"/>
  <c r="K20" i="7"/>
  <c r="I20" i="7"/>
  <c r="I6" i="7"/>
  <c r="G13" i="7"/>
  <c r="I14" i="7"/>
  <c r="G21" i="7"/>
  <c r="I22" i="7"/>
  <c r="G29" i="7"/>
  <c r="I30" i="7"/>
  <c r="I35" i="7"/>
  <c r="I39" i="7"/>
  <c r="I43" i="7"/>
  <c r="I47" i="7"/>
  <c r="I51" i="7"/>
  <c r="I55" i="7"/>
  <c r="I59" i="7"/>
  <c r="K6" i="7"/>
  <c r="K14" i="7"/>
  <c r="K22" i="7"/>
  <c r="K30" i="7"/>
  <c r="K35" i="7"/>
  <c r="K39" i="7"/>
  <c r="K43" i="7"/>
  <c r="K47" i="7"/>
  <c r="K51" i="7"/>
  <c r="K55" i="7"/>
  <c r="K59" i="7"/>
  <c r="C9" i="7"/>
  <c r="C17" i="7"/>
  <c r="C25" i="7"/>
  <c r="I10" i="7"/>
  <c r="I18" i="7"/>
  <c r="I26" i="7"/>
  <c r="I33" i="7"/>
  <c r="I37" i="7"/>
  <c r="I41" i="7"/>
  <c r="I45" i="7"/>
  <c r="I49" i="7"/>
  <c r="I53" i="7"/>
  <c r="I57" i="7"/>
  <c r="I61" i="7"/>
  <c r="K10" i="7"/>
  <c r="K18" i="7"/>
  <c r="K26" i="7"/>
  <c r="K33" i="7"/>
  <c r="K37" i="7"/>
  <c r="K41" i="7"/>
  <c r="K45" i="7"/>
  <c r="K49" i="7"/>
  <c r="K53" i="7"/>
  <c r="K57" i="7"/>
  <c r="K61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I20" i="8" l="1"/>
  <c r="M20" i="8"/>
  <c r="Q20" i="8" s="1"/>
  <c r="K20" i="8"/>
  <c r="M44" i="8"/>
  <c r="K44" i="8"/>
  <c r="I44" i="8"/>
  <c r="M36" i="8"/>
  <c r="K36" i="8"/>
  <c r="I36" i="8"/>
  <c r="M21" i="7"/>
  <c r="Q21" i="7" s="1"/>
  <c r="K21" i="7"/>
  <c r="I21" i="7"/>
  <c r="M13" i="7"/>
  <c r="Q13" i="7" s="1"/>
  <c r="K13" i="7"/>
  <c r="I13" i="7"/>
  <c r="M29" i="7"/>
  <c r="Q29" i="7" s="1"/>
  <c r="K29" i="7"/>
  <c r="I29" i="7"/>
</calcChain>
</file>

<file path=xl/sharedStrings.xml><?xml version="1.0" encoding="utf-8"?>
<sst xmlns="http://schemas.openxmlformats.org/spreadsheetml/2006/main" count="141" uniqueCount="75">
  <si>
    <t>Payment cycle</t>
  </si>
  <si>
    <t>Clause 4.7</t>
  </si>
  <si>
    <t>Clause 4.8</t>
  </si>
  <si>
    <t>4.9.3</t>
  </si>
  <si>
    <t>Clause 4.10</t>
  </si>
  <si>
    <t>Trade Contractor issues application to CM</t>
  </si>
  <si>
    <t>CM Interim Certificate</t>
  </si>
  <si>
    <t>Trade Contractor issues</t>
  </si>
  <si>
    <t xml:space="preserve">Final date </t>
  </si>
  <si>
    <t>(Payment Notice 4.8)</t>
  </si>
  <si>
    <t>tax invoice</t>
  </si>
  <si>
    <t>for payment</t>
  </si>
  <si>
    <t xml:space="preserve">7 days </t>
  </si>
  <si>
    <t>7 days</t>
  </si>
  <si>
    <t>5 days</t>
  </si>
  <si>
    <t>3 days</t>
  </si>
  <si>
    <t>30 days</t>
  </si>
  <si>
    <t>Valuation date</t>
  </si>
  <si>
    <t>Payment due date</t>
  </si>
  <si>
    <t xml:space="preserve">SRM Internal </t>
  </si>
  <si>
    <t xml:space="preserve">Issue Cash Flow on Monday </t>
  </si>
  <si>
    <t>Issue draft certs to G&amp;T</t>
  </si>
  <si>
    <t>G&amp;T approve</t>
  </si>
  <si>
    <t>-1 day for  payless notices</t>
  </si>
  <si>
    <t>4 days</t>
  </si>
  <si>
    <t>May 2023 - Example</t>
  </si>
  <si>
    <t>last Thursday of month</t>
  </si>
  <si>
    <t xml:space="preserve">Valuation Schedule </t>
  </si>
  <si>
    <t>Mth in which Works carried out</t>
  </si>
  <si>
    <t xml:space="preserve">T/C Application Date </t>
  </si>
  <si>
    <r>
      <t xml:space="preserve">Interim Valuation Date
</t>
    </r>
    <r>
      <rPr>
        <b/>
        <i/>
        <sz val="11"/>
        <rFont val="Calibri"/>
        <family val="2"/>
        <scheme val="minor"/>
      </rPr>
      <t>last Thursday</t>
    </r>
  </si>
  <si>
    <t xml:space="preserve">Due Date </t>
  </si>
  <si>
    <t>Interim Certificate (Payment notice)</t>
  </si>
  <si>
    <t>Trade contractor invoice</t>
  </si>
  <si>
    <t>Final MC Date For Payment</t>
  </si>
  <si>
    <t>Difference</t>
  </si>
  <si>
    <t>-14 days from Due Date</t>
  </si>
  <si>
    <t>-7 days from Due Date</t>
  </si>
  <si>
    <t>day 0</t>
  </si>
  <si>
    <t>5 days from Due Date</t>
  </si>
  <si>
    <t>8 days from Due date</t>
  </si>
  <si>
    <t>30 days from Due date</t>
  </si>
  <si>
    <t>Museum of London</t>
  </si>
  <si>
    <t xml:space="preserve">Payment Timetable </t>
  </si>
  <si>
    <t>Valuation</t>
  </si>
  <si>
    <t>Month</t>
  </si>
  <si>
    <t>Year</t>
  </si>
  <si>
    <t>Trade                               Contractor Application</t>
  </si>
  <si>
    <t>Construction Managers Certificate</t>
  </si>
  <si>
    <t>Trade                       Contractor Invoice</t>
  </si>
  <si>
    <t>Final Date                     for Payment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</si>
  <si>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</si>
  <si>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</si>
  <si>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</si>
  <si>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</si>
  <si>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</si>
  <si>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</si>
  <si>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</si>
  <si>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</si>
  <si>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</si>
  <si>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</si>
  <si>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</si>
  <si>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</si>
  <si>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Notes:</t>
  </si>
  <si>
    <t>Final Date for Payment to T/C</t>
  </si>
  <si>
    <t>Applications to be issued to G&amp;T in one batch on valuation date.</t>
  </si>
  <si>
    <t>G&amp;T, MoL and CM certificate date is the latest date.</t>
  </si>
  <si>
    <t>G&amp;T 
&amp; Museum Sign Certificate</t>
  </si>
  <si>
    <r>
      <t xml:space="preserve">Interim Valuation Date 
</t>
    </r>
    <r>
      <rPr>
        <b/>
        <i/>
        <sz val="11"/>
        <rFont val="Calibri"/>
        <family val="2"/>
        <scheme val="minor"/>
      </rPr>
      <t>(last Thursday of the month)</t>
    </r>
    <r>
      <rPr>
        <b/>
        <sz val="11"/>
        <rFont val="Calibri"/>
        <family val="2"/>
        <scheme val="minor"/>
      </rPr>
      <t xml:space="preserve">
</t>
    </r>
  </si>
  <si>
    <t>Nov 23 Advanced</t>
  </si>
  <si>
    <t>Dec 23 Advanced</t>
  </si>
  <si>
    <t>Key Action</t>
  </si>
  <si>
    <t>SRM valuations complete and issued to G&amp;T/MoL</t>
  </si>
  <si>
    <t>SRM Issue Invoice pack to MoL</t>
  </si>
  <si>
    <t>Date -1 day G&amp;T Issue recommendation.
Date: SRM issue to trades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</si>
</sst>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rgb="FFFF0000"/>
      </right>
      <top/>
      <bottom/>
      <diagonal/>
    </border>
    <border>
      <left style="hair">
        <color rgb="FFFF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1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5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4" borderId="0" xfId="0" applyFill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indent="1"/>
    </xf>
    <xf numFmtId="0" fontId="8" fillId="0" borderId="0" xfId="0" applyFont="1"/>
    <xf numFmtId="0" fontId="0" fillId="4" borderId="0" xfId="0" applyFill="1" applyAlignment="1">
      <alignment horizontal="center"/>
    </xf>
    <xf numFmtId="14" fontId="0" fillId="2" borderId="0" xfId="0" applyNumberForma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14" fontId="0" fillId="0" borderId="0" xfId="0" applyNumberFormat="1" applyAlignment="1">
      <alignment horizontal="center"/>
    </xf>
    <xf numFmtId="14" fontId="0" fillId="4" borderId="0" xfId="0" applyNumberFormat="1" applyFill="1" applyAlignment="1">
      <alignment horizontal="center"/>
    </xf>
    <xf numFmtId="14" fontId="1" fillId="0" borderId="0" xfId="0" applyNumberFormat="1" applyFont="1" applyAlignment="1">
      <alignment horizontal="center" vertical="center" wrapText="1"/>
    </xf>
    <xf numFmtId="14" fontId="1" fillId="4" borderId="0" xfId="0" applyNumberFormat="1" applyFont="1" applyFill="1" applyAlignment="1">
      <alignment horizontal="center" vertical="center" wrapText="1"/>
    </xf>
    <xf numFmtId="14" fontId="0" fillId="4" borderId="0" xfId="0" applyNumberFormat="1" applyFill="1"/>
    <xf numFmtId="0" fontId="9" fillId="2" borderId="0" xfId="0" applyFont="1" applyFill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/>
    </xf>
    <xf numFmtId="2" fontId="10" fillId="4" borderId="4" xfId="0" applyNumberFormat="1" applyFont="1" applyFill="1" applyBorder="1" applyAlignment="1">
      <alignment horizontal="center" vertical="center"/>
    </xf>
    <xf numFmtId="2" fontId="10" fillId="4" borderId="5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11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left" vertical="center" indent="1"/>
    </xf>
    <xf numFmtId="14" fontId="0" fillId="6" borderId="0" xfId="0" applyNumberForma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14" xfId="0" applyBorder="1"/>
    <xf numFmtId="0" fontId="3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2" xfId="0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5" fillId="0" borderId="17" xfId="0" applyFont="1" applyBorder="1"/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0" fillId="0" borderId="0" xfId="0" applyAlignment="1">
      <alignment horizontal="left"/>
    </xf>
    <xf numFmtId="0" fontId="12" fillId="0" borderId="17" xfId="0" applyFont="1" applyBorder="1"/>
    <xf numFmtId="14" fontId="0" fillId="5" borderId="17" xfId="0" applyNumberFormat="1" applyFill="1" applyBorder="1" applyAlignment="1">
      <alignment horizontal="left"/>
    </xf>
    <xf numFmtId="14" fontId="0" fillId="7" borderId="0" xfId="0" applyNumberFormat="1" applyFill="1" applyAlignment="1">
      <alignment horizontal="left"/>
    </xf>
    <xf numFmtId="14" fontId="0" fillId="8" borderId="0" xfId="0" applyNumberFormat="1" applyFill="1" applyAlignment="1">
      <alignment horizontal="left"/>
    </xf>
    <xf numFmtId="14" fontId="0" fillId="9" borderId="0" xfId="0" applyNumberFormat="1" applyFill="1" applyAlignment="1">
      <alignment horizontal="left"/>
    </xf>
    <xf numFmtId="14" fontId="0" fillId="10" borderId="0" xfId="0" applyNumberFormat="1" applyFill="1" applyAlignment="1">
      <alignment horizontal="left"/>
    </xf>
    <xf numFmtId="14" fontId="0" fillId="11" borderId="0" xfId="0" applyNumberFormat="1" applyFill="1"/>
    <xf numFmtId="0" fontId="12" fillId="0" borderId="0" xfId="0" quotePrefix="1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9" fontId="14" fillId="0" borderId="25" xfId="0" quotePrefix="1" applyNumberFormat="1" applyFont="1" applyBorder="1" applyAlignment="1">
      <alignment horizontal="center" vertical="center" wrapText="1"/>
    </xf>
    <xf numFmtId="49" fontId="14" fillId="0" borderId="1" xfId="0" quotePrefix="1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14" fillId="0" borderId="27" xfId="0" quotePrefix="1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17" fontId="14" fillId="0" borderId="29" xfId="0" applyNumberFormat="1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15" fontId="14" fillId="0" borderId="31" xfId="0" applyNumberFormat="1" applyFont="1" applyBorder="1" applyAlignment="1">
      <alignment vertical="center"/>
    </xf>
    <xf numFmtId="15" fontId="14" fillId="0" borderId="5" xfId="0" applyNumberFormat="1" applyFont="1" applyBorder="1" applyAlignment="1">
      <alignment vertical="center"/>
    </xf>
    <xf numFmtId="15" fontId="14" fillId="0" borderId="32" xfId="0" applyNumberFormat="1" applyFont="1" applyBorder="1" applyAlignment="1">
      <alignment vertical="center"/>
    </xf>
    <xf numFmtId="15" fontId="14" fillId="0" borderId="0" xfId="0" applyNumberFormat="1" applyFont="1" applyAlignment="1">
      <alignment vertical="center"/>
    </xf>
    <xf numFmtId="0" fontId="3" fillId="0" borderId="33" xfId="0" applyFont="1" applyBorder="1" applyAlignment="1">
      <alignment vertical="center"/>
    </xf>
    <xf numFmtId="15" fontId="14" fillId="0" borderId="25" xfId="0" applyNumberFormat="1" applyFont="1" applyBorder="1" applyAlignment="1">
      <alignment vertical="center"/>
    </xf>
    <xf numFmtId="15" fontId="6" fillId="0" borderId="25" xfId="0" applyNumberFormat="1" applyFont="1" applyBorder="1" applyAlignment="1">
      <alignment vertical="center"/>
    </xf>
    <xf numFmtId="0" fontId="14" fillId="3" borderId="0" xfId="0" applyFont="1" applyFill="1" applyAlignment="1">
      <alignment vertical="center"/>
    </xf>
    <xf numFmtId="17" fontId="14" fillId="0" borderId="29" xfId="0" applyNumberFormat="1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15" fontId="14" fillId="0" borderId="0" xfId="0" applyNumberFormat="1" applyFont="1" applyAlignment="1">
      <alignment vertical="center" wrapText="1"/>
    </xf>
    <xf numFmtId="15" fontId="6" fillId="0" borderId="5" xfId="0" applyNumberFormat="1" applyFont="1" applyBorder="1" applyAlignment="1">
      <alignment vertical="center"/>
    </xf>
    <xf numFmtId="0" fontId="15" fillId="0" borderId="0" xfId="0" applyFont="1" applyAlignment="1">
      <alignment horizontal="center"/>
    </xf>
    <xf numFmtId="15" fontId="14" fillId="5" borderId="31" xfId="0" applyNumberFormat="1" applyFont="1" applyFill="1" applyBorder="1" applyAlignment="1">
      <alignment vertical="center"/>
    </xf>
    <xf numFmtId="15" fontId="6" fillId="5" borderId="25" xfId="0" applyNumberFormat="1" applyFont="1" applyFill="1" applyBorder="1" applyAlignment="1">
      <alignment vertical="center"/>
    </xf>
    <xf numFmtId="17" fontId="14" fillId="5" borderId="29" xfId="0" applyNumberFormat="1" applyFont="1" applyFill="1" applyBorder="1" applyAlignment="1">
      <alignment vertical="center"/>
    </xf>
    <xf numFmtId="0" fontId="3" fillId="5" borderId="33" xfId="0" applyFont="1" applyFill="1" applyBorder="1" applyAlignment="1">
      <alignment vertical="center"/>
    </xf>
    <xf numFmtId="15" fontId="14" fillId="5" borderId="25" xfId="0" applyNumberFormat="1" applyFont="1" applyFill="1" applyBorder="1" applyAlignment="1">
      <alignment vertical="center"/>
    </xf>
    <xf numFmtId="15" fontId="14" fillId="5" borderId="5" xfId="0" applyNumberFormat="1" applyFont="1" applyFill="1" applyBorder="1" applyAlignment="1">
      <alignment vertical="center"/>
    </xf>
    <xf numFmtId="15" fontId="14" fillId="5" borderId="32" xfId="0" applyNumberFormat="1" applyFont="1" applyFill="1" applyBorder="1" applyAlignment="1">
      <alignment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0" fontId="3" fillId="12" borderId="24" xfId="0" applyFont="1" applyFill="1" applyBorder="1" applyAlignment="1">
      <alignment horizontal="center" vertical="center"/>
    </xf>
    <xf numFmtId="0" fontId="3" fillId="12" borderId="9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4DB4BED3-05C1-4975-AA8E-1DDBFA3A6D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2005853</xdr:colOff>
      <xdr:row>32</xdr:row>
      <xdr:rowOff>145676</xdr:rowOff>
    </xdr:from>
    <xdr:to>
      <xdr:col>5</xdr:col>
      <xdr:colOff>795614</xdr:colOff>
      <xdr:row>41</xdr:row>
      <xdr:rowOff>107366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1402800-87DB-0244-C7B8-DBAE49740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5853" y="7653617"/>
          <a:ext cx="4515967" cy="1676190"/>
        </a:xfrm>
        <a:prstGeom prst="rect">
          <a:avLst/>
        </a:prstGeom>
      </xdr:spPr>
    </xdr:pic>
    <xdr:clientData/>
  </xdr:twoCellAnchor>
  <xdr:twoCellAnchor editAs="oneCell">
    <xdr:from>
      <xdr:col>5</xdr:col>
      <xdr:colOff>722780</xdr:colOff>
      <xdr:row>33</xdr:row>
      <xdr:rowOff>4483</xdr:rowOff>
    </xdr:from>
    <xdr:to>
      <xdr:col>6</xdr:col>
      <xdr:colOff>1541650</xdr:colOff>
      <xdr:row>41</xdr:row>
      <xdr:rowOff>90007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0D2FA73-77C9-BF64-34CF-FC483D1F2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48986" y="7702924"/>
          <a:ext cx="2242017" cy="1609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75</xdr:row>
      <xdr:rowOff>0</xdr:rowOff>
    </xdr:from>
    <xdr:to>
      <xdr:col>20</xdr:col>
      <xdr:colOff>417377</xdr:colOff>
      <xdr:row>91</xdr:row>
      <xdr:rowOff>85349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8179C5-8CDB-C6B4-6741-A3CCEE2B6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897725"/>
          <a:ext cx="13780952" cy="30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57F58-F96F-496C-9921-B690C7930910}">
  <dimension ref="A1:N29"/>
  <sheetViews>
    <sheetView showGridLines="0" topLeftCell="A5" zoomScale="85" zoomScaleNormal="85" workbookViewId="0">
      <selection activeCell="N13" sqref="N13"/>
    </sheetView>
  </sheetViews>
  <sheetFormatPr defaultRowHeight="14.3" x14ac:dyDescent="0.25"/>
  <cols>
    <col min="1" max="1" width="31.5" customWidth="1"/>
    <col min="2" max="2" width="18.75" customWidth="1"/>
    <col min="3" max="3" width="12.5" customWidth="1"/>
    <col min="4" max="4" width="2.125" customWidth="1"/>
    <col min="5" max="5" width="21.125" customWidth="1"/>
    <col min="6" max="6" width="21.25" customWidth="1"/>
    <col min="7" max="7" width="26.125" customWidth="1"/>
    <col min="8" max="8" width="13.5" customWidth="1"/>
    <col min="9" max="9" width="21.125" customWidth="1"/>
    <col min="10" max="10" width="9.5" customWidth="1"/>
    <col min="11" max="11" width="20.125" customWidth="1"/>
    <col min="12" max="12" width="1.25" customWidth="1"/>
    <col min="13" max="13" width="15.75" customWidth="1"/>
    <col min="14" max="14" width="21.125" customWidth="1"/>
  </cols>
  <sheetData>
    <row r="1" spans="1:14" x14ac:dyDescent="0.25">
      <c r="M1" s="36"/>
      <c r="N1" s="37"/>
    </row>
    <row r="2" spans="1:14" ht="19.05" x14ac:dyDescent="0.35">
      <c r="E2" s="38"/>
      <c r="M2" s="36"/>
      <c r="N2" s="37"/>
    </row>
    <row r="3" spans="1:14" x14ac:dyDescent="0.25">
      <c r="M3" s="36"/>
      <c r="N3" s="37"/>
    </row>
    <row r="4" spans="1:14" x14ac:dyDescent="0.25">
      <c r="A4" s="7" t="s">
        <v>0</v>
      </c>
      <c r="B4" s="8"/>
      <c r="E4" s="8" t="s">
        <v>1</v>
      </c>
      <c r="G4" s="2"/>
      <c r="H4" s="2"/>
      <c r="I4" s="8" t="s">
        <v>2</v>
      </c>
      <c r="J4" s="2"/>
      <c r="K4" s="8" t="s">
        <v>3</v>
      </c>
      <c r="N4" s="33" t="s">
        <v>4</v>
      </c>
    </row>
    <row r="5" spans="1:14" ht="78.8" customHeight="1" x14ac:dyDescent="0.25">
      <c r="B5" s="46" t="s">
        <v>5</v>
      </c>
      <c r="E5" s="107" t="s">
        <v>68</v>
      </c>
      <c r="G5" s="2"/>
      <c r="H5" s="2"/>
      <c r="I5" s="39" t="s">
        <v>6</v>
      </c>
      <c r="J5" s="2"/>
      <c r="K5" s="39" t="s">
        <v>7</v>
      </c>
      <c r="N5" s="34" t="s">
        <v>8</v>
      </c>
    </row>
    <row r="6" spans="1:14" ht="29.25" customHeight="1" x14ac:dyDescent="0.25">
      <c r="B6" s="9"/>
      <c r="E6" s="108"/>
      <c r="G6" s="2"/>
      <c r="H6" s="2"/>
      <c r="I6" s="49" t="s">
        <v>9</v>
      </c>
      <c r="J6" s="2"/>
      <c r="K6" s="9" t="s">
        <v>10</v>
      </c>
      <c r="N6" s="35" t="s">
        <v>11</v>
      </c>
    </row>
    <row r="7" spans="1:14" x14ac:dyDescent="0.25">
      <c r="B7" s="47"/>
      <c r="E7" s="3"/>
      <c r="F7" s="2"/>
      <c r="G7" s="2"/>
      <c r="H7" s="2"/>
      <c r="I7" s="3"/>
      <c r="J7" s="2"/>
      <c r="K7" s="3"/>
      <c r="N7" s="5"/>
    </row>
    <row r="8" spans="1:14" x14ac:dyDescent="0.25">
      <c r="B8" s="48"/>
      <c r="E8" s="4"/>
      <c r="F8" s="2"/>
      <c r="G8" s="2"/>
      <c r="H8" s="2"/>
      <c r="I8" s="4"/>
      <c r="J8" s="2"/>
      <c r="K8" s="4"/>
      <c r="N8" s="6"/>
    </row>
    <row r="9" spans="1:14" x14ac:dyDescent="0.25">
      <c r="B9" s="109" t="s">
        <v>12</v>
      </c>
      <c r="C9" s="110"/>
      <c r="D9" s="111"/>
      <c r="E9" s="105" t="s">
        <v>13</v>
      </c>
      <c r="F9" s="112"/>
      <c r="G9" s="105" t="s">
        <v>14</v>
      </c>
      <c r="H9" s="106"/>
      <c r="I9" s="105" t="s">
        <v>15</v>
      </c>
      <c r="J9" s="106"/>
      <c r="N9" s="6"/>
    </row>
    <row r="10" spans="1:14" x14ac:dyDescent="0.25">
      <c r="B10" s="53"/>
      <c r="E10" s="4"/>
      <c r="F10" s="2"/>
      <c r="G10" s="4"/>
      <c r="H10" s="2"/>
      <c r="I10" s="2"/>
      <c r="J10" s="2"/>
      <c r="N10" s="6"/>
    </row>
    <row r="11" spans="1:14" x14ac:dyDescent="0.25">
      <c r="B11" s="54"/>
      <c r="E11" s="4"/>
      <c r="F11" s="2"/>
      <c r="G11" s="102" t="s">
        <v>16</v>
      </c>
      <c r="H11" s="103"/>
      <c r="I11" s="103"/>
      <c r="J11" s="103"/>
      <c r="K11" s="103"/>
      <c r="L11" s="103"/>
      <c r="M11" s="104"/>
    </row>
    <row r="12" spans="1:14" x14ac:dyDescent="0.25">
      <c r="B12" s="54"/>
      <c r="E12" s="4"/>
      <c r="F12" s="2"/>
      <c r="G12" s="4"/>
      <c r="H12" s="2"/>
      <c r="I12" s="58"/>
      <c r="J12" s="2"/>
      <c r="K12" s="54"/>
      <c r="N12" s="54"/>
    </row>
    <row r="13" spans="1:14" x14ac:dyDescent="0.25">
      <c r="B13" s="54"/>
      <c r="E13" s="4"/>
      <c r="F13" s="2"/>
      <c r="G13" s="40"/>
      <c r="H13" s="2"/>
      <c r="I13" s="58"/>
      <c r="J13" s="2"/>
      <c r="K13" s="54"/>
      <c r="N13" s="54"/>
    </row>
    <row r="14" spans="1:14" x14ac:dyDescent="0.25">
      <c r="B14" s="54"/>
      <c r="E14" s="8" t="s">
        <v>1</v>
      </c>
      <c r="G14" s="8" t="s">
        <v>1</v>
      </c>
      <c r="H14" s="41"/>
      <c r="I14" s="54"/>
      <c r="J14" s="2"/>
      <c r="K14" s="54"/>
      <c r="L14" s="1"/>
      <c r="M14" s="1"/>
      <c r="N14" s="54"/>
    </row>
    <row r="15" spans="1:14" x14ac:dyDescent="0.25">
      <c r="B15" s="54"/>
      <c r="E15" s="8" t="s">
        <v>17</v>
      </c>
      <c r="G15" s="8" t="s">
        <v>18</v>
      </c>
      <c r="H15" s="41"/>
      <c r="I15" s="54"/>
      <c r="J15" s="2"/>
      <c r="K15" s="54"/>
      <c r="L15" s="1"/>
      <c r="N15" s="54"/>
    </row>
    <row r="16" spans="1:14" x14ac:dyDescent="0.25">
      <c r="B16" s="54"/>
      <c r="E16" s="53"/>
      <c r="G16" s="53"/>
      <c r="I16" s="54"/>
      <c r="K16" s="54"/>
      <c r="N16" s="54"/>
    </row>
    <row r="17" spans="1:14" x14ac:dyDescent="0.25">
      <c r="B17" s="54"/>
      <c r="E17" s="54"/>
      <c r="G17" s="57"/>
      <c r="I17" s="54"/>
      <c r="K17" s="54"/>
      <c r="N17" s="54"/>
    </row>
    <row r="18" spans="1:14" x14ac:dyDescent="0.25">
      <c r="B18" s="54"/>
      <c r="E18" s="54"/>
      <c r="G18" s="54"/>
      <c r="I18" s="54"/>
      <c r="K18" s="54"/>
      <c r="N18" s="54"/>
    </row>
    <row r="19" spans="1:14" x14ac:dyDescent="0.25">
      <c r="B19" s="54"/>
      <c r="E19" s="54"/>
      <c r="G19" s="54"/>
      <c r="I19" s="54"/>
      <c r="K19" s="54"/>
      <c r="N19" s="54"/>
    </row>
    <row r="20" spans="1:14" x14ac:dyDescent="0.25">
      <c r="A20" s="7" t="s">
        <v>19</v>
      </c>
      <c r="B20" s="54"/>
      <c r="E20" s="55"/>
      <c r="G20" s="54"/>
      <c r="I20" s="54"/>
      <c r="K20" s="54"/>
      <c r="N20" s="54"/>
    </row>
    <row r="21" spans="1:14" ht="42.8" x14ac:dyDescent="0.25">
      <c r="B21" s="54"/>
      <c r="C21" s="50" t="s">
        <v>20</v>
      </c>
      <c r="D21" s="51"/>
      <c r="E21" s="50" t="s">
        <v>21</v>
      </c>
      <c r="G21" s="50" t="s">
        <v>22</v>
      </c>
      <c r="I21" s="54"/>
      <c r="K21" s="54"/>
      <c r="M21" s="67" t="s">
        <v>23</v>
      </c>
      <c r="N21" s="54"/>
    </row>
    <row r="22" spans="1:14" x14ac:dyDescent="0.25">
      <c r="B22" s="55"/>
      <c r="C22" s="47"/>
      <c r="E22" s="48"/>
      <c r="G22" s="47"/>
      <c r="I22" s="54"/>
      <c r="K22" s="54"/>
      <c r="N22" s="54"/>
    </row>
    <row r="23" spans="1:14" x14ac:dyDescent="0.25">
      <c r="B23" s="52" t="s">
        <v>24</v>
      </c>
      <c r="C23" s="109" t="s">
        <v>15</v>
      </c>
      <c r="D23" s="111"/>
      <c r="E23" s="105" t="s">
        <v>13</v>
      </c>
      <c r="F23" s="112"/>
      <c r="G23" s="47"/>
      <c r="I23" s="54"/>
      <c r="K23" s="54"/>
      <c r="N23" s="54"/>
    </row>
    <row r="24" spans="1:14" x14ac:dyDescent="0.25">
      <c r="B24" s="53"/>
      <c r="C24" s="53"/>
      <c r="E24" s="53"/>
      <c r="G24" s="54"/>
      <c r="I24" s="54"/>
      <c r="K24" s="54"/>
      <c r="N24" s="54"/>
    </row>
    <row r="25" spans="1:14" x14ac:dyDescent="0.25">
      <c r="B25" s="54"/>
      <c r="C25" s="54"/>
      <c r="E25" s="54"/>
      <c r="G25" s="54"/>
      <c r="I25" s="54"/>
      <c r="K25" s="54"/>
      <c r="N25" s="54"/>
    </row>
    <row r="26" spans="1:14" x14ac:dyDescent="0.25">
      <c r="B26" s="54"/>
      <c r="C26" s="54"/>
      <c r="E26" s="54"/>
      <c r="G26" s="54"/>
      <c r="I26" s="54"/>
      <c r="K26" s="54"/>
      <c r="N26" s="54"/>
    </row>
    <row r="27" spans="1:14" x14ac:dyDescent="0.25">
      <c r="A27" s="7" t="s">
        <v>25</v>
      </c>
      <c r="B27" s="56"/>
      <c r="C27" s="54"/>
      <c r="E27" s="54"/>
      <c r="G27" s="54"/>
      <c r="I27" s="54"/>
      <c r="K27" s="54"/>
      <c r="N27" s="54"/>
    </row>
    <row r="28" spans="1:14" x14ac:dyDescent="0.25">
      <c r="B28" s="54"/>
      <c r="C28" s="54"/>
      <c r="E28" s="60" t="s">
        <v>26</v>
      </c>
      <c r="G28" s="54"/>
      <c r="I28" s="54"/>
      <c r="K28" s="54"/>
      <c r="N28" s="54"/>
    </row>
    <row r="29" spans="1:14" x14ac:dyDescent="0.25">
      <c r="B29" s="61">
        <v>45064</v>
      </c>
      <c r="C29" s="62">
        <v>45068</v>
      </c>
      <c r="D29" s="59"/>
      <c r="E29" s="63">
        <v>45071</v>
      </c>
      <c r="F29" s="59"/>
      <c r="G29" s="64">
        <v>45078</v>
      </c>
      <c r="H29" s="59"/>
      <c r="I29" s="65">
        <v>45083</v>
      </c>
      <c r="J29" s="59"/>
      <c r="K29" s="66">
        <v>45086</v>
      </c>
      <c r="N29" s="31">
        <v>45108</v>
      </c>
    </row>
  </sheetData>
  <mergeCells count="8">
    <mergeCell ref="E23:F23"/>
    <mergeCell ref="C23:D23"/>
    <mergeCell ref="E9:F9"/>
    <mergeCell ref="G11:M11"/>
    <mergeCell ref="G9:H9"/>
    <mergeCell ref="I9:J9"/>
    <mergeCell ref="E5:E6"/>
    <mergeCell ref="B9:D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F5141-C626-43DE-9C81-D625A18D6323}">
  <sheetPr>
    <tabColor rgb="FFFF0000"/>
    <pageSetUpPr fitToPage="1"/>
  </sheetPr>
  <dimension ref="A1:Q61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6" sqref="K6"/>
    </sheetView>
  </sheetViews>
  <sheetFormatPr defaultColWidth="9.125" defaultRowHeight="14.3" x14ac:dyDescent="0.25"/>
  <cols>
    <col min="1" max="1" width="18.125" style="68" bestFit="1" customWidth="1"/>
    <col min="2" max="2" width="1.5" style="68" customWidth="1"/>
    <col min="3" max="3" width="18.125" style="68" customWidth="1"/>
    <col min="4" max="4" width="1.5" style="68" customWidth="1"/>
    <col min="5" max="5" width="18.125" style="68" customWidth="1"/>
    <col min="6" max="6" width="1.5" style="68" customWidth="1"/>
    <col min="7" max="7" width="18.125" style="68" customWidth="1"/>
    <col min="8" max="8" width="1.5" style="68" customWidth="1"/>
    <col min="9" max="9" width="18.125" style="68" customWidth="1"/>
    <col min="10" max="10" width="1.5" style="68" customWidth="1"/>
    <col min="11" max="11" width="18.125" style="68" customWidth="1"/>
    <col min="12" max="12" width="1.5" style="68" customWidth="1"/>
    <col min="13" max="13" width="18.125" style="68" customWidth="1"/>
    <col min="14" max="14" width="4" style="68" customWidth="1"/>
    <col min="15" max="15" width="13.5" style="68" hidden="1" customWidth="1"/>
    <col min="16" max="16" width="4" style="68" hidden="1" customWidth="1"/>
    <col min="17" max="17" width="13.5" style="68" hidden="1" customWidth="1"/>
    <col min="18" max="16384" width="9.125" style="68"/>
  </cols>
  <sheetData>
    <row r="1" spans="1:17" x14ac:dyDescent="0.25">
      <c r="A1" s="2" t="s">
        <v>27</v>
      </c>
    </row>
    <row r="2" spans="1:17" ht="14.95" thickBot="1" x14ac:dyDescent="0.3"/>
    <row r="3" spans="1:17" s="72" customFormat="1" ht="45" customHeight="1" x14ac:dyDescent="0.25">
      <c r="A3" s="116" t="s">
        <v>28</v>
      </c>
      <c r="B3" s="113"/>
      <c r="C3" s="69" t="s">
        <v>29</v>
      </c>
      <c r="D3" s="113"/>
      <c r="E3" s="69" t="s">
        <v>30</v>
      </c>
      <c r="F3" s="113"/>
      <c r="G3" s="70" t="s">
        <v>31</v>
      </c>
      <c r="H3" s="113"/>
      <c r="I3" s="69" t="s">
        <v>32</v>
      </c>
      <c r="J3" s="113">
        <v>8</v>
      </c>
      <c r="K3" s="69" t="s">
        <v>33</v>
      </c>
      <c r="L3" s="113"/>
      <c r="M3" s="71" t="s">
        <v>64</v>
      </c>
      <c r="O3" s="73" t="s">
        <v>34</v>
      </c>
      <c r="Q3" s="73" t="s">
        <v>35</v>
      </c>
    </row>
    <row r="4" spans="1:17" s="76" customFormat="1" ht="28.55" x14ac:dyDescent="0.25">
      <c r="A4" s="117"/>
      <c r="B4" s="114"/>
      <c r="C4" s="74" t="s">
        <v>36</v>
      </c>
      <c r="D4" s="114"/>
      <c r="E4" s="74" t="s">
        <v>37</v>
      </c>
      <c r="F4" s="114"/>
      <c r="G4" s="75" t="s">
        <v>38</v>
      </c>
      <c r="H4" s="114"/>
      <c r="I4" s="74" t="s">
        <v>39</v>
      </c>
      <c r="J4" s="114"/>
      <c r="K4" s="74" t="s">
        <v>40</v>
      </c>
      <c r="L4" s="114"/>
      <c r="M4" s="74" t="s">
        <v>41</v>
      </c>
    </row>
    <row r="5" spans="1:17" s="72" customFormat="1" ht="14.95" thickBot="1" x14ac:dyDescent="0.3">
      <c r="A5" s="118"/>
      <c r="B5" s="115"/>
      <c r="C5" s="77">
        <v>-14</v>
      </c>
      <c r="D5" s="115"/>
      <c r="E5" s="77">
        <v>-7</v>
      </c>
      <c r="F5" s="115"/>
      <c r="G5" s="78">
        <v>0</v>
      </c>
      <c r="H5" s="115"/>
      <c r="I5" s="77">
        <v>5</v>
      </c>
      <c r="J5" s="115"/>
      <c r="K5" s="77">
        <v>8</v>
      </c>
      <c r="L5" s="115"/>
      <c r="M5" s="77">
        <v>30</v>
      </c>
    </row>
    <row r="6" spans="1:17" x14ac:dyDescent="0.25">
      <c r="A6" s="79">
        <v>45047</v>
      </c>
      <c r="B6" s="80"/>
      <c r="C6" s="81">
        <f>E6-7</f>
        <v>45064</v>
      </c>
      <c r="D6" s="80"/>
      <c r="E6" s="81">
        <v>45071</v>
      </c>
      <c r="F6" s="80"/>
      <c r="G6" s="82">
        <f>E6+7</f>
        <v>45078</v>
      </c>
      <c r="H6" s="80"/>
      <c r="I6" s="81">
        <f>G6+5</f>
        <v>45083</v>
      </c>
      <c r="J6" s="80"/>
      <c r="K6" s="81">
        <f>G6+8</f>
        <v>45086</v>
      </c>
      <c r="L6" s="80"/>
      <c r="M6" s="83">
        <f>G6+30</f>
        <v>45108</v>
      </c>
      <c r="O6" s="84">
        <v>44137</v>
      </c>
      <c r="Q6" s="68">
        <f>M6-O6</f>
        <v>971</v>
      </c>
    </row>
    <row r="7" spans="1:17" x14ac:dyDescent="0.25">
      <c r="A7" s="79">
        <v>45078</v>
      </c>
      <c r="B7" s="85"/>
      <c r="C7" s="81">
        <f t="shared" ref="C7:C61" si="0">E7-7</f>
        <v>45099</v>
      </c>
      <c r="D7" s="85"/>
      <c r="E7" s="86">
        <f>DATE(YEAR(A7),MONTH(A7)+1,1)-WEEKDAY(DATE(YEAR(A7),MONTH(A7)+1,3))</f>
        <v>45106</v>
      </c>
      <c r="F7" s="85"/>
      <c r="G7" s="82">
        <f t="shared" ref="G7:G61" si="1">E7+7</f>
        <v>45113</v>
      </c>
      <c r="H7" s="85"/>
      <c r="I7" s="81">
        <f t="shared" ref="I7:I61" si="2">G7+5</f>
        <v>45118</v>
      </c>
      <c r="J7" s="85"/>
      <c r="K7" s="81">
        <f t="shared" ref="K7:K61" si="3">G7+8</f>
        <v>45121</v>
      </c>
      <c r="L7" s="85"/>
      <c r="M7" s="83">
        <f t="shared" ref="M7:M61" si="4">G7+30</f>
        <v>45143</v>
      </c>
      <c r="O7" s="84">
        <v>44165</v>
      </c>
      <c r="Q7" s="68">
        <f t="shared" ref="Q7:Q31" si="5">M7-O7</f>
        <v>978</v>
      </c>
    </row>
    <row r="8" spans="1:17" x14ac:dyDescent="0.25">
      <c r="A8" s="79">
        <v>45108</v>
      </c>
      <c r="B8" s="85"/>
      <c r="C8" s="81">
        <f t="shared" si="0"/>
        <v>45127</v>
      </c>
      <c r="D8" s="85"/>
      <c r="E8" s="86">
        <f t="shared" ref="E8:E61" si="6">DATE(YEAR(A8),MONTH(A8)+1,1)-WEEKDAY(DATE(YEAR(A8),MONTH(A8)+1,3))</f>
        <v>45134</v>
      </c>
      <c r="F8" s="85"/>
      <c r="G8" s="82">
        <f t="shared" si="1"/>
        <v>45141</v>
      </c>
      <c r="H8" s="85"/>
      <c r="I8" s="81">
        <f t="shared" si="2"/>
        <v>45146</v>
      </c>
      <c r="J8" s="85"/>
      <c r="K8" s="81">
        <f t="shared" si="3"/>
        <v>45149</v>
      </c>
      <c r="L8" s="85"/>
      <c r="M8" s="83">
        <f>G8+30</f>
        <v>45171</v>
      </c>
      <c r="O8" s="84">
        <v>44200</v>
      </c>
      <c r="Q8" s="68">
        <f t="shared" si="5"/>
        <v>971</v>
      </c>
    </row>
    <row r="9" spans="1:17" x14ac:dyDescent="0.25">
      <c r="A9" s="79">
        <v>45139</v>
      </c>
      <c r="B9" s="85"/>
      <c r="C9" s="81">
        <f t="shared" si="0"/>
        <v>45162</v>
      </c>
      <c r="D9" s="85"/>
      <c r="E9" s="86">
        <f t="shared" si="6"/>
        <v>45169</v>
      </c>
      <c r="F9" s="85"/>
      <c r="G9" s="82">
        <f t="shared" si="1"/>
        <v>45176</v>
      </c>
      <c r="H9" s="85"/>
      <c r="I9" s="81">
        <f t="shared" si="2"/>
        <v>45181</v>
      </c>
      <c r="J9" s="85"/>
      <c r="K9" s="81">
        <f t="shared" si="3"/>
        <v>45184</v>
      </c>
      <c r="L9" s="85"/>
      <c r="M9" s="83">
        <f t="shared" si="4"/>
        <v>45206</v>
      </c>
      <c r="O9" s="84">
        <v>44228</v>
      </c>
      <c r="Q9" s="68">
        <f t="shared" si="5"/>
        <v>978</v>
      </c>
    </row>
    <row r="10" spans="1:17" x14ac:dyDescent="0.25">
      <c r="A10" s="79">
        <v>45170</v>
      </c>
      <c r="B10" s="85"/>
      <c r="C10" s="81">
        <f t="shared" si="0"/>
        <v>45190</v>
      </c>
      <c r="D10" s="85"/>
      <c r="E10" s="86">
        <f t="shared" si="6"/>
        <v>45197</v>
      </c>
      <c r="F10" s="85"/>
      <c r="G10" s="82">
        <f t="shared" si="1"/>
        <v>45204</v>
      </c>
      <c r="H10" s="85"/>
      <c r="I10" s="81">
        <f t="shared" si="2"/>
        <v>45209</v>
      </c>
      <c r="J10" s="85"/>
      <c r="K10" s="81">
        <f t="shared" si="3"/>
        <v>45212</v>
      </c>
      <c r="L10" s="85"/>
      <c r="M10" s="83">
        <f t="shared" si="4"/>
        <v>45234</v>
      </c>
      <c r="O10" s="84">
        <v>44256</v>
      </c>
      <c r="Q10" s="68">
        <f t="shared" si="5"/>
        <v>978</v>
      </c>
    </row>
    <row r="11" spans="1:17" x14ac:dyDescent="0.25">
      <c r="A11" s="79">
        <v>45200</v>
      </c>
      <c r="B11" s="85"/>
      <c r="C11" s="81">
        <f t="shared" si="0"/>
        <v>45218</v>
      </c>
      <c r="D11" s="85"/>
      <c r="E11" s="86">
        <f t="shared" si="6"/>
        <v>45225</v>
      </c>
      <c r="F11" s="85"/>
      <c r="G11" s="82">
        <f t="shared" si="1"/>
        <v>45232</v>
      </c>
      <c r="H11" s="85"/>
      <c r="I11" s="81">
        <f t="shared" si="2"/>
        <v>45237</v>
      </c>
      <c r="J11" s="85"/>
      <c r="K11" s="81">
        <f t="shared" si="3"/>
        <v>45240</v>
      </c>
      <c r="L11" s="85"/>
      <c r="M11" s="83">
        <f t="shared" si="4"/>
        <v>45262</v>
      </c>
      <c r="O11" s="84">
        <v>44284</v>
      </c>
      <c r="Q11" s="68">
        <f t="shared" si="5"/>
        <v>978</v>
      </c>
    </row>
    <row r="12" spans="1:17" x14ac:dyDescent="0.25">
      <c r="A12" s="79">
        <v>45231</v>
      </c>
      <c r="B12" s="85"/>
      <c r="C12" s="81">
        <f t="shared" si="0"/>
        <v>45253</v>
      </c>
      <c r="D12" s="85"/>
      <c r="E12" s="86">
        <f t="shared" si="6"/>
        <v>45260</v>
      </c>
      <c r="F12" s="85"/>
      <c r="G12" s="82">
        <f t="shared" si="1"/>
        <v>45267</v>
      </c>
      <c r="H12" s="85"/>
      <c r="I12" s="81">
        <f t="shared" si="2"/>
        <v>45272</v>
      </c>
      <c r="J12" s="85"/>
      <c r="K12" s="81">
        <f t="shared" si="3"/>
        <v>45275</v>
      </c>
      <c r="L12" s="85"/>
      <c r="M12" s="83">
        <f t="shared" si="4"/>
        <v>45297</v>
      </c>
      <c r="O12" s="84">
        <v>44320</v>
      </c>
      <c r="Q12" s="68">
        <f t="shared" si="5"/>
        <v>977</v>
      </c>
    </row>
    <row r="13" spans="1:17" x14ac:dyDescent="0.25">
      <c r="A13" s="79">
        <v>45261</v>
      </c>
      <c r="B13" s="85"/>
      <c r="C13" s="81">
        <f t="shared" si="0"/>
        <v>45281</v>
      </c>
      <c r="D13" s="85"/>
      <c r="E13" s="87">
        <f t="shared" si="6"/>
        <v>45288</v>
      </c>
      <c r="F13" s="85"/>
      <c r="G13" s="82">
        <f t="shared" si="1"/>
        <v>45295</v>
      </c>
      <c r="H13" s="85"/>
      <c r="I13" s="81">
        <f t="shared" si="2"/>
        <v>45300</v>
      </c>
      <c r="J13" s="85"/>
      <c r="K13" s="81">
        <f t="shared" si="3"/>
        <v>45303</v>
      </c>
      <c r="L13" s="85"/>
      <c r="M13" s="83">
        <f t="shared" si="4"/>
        <v>45325</v>
      </c>
      <c r="O13" s="84">
        <v>44348</v>
      </c>
      <c r="Q13" s="68">
        <f t="shared" si="5"/>
        <v>977</v>
      </c>
    </row>
    <row r="14" spans="1:17" x14ac:dyDescent="0.25">
      <c r="A14" s="79">
        <v>45292</v>
      </c>
      <c r="B14" s="85"/>
      <c r="C14" s="81">
        <f t="shared" si="0"/>
        <v>45309</v>
      </c>
      <c r="D14" s="85"/>
      <c r="E14" s="86">
        <f t="shared" si="6"/>
        <v>45316</v>
      </c>
      <c r="F14" s="85"/>
      <c r="G14" s="82">
        <f t="shared" si="1"/>
        <v>45323</v>
      </c>
      <c r="H14" s="85"/>
      <c r="I14" s="81">
        <f t="shared" si="2"/>
        <v>45328</v>
      </c>
      <c r="J14" s="85"/>
      <c r="K14" s="81">
        <f t="shared" si="3"/>
        <v>45331</v>
      </c>
      <c r="L14" s="85"/>
      <c r="M14" s="83">
        <f t="shared" si="4"/>
        <v>45353</v>
      </c>
      <c r="O14" s="84">
        <v>44382</v>
      </c>
      <c r="Q14" s="68">
        <f t="shared" si="5"/>
        <v>971</v>
      </c>
    </row>
    <row r="15" spans="1:17" x14ac:dyDescent="0.25">
      <c r="A15" s="79">
        <v>45323</v>
      </c>
      <c r="B15" s="85"/>
      <c r="C15" s="81">
        <f t="shared" si="0"/>
        <v>45344</v>
      </c>
      <c r="D15" s="85"/>
      <c r="E15" s="86">
        <f t="shared" si="6"/>
        <v>45351</v>
      </c>
      <c r="F15" s="85"/>
      <c r="G15" s="82">
        <f t="shared" si="1"/>
        <v>45358</v>
      </c>
      <c r="H15" s="85"/>
      <c r="I15" s="81">
        <f t="shared" si="2"/>
        <v>45363</v>
      </c>
      <c r="J15" s="85"/>
      <c r="K15" s="81">
        <f t="shared" si="3"/>
        <v>45366</v>
      </c>
      <c r="L15" s="85"/>
      <c r="M15" s="83">
        <f t="shared" si="4"/>
        <v>45388</v>
      </c>
      <c r="O15" s="84">
        <v>44410</v>
      </c>
      <c r="Q15" s="68">
        <f t="shared" si="5"/>
        <v>978</v>
      </c>
    </row>
    <row r="16" spans="1:17" x14ac:dyDescent="0.25">
      <c r="A16" s="79">
        <v>45352</v>
      </c>
      <c r="B16" s="85"/>
      <c r="C16" s="81">
        <f t="shared" si="0"/>
        <v>45372</v>
      </c>
      <c r="D16" s="85"/>
      <c r="E16" s="86">
        <f t="shared" si="6"/>
        <v>45379</v>
      </c>
      <c r="F16" s="85"/>
      <c r="G16" s="82">
        <f t="shared" si="1"/>
        <v>45386</v>
      </c>
      <c r="H16" s="85"/>
      <c r="I16" s="81">
        <f t="shared" si="2"/>
        <v>45391</v>
      </c>
      <c r="J16" s="85"/>
      <c r="K16" s="81">
        <f t="shared" si="3"/>
        <v>45394</v>
      </c>
      <c r="L16" s="85"/>
      <c r="M16" s="83">
        <f t="shared" si="4"/>
        <v>45416</v>
      </c>
      <c r="O16" s="84">
        <v>44438</v>
      </c>
      <c r="Q16" s="68">
        <f t="shared" si="5"/>
        <v>978</v>
      </c>
    </row>
    <row r="17" spans="1:17" x14ac:dyDescent="0.25">
      <c r="A17" s="79">
        <v>45383</v>
      </c>
      <c r="B17" s="85"/>
      <c r="C17" s="81">
        <f t="shared" si="0"/>
        <v>45400</v>
      </c>
      <c r="D17" s="85"/>
      <c r="E17" s="86">
        <f t="shared" si="6"/>
        <v>45407</v>
      </c>
      <c r="F17" s="85"/>
      <c r="G17" s="82">
        <f t="shared" si="1"/>
        <v>45414</v>
      </c>
      <c r="H17" s="85"/>
      <c r="I17" s="81">
        <f t="shared" si="2"/>
        <v>45419</v>
      </c>
      <c r="J17" s="85"/>
      <c r="K17" s="81">
        <f t="shared" si="3"/>
        <v>45422</v>
      </c>
      <c r="L17" s="85"/>
      <c r="M17" s="83">
        <f t="shared" si="4"/>
        <v>45444</v>
      </c>
      <c r="O17" s="84">
        <v>44473</v>
      </c>
      <c r="Q17" s="68">
        <f t="shared" si="5"/>
        <v>971</v>
      </c>
    </row>
    <row r="18" spans="1:17" x14ac:dyDescent="0.25">
      <c r="A18" s="79">
        <v>45413</v>
      </c>
      <c r="B18" s="85"/>
      <c r="C18" s="81">
        <f t="shared" si="0"/>
        <v>45435</v>
      </c>
      <c r="D18" s="85"/>
      <c r="E18" s="86">
        <f t="shared" si="6"/>
        <v>45442</v>
      </c>
      <c r="F18" s="85"/>
      <c r="G18" s="82">
        <f t="shared" si="1"/>
        <v>45449</v>
      </c>
      <c r="H18" s="85"/>
      <c r="I18" s="81">
        <f t="shared" si="2"/>
        <v>45454</v>
      </c>
      <c r="J18" s="85"/>
      <c r="K18" s="81">
        <f t="shared" si="3"/>
        <v>45457</v>
      </c>
      <c r="L18" s="85"/>
      <c r="M18" s="83">
        <f t="shared" si="4"/>
        <v>45479</v>
      </c>
      <c r="O18" s="84">
        <v>44501</v>
      </c>
      <c r="Q18" s="68">
        <f t="shared" si="5"/>
        <v>978</v>
      </c>
    </row>
    <row r="19" spans="1:17" x14ac:dyDescent="0.25">
      <c r="A19" s="79">
        <v>45444</v>
      </c>
      <c r="B19" s="85"/>
      <c r="C19" s="81">
        <f t="shared" si="0"/>
        <v>45463</v>
      </c>
      <c r="D19" s="85"/>
      <c r="E19" s="86">
        <f t="shared" si="6"/>
        <v>45470</v>
      </c>
      <c r="F19" s="85"/>
      <c r="G19" s="82">
        <f t="shared" si="1"/>
        <v>45477</v>
      </c>
      <c r="H19" s="85"/>
      <c r="I19" s="81">
        <f t="shared" si="2"/>
        <v>45482</v>
      </c>
      <c r="J19" s="85"/>
      <c r="K19" s="81">
        <f t="shared" si="3"/>
        <v>45485</v>
      </c>
      <c r="L19" s="85"/>
      <c r="M19" s="83">
        <f t="shared" si="4"/>
        <v>45507</v>
      </c>
      <c r="O19" s="84">
        <v>44529</v>
      </c>
      <c r="Q19" s="68">
        <f t="shared" si="5"/>
        <v>978</v>
      </c>
    </row>
    <row r="20" spans="1:17" x14ac:dyDescent="0.25">
      <c r="A20" s="79">
        <v>45474</v>
      </c>
      <c r="B20" s="85"/>
      <c r="C20" s="81">
        <f t="shared" si="0"/>
        <v>45491</v>
      </c>
      <c r="D20" s="85"/>
      <c r="E20" s="86">
        <f t="shared" si="6"/>
        <v>45498</v>
      </c>
      <c r="F20" s="85"/>
      <c r="G20" s="82">
        <f t="shared" si="1"/>
        <v>45505</v>
      </c>
      <c r="H20" s="85"/>
      <c r="I20" s="81">
        <f t="shared" si="2"/>
        <v>45510</v>
      </c>
      <c r="J20" s="85"/>
      <c r="K20" s="81">
        <f t="shared" si="3"/>
        <v>45513</v>
      </c>
      <c r="L20" s="85"/>
      <c r="M20" s="83">
        <f t="shared" si="4"/>
        <v>45535</v>
      </c>
      <c r="O20" s="84">
        <v>44564</v>
      </c>
      <c r="Q20" s="68">
        <f t="shared" si="5"/>
        <v>971</v>
      </c>
    </row>
    <row r="21" spans="1:17" x14ac:dyDescent="0.25">
      <c r="A21" s="97">
        <v>45505</v>
      </c>
      <c r="B21" s="98"/>
      <c r="C21" s="95">
        <f t="shared" si="0"/>
        <v>45526</v>
      </c>
      <c r="D21" s="98"/>
      <c r="E21" s="99">
        <f t="shared" si="6"/>
        <v>45533</v>
      </c>
      <c r="F21" s="98"/>
      <c r="G21" s="100">
        <f t="shared" si="1"/>
        <v>45540</v>
      </c>
      <c r="H21" s="98"/>
      <c r="I21" s="95">
        <f t="shared" si="2"/>
        <v>45545</v>
      </c>
      <c r="J21" s="98"/>
      <c r="K21" s="95">
        <f t="shared" si="3"/>
        <v>45548</v>
      </c>
      <c r="L21" s="98"/>
      <c r="M21" s="101">
        <f t="shared" si="4"/>
        <v>45570</v>
      </c>
      <c r="O21" s="84">
        <v>44592</v>
      </c>
      <c r="Q21" s="68">
        <f t="shared" si="5"/>
        <v>978</v>
      </c>
    </row>
    <row r="22" spans="1:17" x14ac:dyDescent="0.25">
      <c r="A22" s="97">
        <v>45536</v>
      </c>
      <c r="B22" s="98"/>
      <c r="C22" s="95">
        <f t="shared" si="0"/>
        <v>45554</v>
      </c>
      <c r="D22" s="98"/>
      <c r="E22" s="99">
        <f t="shared" si="6"/>
        <v>45561</v>
      </c>
      <c r="F22" s="98"/>
      <c r="G22" s="100">
        <f t="shared" si="1"/>
        <v>45568</v>
      </c>
      <c r="H22" s="98"/>
      <c r="I22" s="95">
        <f t="shared" si="2"/>
        <v>45573</v>
      </c>
      <c r="J22" s="98"/>
      <c r="K22" s="95">
        <f t="shared" si="3"/>
        <v>45576</v>
      </c>
      <c r="L22" s="98"/>
      <c r="M22" s="101">
        <f t="shared" si="4"/>
        <v>45598</v>
      </c>
      <c r="O22" s="84">
        <v>44627</v>
      </c>
      <c r="Q22" s="88">
        <f t="shared" si="5"/>
        <v>971</v>
      </c>
    </row>
    <row r="23" spans="1:17" x14ac:dyDescent="0.25">
      <c r="A23" s="79">
        <v>45566</v>
      </c>
      <c r="B23" s="85"/>
      <c r="C23" s="81">
        <f t="shared" si="0"/>
        <v>45589</v>
      </c>
      <c r="D23" s="85"/>
      <c r="E23" s="86">
        <f t="shared" si="6"/>
        <v>45596</v>
      </c>
      <c r="F23" s="85"/>
      <c r="G23" s="82">
        <f t="shared" si="1"/>
        <v>45603</v>
      </c>
      <c r="H23" s="85"/>
      <c r="I23" s="81">
        <f t="shared" si="2"/>
        <v>45608</v>
      </c>
      <c r="J23" s="85"/>
      <c r="K23" s="81">
        <f t="shared" si="3"/>
        <v>45611</v>
      </c>
      <c r="L23" s="85"/>
      <c r="M23" s="83">
        <f t="shared" si="4"/>
        <v>45633</v>
      </c>
      <c r="O23" s="84">
        <v>44655</v>
      </c>
      <c r="Q23" s="68">
        <f t="shared" si="5"/>
        <v>978</v>
      </c>
    </row>
    <row r="24" spans="1:17" x14ac:dyDescent="0.25">
      <c r="A24" s="79">
        <v>45597</v>
      </c>
      <c r="B24" s="85"/>
      <c r="C24" s="81">
        <f t="shared" si="0"/>
        <v>45617</v>
      </c>
      <c r="D24" s="85"/>
      <c r="E24" s="86">
        <f t="shared" si="6"/>
        <v>45624</v>
      </c>
      <c r="F24" s="85"/>
      <c r="G24" s="82">
        <f t="shared" si="1"/>
        <v>45631</v>
      </c>
      <c r="H24" s="85"/>
      <c r="I24" s="81">
        <f t="shared" si="2"/>
        <v>45636</v>
      </c>
      <c r="J24" s="85"/>
      <c r="K24" s="81">
        <f t="shared" si="3"/>
        <v>45639</v>
      </c>
      <c r="L24" s="85"/>
      <c r="M24" s="83">
        <f t="shared" si="4"/>
        <v>45661</v>
      </c>
      <c r="O24" s="84">
        <v>44683</v>
      </c>
      <c r="Q24" s="68">
        <f t="shared" si="5"/>
        <v>978</v>
      </c>
    </row>
    <row r="25" spans="1:17" x14ac:dyDescent="0.25">
      <c r="A25" s="79">
        <v>45627</v>
      </c>
      <c r="B25" s="85"/>
      <c r="C25" s="81">
        <f t="shared" si="0"/>
        <v>45645</v>
      </c>
      <c r="D25" s="85"/>
      <c r="E25" s="87">
        <f t="shared" si="6"/>
        <v>45652</v>
      </c>
      <c r="F25" s="85"/>
      <c r="G25" s="82">
        <f t="shared" si="1"/>
        <v>45659</v>
      </c>
      <c r="H25" s="85"/>
      <c r="I25" s="81">
        <f t="shared" si="2"/>
        <v>45664</v>
      </c>
      <c r="J25" s="85"/>
      <c r="K25" s="81">
        <f t="shared" si="3"/>
        <v>45667</v>
      </c>
      <c r="L25" s="85"/>
      <c r="M25" s="83">
        <f t="shared" si="4"/>
        <v>45689</v>
      </c>
      <c r="O25" s="84">
        <v>44712</v>
      </c>
      <c r="Q25" s="68">
        <f t="shared" si="5"/>
        <v>977</v>
      </c>
    </row>
    <row r="26" spans="1:17" x14ac:dyDescent="0.25">
      <c r="A26" s="79">
        <v>45658</v>
      </c>
      <c r="B26" s="85"/>
      <c r="C26" s="81">
        <f t="shared" si="0"/>
        <v>45680</v>
      </c>
      <c r="D26" s="85"/>
      <c r="E26" s="86">
        <f t="shared" si="6"/>
        <v>45687</v>
      </c>
      <c r="F26" s="85"/>
      <c r="G26" s="82">
        <f t="shared" si="1"/>
        <v>45694</v>
      </c>
      <c r="H26" s="85"/>
      <c r="I26" s="81">
        <f t="shared" si="2"/>
        <v>45699</v>
      </c>
      <c r="J26" s="85"/>
      <c r="K26" s="81">
        <f t="shared" si="3"/>
        <v>45702</v>
      </c>
      <c r="L26" s="85"/>
      <c r="M26" s="83">
        <f t="shared" si="4"/>
        <v>45724</v>
      </c>
      <c r="O26" s="84">
        <v>44746</v>
      </c>
      <c r="Q26" s="68">
        <f t="shared" si="5"/>
        <v>978</v>
      </c>
    </row>
    <row r="27" spans="1:17" x14ac:dyDescent="0.25">
      <c r="A27" s="79">
        <v>45689</v>
      </c>
      <c r="B27" s="85"/>
      <c r="C27" s="81">
        <f t="shared" si="0"/>
        <v>45708</v>
      </c>
      <c r="D27" s="85"/>
      <c r="E27" s="86">
        <f t="shared" si="6"/>
        <v>45715</v>
      </c>
      <c r="F27" s="85"/>
      <c r="G27" s="82">
        <f t="shared" si="1"/>
        <v>45722</v>
      </c>
      <c r="H27" s="85"/>
      <c r="I27" s="81">
        <f t="shared" si="2"/>
        <v>45727</v>
      </c>
      <c r="J27" s="85"/>
      <c r="K27" s="81">
        <f t="shared" si="3"/>
        <v>45730</v>
      </c>
      <c r="L27" s="85"/>
      <c r="M27" s="83">
        <f t="shared" si="4"/>
        <v>45752</v>
      </c>
      <c r="O27" s="84">
        <v>44774</v>
      </c>
      <c r="Q27" s="68">
        <f t="shared" si="5"/>
        <v>978</v>
      </c>
    </row>
    <row r="28" spans="1:17" x14ac:dyDescent="0.25">
      <c r="A28" s="79">
        <v>45717</v>
      </c>
      <c r="B28" s="85"/>
      <c r="C28" s="81">
        <f t="shared" si="0"/>
        <v>45736</v>
      </c>
      <c r="D28" s="85"/>
      <c r="E28" s="86">
        <f t="shared" si="6"/>
        <v>45743</v>
      </c>
      <c r="F28" s="85"/>
      <c r="G28" s="82">
        <f t="shared" si="1"/>
        <v>45750</v>
      </c>
      <c r="H28" s="85"/>
      <c r="I28" s="81">
        <f t="shared" si="2"/>
        <v>45755</v>
      </c>
      <c r="J28" s="85"/>
      <c r="K28" s="81">
        <f t="shared" si="3"/>
        <v>45758</v>
      </c>
      <c r="L28" s="85"/>
      <c r="M28" s="83">
        <f t="shared" si="4"/>
        <v>45780</v>
      </c>
      <c r="O28" s="84">
        <v>44799</v>
      </c>
      <c r="Q28" s="68">
        <f t="shared" si="5"/>
        <v>981</v>
      </c>
    </row>
    <row r="29" spans="1:17" x14ac:dyDescent="0.25">
      <c r="A29" s="79">
        <v>45748</v>
      </c>
      <c r="B29" s="85"/>
      <c r="C29" s="81">
        <f t="shared" si="0"/>
        <v>45764</v>
      </c>
      <c r="D29" s="85"/>
      <c r="E29" s="86">
        <f t="shared" si="6"/>
        <v>45771</v>
      </c>
      <c r="F29" s="85"/>
      <c r="G29" s="82">
        <f t="shared" si="1"/>
        <v>45778</v>
      </c>
      <c r="H29" s="85"/>
      <c r="I29" s="81">
        <f t="shared" si="2"/>
        <v>45783</v>
      </c>
      <c r="J29" s="85"/>
      <c r="K29" s="81">
        <f t="shared" si="3"/>
        <v>45786</v>
      </c>
      <c r="L29" s="85"/>
      <c r="M29" s="83">
        <f t="shared" si="4"/>
        <v>45808</v>
      </c>
      <c r="O29" s="84">
        <v>44837</v>
      </c>
      <c r="Q29" s="68">
        <f t="shared" si="5"/>
        <v>971</v>
      </c>
    </row>
    <row r="30" spans="1:17" x14ac:dyDescent="0.25">
      <c r="A30" s="79">
        <v>45778</v>
      </c>
      <c r="B30" s="85"/>
      <c r="C30" s="81">
        <f t="shared" si="0"/>
        <v>45799</v>
      </c>
      <c r="D30" s="85"/>
      <c r="E30" s="86">
        <f t="shared" si="6"/>
        <v>45806</v>
      </c>
      <c r="F30" s="85"/>
      <c r="G30" s="82">
        <f t="shared" si="1"/>
        <v>45813</v>
      </c>
      <c r="H30" s="85"/>
      <c r="I30" s="81">
        <f t="shared" si="2"/>
        <v>45818</v>
      </c>
      <c r="J30" s="85"/>
      <c r="K30" s="81">
        <f t="shared" si="3"/>
        <v>45821</v>
      </c>
      <c r="L30" s="85"/>
      <c r="M30" s="83">
        <f t="shared" si="4"/>
        <v>45843</v>
      </c>
      <c r="O30" s="84">
        <v>44865</v>
      </c>
      <c r="Q30" s="68">
        <f t="shared" si="5"/>
        <v>978</v>
      </c>
    </row>
    <row r="31" spans="1:17" s="91" customFormat="1" x14ac:dyDescent="0.25">
      <c r="A31" s="89">
        <v>45809</v>
      </c>
      <c r="B31" s="90"/>
      <c r="C31" s="81">
        <f t="shared" si="0"/>
        <v>45827</v>
      </c>
      <c r="D31" s="90"/>
      <c r="E31" s="86">
        <f t="shared" si="6"/>
        <v>45834</v>
      </c>
      <c r="F31" s="90"/>
      <c r="G31" s="82">
        <f t="shared" si="1"/>
        <v>45841</v>
      </c>
      <c r="H31" s="90"/>
      <c r="I31" s="81">
        <f t="shared" si="2"/>
        <v>45846</v>
      </c>
      <c r="J31" s="90"/>
      <c r="K31" s="81">
        <f t="shared" si="3"/>
        <v>45849</v>
      </c>
      <c r="L31" s="90"/>
      <c r="M31" s="83">
        <f t="shared" si="4"/>
        <v>45871</v>
      </c>
      <c r="O31" s="92">
        <v>44904</v>
      </c>
      <c r="Q31" s="91">
        <f t="shared" si="5"/>
        <v>967</v>
      </c>
    </row>
    <row r="32" spans="1:17" s="91" customFormat="1" x14ac:dyDescent="0.25">
      <c r="A32" s="89">
        <v>45839</v>
      </c>
      <c r="B32" s="90"/>
      <c r="C32" s="81">
        <f t="shared" si="0"/>
        <v>45862</v>
      </c>
      <c r="D32" s="90"/>
      <c r="E32" s="86">
        <f t="shared" si="6"/>
        <v>45869</v>
      </c>
      <c r="F32" s="90"/>
      <c r="G32" s="82">
        <f t="shared" si="1"/>
        <v>45876</v>
      </c>
      <c r="H32" s="90"/>
      <c r="I32" s="81">
        <f t="shared" si="2"/>
        <v>45881</v>
      </c>
      <c r="J32" s="90"/>
      <c r="K32" s="81">
        <f t="shared" si="3"/>
        <v>45884</v>
      </c>
      <c r="L32" s="90"/>
      <c r="M32" s="83">
        <f t="shared" si="4"/>
        <v>45906</v>
      </c>
      <c r="O32" s="92"/>
    </row>
    <row r="33" spans="1:15" s="91" customFormat="1" x14ac:dyDescent="0.25">
      <c r="A33" s="89">
        <v>45870</v>
      </c>
      <c r="B33" s="90"/>
      <c r="C33" s="81">
        <f t="shared" si="0"/>
        <v>45890</v>
      </c>
      <c r="D33" s="90"/>
      <c r="E33" s="86">
        <f t="shared" si="6"/>
        <v>45897</v>
      </c>
      <c r="F33" s="90"/>
      <c r="G33" s="82">
        <f t="shared" si="1"/>
        <v>45904</v>
      </c>
      <c r="H33" s="90"/>
      <c r="I33" s="81">
        <f t="shared" si="2"/>
        <v>45909</v>
      </c>
      <c r="J33" s="90"/>
      <c r="K33" s="81">
        <f t="shared" si="3"/>
        <v>45912</v>
      </c>
      <c r="L33" s="90"/>
      <c r="M33" s="83">
        <f t="shared" si="4"/>
        <v>45934</v>
      </c>
      <c r="O33" s="92"/>
    </row>
    <row r="34" spans="1:15" s="91" customFormat="1" x14ac:dyDescent="0.25">
      <c r="A34" s="89">
        <v>45901</v>
      </c>
      <c r="B34" s="90"/>
      <c r="C34" s="81">
        <f t="shared" si="0"/>
        <v>45918</v>
      </c>
      <c r="D34" s="90"/>
      <c r="E34" s="86">
        <f t="shared" si="6"/>
        <v>45925</v>
      </c>
      <c r="F34" s="90"/>
      <c r="G34" s="82">
        <f t="shared" si="1"/>
        <v>45932</v>
      </c>
      <c r="H34" s="90"/>
      <c r="I34" s="81">
        <f t="shared" si="2"/>
        <v>45937</v>
      </c>
      <c r="J34" s="90"/>
      <c r="K34" s="81">
        <f t="shared" si="3"/>
        <v>45940</v>
      </c>
      <c r="L34" s="90"/>
      <c r="M34" s="83">
        <f t="shared" si="4"/>
        <v>45962</v>
      </c>
      <c r="O34" s="92"/>
    </row>
    <row r="35" spans="1:15" s="91" customFormat="1" x14ac:dyDescent="0.25">
      <c r="A35" s="89">
        <v>45931</v>
      </c>
      <c r="B35" s="90"/>
      <c r="C35" s="81">
        <f t="shared" si="0"/>
        <v>45953</v>
      </c>
      <c r="D35" s="90"/>
      <c r="E35" s="86">
        <f t="shared" si="6"/>
        <v>45960</v>
      </c>
      <c r="F35" s="90"/>
      <c r="G35" s="82">
        <f t="shared" si="1"/>
        <v>45967</v>
      </c>
      <c r="H35" s="90"/>
      <c r="I35" s="81">
        <f t="shared" si="2"/>
        <v>45972</v>
      </c>
      <c r="J35" s="90"/>
      <c r="K35" s="81">
        <f t="shared" si="3"/>
        <v>45975</v>
      </c>
      <c r="L35" s="90"/>
      <c r="M35" s="83">
        <f t="shared" si="4"/>
        <v>45997</v>
      </c>
      <c r="O35" s="92"/>
    </row>
    <row r="36" spans="1:15" s="91" customFormat="1" x14ac:dyDescent="0.25">
      <c r="A36" s="89">
        <v>45962</v>
      </c>
      <c r="B36" s="90"/>
      <c r="C36" s="81">
        <f t="shared" si="0"/>
        <v>45981</v>
      </c>
      <c r="D36" s="90"/>
      <c r="E36" s="86">
        <f t="shared" si="6"/>
        <v>45988</v>
      </c>
      <c r="F36" s="90"/>
      <c r="G36" s="82">
        <f t="shared" si="1"/>
        <v>45995</v>
      </c>
      <c r="H36" s="90"/>
      <c r="I36" s="81">
        <f t="shared" si="2"/>
        <v>46000</v>
      </c>
      <c r="J36" s="90"/>
      <c r="K36" s="81">
        <f t="shared" si="3"/>
        <v>46003</v>
      </c>
      <c r="L36" s="90"/>
      <c r="M36" s="83">
        <f t="shared" si="4"/>
        <v>46025</v>
      </c>
      <c r="O36" s="92"/>
    </row>
    <row r="37" spans="1:15" s="91" customFormat="1" x14ac:dyDescent="0.25">
      <c r="A37" s="89">
        <v>45992</v>
      </c>
      <c r="B37" s="90"/>
      <c r="C37" s="81">
        <f t="shared" si="0"/>
        <v>46009</v>
      </c>
      <c r="D37" s="90"/>
      <c r="E37" s="87">
        <f t="shared" si="6"/>
        <v>46016</v>
      </c>
      <c r="F37" s="90"/>
      <c r="G37" s="93">
        <f t="shared" si="1"/>
        <v>46023</v>
      </c>
      <c r="H37" s="90"/>
      <c r="I37" s="81">
        <f t="shared" si="2"/>
        <v>46028</v>
      </c>
      <c r="J37" s="90"/>
      <c r="K37" s="81">
        <f t="shared" si="3"/>
        <v>46031</v>
      </c>
      <c r="L37" s="90"/>
      <c r="M37" s="83">
        <f t="shared" si="4"/>
        <v>46053</v>
      </c>
      <c r="O37" s="92"/>
    </row>
    <row r="38" spans="1:15" s="91" customFormat="1" x14ac:dyDescent="0.25">
      <c r="A38" s="89">
        <v>46023</v>
      </c>
      <c r="B38" s="90"/>
      <c r="C38" s="81">
        <f t="shared" si="0"/>
        <v>46044</v>
      </c>
      <c r="D38" s="90"/>
      <c r="E38" s="86">
        <f t="shared" si="6"/>
        <v>46051</v>
      </c>
      <c r="F38" s="90"/>
      <c r="G38" s="82">
        <f t="shared" si="1"/>
        <v>46058</v>
      </c>
      <c r="H38" s="90"/>
      <c r="I38" s="81">
        <f t="shared" si="2"/>
        <v>46063</v>
      </c>
      <c r="J38" s="90"/>
      <c r="K38" s="81">
        <f t="shared" si="3"/>
        <v>46066</v>
      </c>
      <c r="L38" s="90"/>
      <c r="M38" s="83">
        <f t="shared" si="4"/>
        <v>46088</v>
      </c>
      <c r="O38" s="92"/>
    </row>
    <row r="39" spans="1:15" s="91" customFormat="1" x14ac:dyDescent="0.25">
      <c r="A39" s="89">
        <v>46054</v>
      </c>
      <c r="B39" s="90"/>
      <c r="C39" s="81">
        <f t="shared" si="0"/>
        <v>46072</v>
      </c>
      <c r="D39" s="90"/>
      <c r="E39" s="86">
        <f t="shared" si="6"/>
        <v>46079</v>
      </c>
      <c r="F39" s="90"/>
      <c r="G39" s="82">
        <f t="shared" si="1"/>
        <v>46086</v>
      </c>
      <c r="H39" s="90"/>
      <c r="I39" s="81">
        <f t="shared" si="2"/>
        <v>46091</v>
      </c>
      <c r="J39" s="90"/>
      <c r="K39" s="81">
        <f t="shared" si="3"/>
        <v>46094</v>
      </c>
      <c r="L39" s="90"/>
      <c r="M39" s="83">
        <f t="shared" si="4"/>
        <v>46116</v>
      </c>
      <c r="O39" s="92"/>
    </row>
    <row r="40" spans="1:15" s="91" customFormat="1" x14ac:dyDescent="0.25">
      <c r="A40" s="89">
        <v>46082</v>
      </c>
      <c r="B40" s="90"/>
      <c r="C40" s="81">
        <f t="shared" si="0"/>
        <v>46100</v>
      </c>
      <c r="D40" s="90"/>
      <c r="E40" s="86">
        <f t="shared" si="6"/>
        <v>46107</v>
      </c>
      <c r="F40" s="90"/>
      <c r="G40" s="82">
        <f t="shared" si="1"/>
        <v>46114</v>
      </c>
      <c r="H40" s="90"/>
      <c r="I40" s="81">
        <f t="shared" si="2"/>
        <v>46119</v>
      </c>
      <c r="J40" s="90"/>
      <c r="K40" s="81">
        <f t="shared" si="3"/>
        <v>46122</v>
      </c>
      <c r="L40" s="90"/>
      <c r="M40" s="83">
        <f t="shared" si="4"/>
        <v>46144</v>
      </c>
      <c r="O40" s="92"/>
    </row>
    <row r="41" spans="1:15" s="91" customFormat="1" x14ac:dyDescent="0.25">
      <c r="A41" s="89">
        <v>46113</v>
      </c>
      <c r="B41" s="90"/>
      <c r="C41" s="81">
        <f t="shared" si="0"/>
        <v>46135</v>
      </c>
      <c r="D41" s="90"/>
      <c r="E41" s="86">
        <f t="shared" si="6"/>
        <v>46142</v>
      </c>
      <c r="F41" s="90"/>
      <c r="G41" s="82">
        <f t="shared" si="1"/>
        <v>46149</v>
      </c>
      <c r="H41" s="90"/>
      <c r="I41" s="81">
        <f t="shared" si="2"/>
        <v>46154</v>
      </c>
      <c r="J41" s="90"/>
      <c r="K41" s="81">
        <f t="shared" si="3"/>
        <v>46157</v>
      </c>
      <c r="L41" s="90"/>
      <c r="M41" s="83">
        <f t="shared" si="4"/>
        <v>46179</v>
      </c>
      <c r="O41" s="92"/>
    </row>
    <row r="42" spans="1:15" s="91" customFormat="1" x14ac:dyDescent="0.25">
      <c r="A42" s="89">
        <v>46143</v>
      </c>
      <c r="B42" s="90"/>
      <c r="C42" s="81">
        <f t="shared" si="0"/>
        <v>46163</v>
      </c>
      <c r="D42" s="90"/>
      <c r="E42" s="86">
        <f t="shared" si="6"/>
        <v>46170</v>
      </c>
      <c r="F42" s="90"/>
      <c r="G42" s="82">
        <f t="shared" si="1"/>
        <v>46177</v>
      </c>
      <c r="H42" s="90"/>
      <c r="I42" s="81">
        <f t="shared" si="2"/>
        <v>46182</v>
      </c>
      <c r="J42" s="90"/>
      <c r="K42" s="81">
        <f t="shared" si="3"/>
        <v>46185</v>
      </c>
      <c r="L42" s="90"/>
      <c r="M42" s="83">
        <f t="shared" si="4"/>
        <v>46207</v>
      </c>
      <c r="O42" s="92"/>
    </row>
    <row r="43" spans="1:15" s="91" customFormat="1" x14ac:dyDescent="0.25">
      <c r="A43" s="89">
        <v>46174</v>
      </c>
      <c r="B43" s="90"/>
      <c r="C43" s="81">
        <f t="shared" si="0"/>
        <v>46191</v>
      </c>
      <c r="D43" s="90"/>
      <c r="E43" s="86">
        <f t="shared" si="6"/>
        <v>46198</v>
      </c>
      <c r="F43" s="90"/>
      <c r="G43" s="82">
        <f t="shared" si="1"/>
        <v>46205</v>
      </c>
      <c r="H43" s="90"/>
      <c r="I43" s="81">
        <f t="shared" si="2"/>
        <v>46210</v>
      </c>
      <c r="J43" s="90"/>
      <c r="K43" s="81">
        <f t="shared" si="3"/>
        <v>46213</v>
      </c>
      <c r="L43" s="90"/>
      <c r="M43" s="83">
        <f t="shared" si="4"/>
        <v>46235</v>
      </c>
      <c r="O43" s="92"/>
    </row>
    <row r="44" spans="1:15" s="91" customFormat="1" x14ac:dyDescent="0.25">
      <c r="A44" s="89">
        <v>46204</v>
      </c>
      <c r="B44" s="90"/>
      <c r="C44" s="81">
        <f t="shared" si="0"/>
        <v>46226</v>
      </c>
      <c r="D44" s="90"/>
      <c r="E44" s="86">
        <f t="shared" si="6"/>
        <v>46233</v>
      </c>
      <c r="F44" s="90"/>
      <c r="G44" s="82">
        <f t="shared" si="1"/>
        <v>46240</v>
      </c>
      <c r="H44" s="90"/>
      <c r="I44" s="81">
        <f t="shared" si="2"/>
        <v>46245</v>
      </c>
      <c r="J44" s="90"/>
      <c r="K44" s="81">
        <f t="shared" si="3"/>
        <v>46248</v>
      </c>
      <c r="L44" s="90"/>
      <c r="M44" s="83">
        <f t="shared" si="4"/>
        <v>46270</v>
      </c>
      <c r="O44" s="92"/>
    </row>
    <row r="45" spans="1:15" s="91" customFormat="1" x14ac:dyDescent="0.25">
      <c r="A45" s="89">
        <v>46235</v>
      </c>
      <c r="B45" s="90"/>
      <c r="C45" s="81">
        <f t="shared" si="0"/>
        <v>46254</v>
      </c>
      <c r="D45" s="90"/>
      <c r="E45" s="86">
        <f t="shared" si="6"/>
        <v>46261</v>
      </c>
      <c r="F45" s="90"/>
      <c r="G45" s="82">
        <f t="shared" si="1"/>
        <v>46268</v>
      </c>
      <c r="H45" s="90"/>
      <c r="I45" s="81">
        <f t="shared" si="2"/>
        <v>46273</v>
      </c>
      <c r="J45" s="90"/>
      <c r="K45" s="81">
        <f t="shared" si="3"/>
        <v>46276</v>
      </c>
      <c r="L45" s="90"/>
      <c r="M45" s="83">
        <f t="shared" si="4"/>
        <v>46298</v>
      </c>
      <c r="O45" s="92"/>
    </row>
    <row r="46" spans="1:15" s="91" customFormat="1" x14ac:dyDescent="0.25">
      <c r="A46" s="89">
        <v>46266</v>
      </c>
      <c r="B46" s="90"/>
      <c r="C46" s="81">
        <f t="shared" si="0"/>
        <v>46282</v>
      </c>
      <c r="D46" s="90"/>
      <c r="E46" s="86">
        <f t="shared" si="6"/>
        <v>46289</v>
      </c>
      <c r="F46" s="90"/>
      <c r="G46" s="82">
        <f t="shared" si="1"/>
        <v>46296</v>
      </c>
      <c r="H46" s="90"/>
      <c r="I46" s="81">
        <f t="shared" si="2"/>
        <v>46301</v>
      </c>
      <c r="J46" s="90"/>
      <c r="K46" s="81">
        <f t="shared" si="3"/>
        <v>46304</v>
      </c>
      <c r="L46" s="90"/>
      <c r="M46" s="83">
        <f t="shared" si="4"/>
        <v>46326</v>
      </c>
      <c r="O46" s="92"/>
    </row>
    <row r="47" spans="1:15" s="91" customFormat="1" x14ac:dyDescent="0.25">
      <c r="A47" s="89">
        <v>46296</v>
      </c>
      <c r="B47" s="90"/>
      <c r="C47" s="81">
        <f t="shared" si="0"/>
        <v>46317</v>
      </c>
      <c r="D47" s="90"/>
      <c r="E47" s="86">
        <f t="shared" si="6"/>
        <v>46324</v>
      </c>
      <c r="F47" s="90"/>
      <c r="G47" s="82">
        <f t="shared" si="1"/>
        <v>46331</v>
      </c>
      <c r="H47" s="90"/>
      <c r="I47" s="81">
        <f t="shared" si="2"/>
        <v>46336</v>
      </c>
      <c r="J47" s="90"/>
      <c r="K47" s="81">
        <f t="shared" si="3"/>
        <v>46339</v>
      </c>
      <c r="L47" s="90"/>
      <c r="M47" s="83">
        <f t="shared" si="4"/>
        <v>46361</v>
      </c>
      <c r="O47" s="92"/>
    </row>
    <row r="48" spans="1:15" s="91" customFormat="1" x14ac:dyDescent="0.25">
      <c r="A48" s="89">
        <v>46327</v>
      </c>
      <c r="B48" s="90"/>
      <c r="C48" s="81">
        <f t="shared" si="0"/>
        <v>46345</v>
      </c>
      <c r="D48" s="90"/>
      <c r="E48" s="86">
        <f t="shared" si="6"/>
        <v>46352</v>
      </c>
      <c r="F48" s="90"/>
      <c r="G48" s="82">
        <f t="shared" si="1"/>
        <v>46359</v>
      </c>
      <c r="H48" s="90"/>
      <c r="I48" s="81">
        <f t="shared" si="2"/>
        <v>46364</v>
      </c>
      <c r="J48" s="90"/>
      <c r="K48" s="81">
        <f t="shared" si="3"/>
        <v>46367</v>
      </c>
      <c r="L48" s="90"/>
      <c r="M48" s="83">
        <f t="shared" si="4"/>
        <v>46389</v>
      </c>
      <c r="O48" s="92"/>
    </row>
    <row r="49" spans="1:15" s="91" customFormat="1" x14ac:dyDescent="0.25">
      <c r="A49" s="89">
        <v>46357</v>
      </c>
      <c r="B49" s="90"/>
      <c r="C49" s="81">
        <f t="shared" si="0"/>
        <v>46380</v>
      </c>
      <c r="D49" s="90"/>
      <c r="E49" s="87">
        <f t="shared" si="6"/>
        <v>46387</v>
      </c>
      <c r="F49" s="90"/>
      <c r="G49" s="82">
        <f t="shared" si="1"/>
        <v>46394</v>
      </c>
      <c r="H49" s="90"/>
      <c r="I49" s="81">
        <f t="shared" si="2"/>
        <v>46399</v>
      </c>
      <c r="J49" s="90"/>
      <c r="K49" s="81">
        <f t="shared" si="3"/>
        <v>46402</v>
      </c>
      <c r="L49" s="90"/>
      <c r="M49" s="83">
        <f t="shared" si="4"/>
        <v>46424</v>
      </c>
      <c r="O49" s="92"/>
    </row>
    <row r="50" spans="1:15" s="91" customFormat="1" x14ac:dyDescent="0.25">
      <c r="A50" s="89">
        <v>46388</v>
      </c>
      <c r="B50" s="90"/>
      <c r="C50" s="81">
        <f t="shared" si="0"/>
        <v>46408</v>
      </c>
      <c r="D50" s="90"/>
      <c r="E50" s="86">
        <f t="shared" si="6"/>
        <v>46415</v>
      </c>
      <c r="F50" s="90"/>
      <c r="G50" s="82">
        <f t="shared" si="1"/>
        <v>46422</v>
      </c>
      <c r="H50" s="90"/>
      <c r="I50" s="81">
        <f t="shared" si="2"/>
        <v>46427</v>
      </c>
      <c r="J50" s="90"/>
      <c r="K50" s="81">
        <f t="shared" si="3"/>
        <v>46430</v>
      </c>
      <c r="L50" s="90"/>
      <c r="M50" s="83">
        <f t="shared" si="4"/>
        <v>46452</v>
      </c>
      <c r="O50" s="92"/>
    </row>
    <row r="51" spans="1:15" s="91" customFormat="1" x14ac:dyDescent="0.25">
      <c r="A51" s="89">
        <v>46419</v>
      </c>
      <c r="B51" s="90"/>
      <c r="C51" s="81">
        <f t="shared" si="0"/>
        <v>46436</v>
      </c>
      <c r="D51" s="90"/>
      <c r="E51" s="86">
        <f t="shared" si="6"/>
        <v>46443</v>
      </c>
      <c r="F51" s="90"/>
      <c r="G51" s="82">
        <f t="shared" si="1"/>
        <v>46450</v>
      </c>
      <c r="H51" s="90"/>
      <c r="I51" s="81">
        <f t="shared" si="2"/>
        <v>46455</v>
      </c>
      <c r="J51" s="90"/>
      <c r="K51" s="81">
        <f t="shared" si="3"/>
        <v>46458</v>
      </c>
      <c r="L51" s="90"/>
      <c r="M51" s="83">
        <f t="shared" si="4"/>
        <v>46480</v>
      </c>
      <c r="O51" s="92"/>
    </row>
    <row r="52" spans="1:15" s="91" customFormat="1" x14ac:dyDescent="0.25">
      <c r="A52" s="89">
        <v>46447</v>
      </c>
      <c r="B52" s="90"/>
      <c r="C52" s="81">
        <f t="shared" si="0"/>
        <v>46464</v>
      </c>
      <c r="D52" s="90"/>
      <c r="E52" s="86">
        <f t="shared" si="6"/>
        <v>46471</v>
      </c>
      <c r="F52" s="90"/>
      <c r="G52" s="82">
        <f t="shared" si="1"/>
        <v>46478</v>
      </c>
      <c r="H52" s="90"/>
      <c r="I52" s="81">
        <f t="shared" si="2"/>
        <v>46483</v>
      </c>
      <c r="J52" s="90"/>
      <c r="K52" s="81">
        <f t="shared" si="3"/>
        <v>46486</v>
      </c>
      <c r="L52" s="90"/>
      <c r="M52" s="83">
        <f t="shared" si="4"/>
        <v>46508</v>
      </c>
      <c r="O52" s="92"/>
    </row>
    <row r="53" spans="1:15" s="91" customFormat="1" x14ac:dyDescent="0.25">
      <c r="A53" s="89">
        <v>46478</v>
      </c>
      <c r="B53" s="90"/>
      <c r="C53" s="81">
        <f t="shared" si="0"/>
        <v>46499</v>
      </c>
      <c r="D53" s="90"/>
      <c r="E53" s="86">
        <f t="shared" si="6"/>
        <v>46506</v>
      </c>
      <c r="F53" s="90"/>
      <c r="G53" s="82">
        <f t="shared" si="1"/>
        <v>46513</v>
      </c>
      <c r="H53" s="90"/>
      <c r="I53" s="81">
        <f t="shared" si="2"/>
        <v>46518</v>
      </c>
      <c r="J53" s="90"/>
      <c r="K53" s="81">
        <f t="shared" si="3"/>
        <v>46521</v>
      </c>
      <c r="L53" s="90"/>
      <c r="M53" s="83">
        <f t="shared" si="4"/>
        <v>46543</v>
      </c>
      <c r="O53" s="92"/>
    </row>
    <row r="54" spans="1:15" s="91" customFormat="1" x14ac:dyDescent="0.25">
      <c r="A54" s="89">
        <v>46508</v>
      </c>
      <c r="B54" s="90"/>
      <c r="C54" s="81">
        <f t="shared" si="0"/>
        <v>46527</v>
      </c>
      <c r="D54" s="90"/>
      <c r="E54" s="86">
        <f t="shared" si="6"/>
        <v>46534</v>
      </c>
      <c r="F54" s="90"/>
      <c r="G54" s="82">
        <f t="shared" si="1"/>
        <v>46541</v>
      </c>
      <c r="H54" s="90"/>
      <c r="I54" s="81">
        <f t="shared" si="2"/>
        <v>46546</v>
      </c>
      <c r="J54" s="90"/>
      <c r="K54" s="81">
        <f t="shared" si="3"/>
        <v>46549</v>
      </c>
      <c r="L54" s="90"/>
      <c r="M54" s="83">
        <f t="shared" si="4"/>
        <v>46571</v>
      </c>
      <c r="O54" s="92"/>
    </row>
    <row r="55" spans="1:15" s="91" customFormat="1" x14ac:dyDescent="0.25">
      <c r="A55" s="89">
        <v>46539</v>
      </c>
      <c r="B55" s="90"/>
      <c r="C55" s="81">
        <f t="shared" si="0"/>
        <v>46555</v>
      </c>
      <c r="D55" s="90"/>
      <c r="E55" s="86">
        <f t="shared" si="6"/>
        <v>46562</v>
      </c>
      <c r="F55" s="90"/>
      <c r="G55" s="82">
        <f t="shared" si="1"/>
        <v>46569</v>
      </c>
      <c r="H55" s="90"/>
      <c r="I55" s="81">
        <f t="shared" si="2"/>
        <v>46574</v>
      </c>
      <c r="J55" s="90"/>
      <c r="K55" s="81">
        <f t="shared" si="3"/>
        <v>46577</v>
      </c>
      <c r="L55" s="90"/>
      <c r="M55" s="83">
        <f t="shared" si="4"/>
        <v>46599</v>
      </c>
      <c r="O55" s="92"/>
    </row>
    <row r="56" spans="1:15" s="91" customFormat="1" x14ac:dyDescent="0.25">
      <c r="A56" s="89">
        <v>46569</v>
      </c>
      <c r="B56" s="90"/>
      <c r="C56" s="81">
        <f t="shared" si="0"/>
        <v>46590</v>
      </c>
      <c r="D56" s="90"/>
      <c r="E56" s="86">
        <f t="shared" si="6"/>
        <v>46597</v>
      </c>
      <c r="F56" s="90"/>
      <c r="G56" s="82">
        <f t="shared" si="1"/>
        <v>46604</v>
      </c>
      <c r="H56" s="90"/>
      <c r="I56" s="81">
        <f t="shared" si="2"/>
        <v>46609</v>
      </c>
      <c r="J56" s="90"/>
      <c r="K56" s="81">
        <f t="shared" si="3"/>
        <v>46612</v>
      </c>
      <c r="L56" s="90"/>
      <c r="M56" s="83">
        <f t="shared" si="4"/>
        <v>46634</v>
      </c>
      <c r="O56" s="92"/>
    </row>
    <row r="57" spans="1:15" s="91" customFormat="1" x14ac:dyDescent="0.25">
      <c r="A57" s="89">
        <v>46600</v>
      </c>
      <c r="B57" s="90"/>
      <c r="C57" s="81">
        <f t="shared" si="0"/>
        <v>46618</v>
      </c>
      <c r="D57" s="90"/>
      <c r="E57" s="86">
        <f t="shared" si="6"/>
        <v>46625</v>
      </c>
      <c r="F57" s="90"/>
      <c r="G57" s="82">
        <f t="shared" si="1"/>
        <v>46632</v>
      </c>
      <c r="H57" s="90"/>
      <c r="I57" s="81">
        <f t="shared" si="2"/>
        <v>46637</v>
      </c>
      <c r="J57" s="90"/>
      <c r="K57" s="81">
        <f t="shared" si="3"/>
        <v>46640</v>
      </c>
      <c r="L57" s="90"/>
      <c r="M57" s="83">
        <f t="shared" si="4"/>
        <v>46662</v>
      </c>
      <c r="O57" s="92"/>
    </row>
    <row r="58" spans="1:15" s="91" customFormat="1" x14ac:dyDescent="0.25">
      <c r="A58" s="89">
        <v>46631</v>
      </c>
      <c r="B58" s="90"/>
      <c r="C58" s="81">
        <f t="shared" si="0"/>
        <v>46653</v>
      </c>
      <c r="D58" s="90"/>
      <c r="E58" s="86">
        <f t="shared" si="6"/>
        <v>46660</v>
      </c>
      <c r="F58" s="90"/>
      <c r="G58" s="82">
        <f t="shared" si="1"/>
        <v>46667</v>
      </c>
      <c r="H58" s="90"/>
      <c r="I58" s="81">
        <f t="shared" si="2"/>
        <v>46672</v>
      </c>
      <c r="J58" s="90"/>
      <c r="K58" s="81">
        <f t="shared" si="3"/>
        <v>46675</v>
      </c>
      <c r="L58" s="90"/>
      <c r="M58" s="83">
        <f t="shared" si="4"/>
        <v>46697</v>
      </c>
      <c r="O58" s="92"/>
    </row>
    <row r="59" spans="1:15" s="91" customFormat="1" x14ac:dyDescent="0.25">
      <c r="A59" s="89">
        <v>46661</v>
      </c>
      <c r="B59" s="90"/>
      <c r="C59" s="81">
        <f t="shared" si="0"/>
        <v>46681</v>
      </c>
      <c r="D59" s="90"/>
      <c r="E59" s="86">
        <f t="shared" si="6"/>
        <v>46688</v>
      </c>
      <c r="F59" s="90"/>
      <c r="G59" s="82">
        <f t="shared" si="1"/>
        <v>46695</v>
      </c>
      <c r="H59" s="90"/>
      <c r="I59" s="81">
        <f t="shared" si="2"/>
        <v>46700</v>
      </c>
      <c r="J59" s="90"/>
      <c r="K59" s="81">
        <f t="shared" si="3"/>
        <v>46703</v>
      </c>
      <c r="L59" s="90"/>
      <c r="M59" s="83">
        <f t="shared" si="4"/>
        <v>46725</v>
      </c>
      <c r="O59" s="92"/>
    </row>
    <row r="60" spans="1:15" s="91" customFormat="1" x14ac:dyDescent="0.25">
      <c r="A60" s="89">
        <v>46692</v>
      </c>
      <c r="B60" s="90"/>
      <c r="C60" s="81">
        <f t="shared" si="0"/>
        <v>46709</v>
      </c>
      <c r="D60" s="90"/>
      <c r="E60" s="86">
        <f t="shared" si="6"/>
        <v>46716</v>
      </c>
      <c r="F60" s="90"/>
      <c r="G60" s="82">
        <f t="shared" si="1"/>
        <v>46723</v>
      </c>
      <c r="H60" s="90"/>
      <c r="I60" s="81">
        <f t="shared" si="2"/>
        <v>46728</v>
      </c>
      <c r="J60" s="90"/>
      <c r="K60" s="81">
        <f t="shared" si="3"/>
        <v>46731</v>
      </c>
      <c r="L60" s="90"/>
      <c r="M60" s="83">
        <f t="shared" si="4"/>
        <v>46753</v>
      </c>
      <c r="O60" s="92"/>
    </row>
    <row r="61" spans="1:15" s="91" customFormat="1" x14ac:dyDescent="0.25">
      <c r="A61" s="89">
        <v>46722</v>
      </c>
      <c r="B61" s="90"/>
      <c r="C61" s="81">
        <f t="shared" si="0"/>
        <v>46744</v>
      </c>
      <c r="D61" s="90"/>
      <c r="E61" s="87">
        <f t="shared" si="6"/>
        <v>46751</v>
      </c>
      <c r="F61" s="90"/>
      <c r="G61" s="82">
        <f t="shared" si="1"/>
        <v>46758</v>
      </c>
      <c r="H61" s="90"/>
      <c r="I61" s="81">
        <f t="shared" si="2"/>
        <v>46763</v>
      </c>
      <c r="J61" s="90"/>
      <c r="K61" s="81">
        <f t="shared" si="3"/>
        <v>46766</v>
      </c>
      <c r="L61" s="90"/>
      <c r="M61" s="83">
        <f t="shared" si="4"/>
        <v>46788</v>
      </c>
      <c r="O61" s="92"/>
    </row>
  </sheetData>
  <mergeCells count="7">
    <mergeCell ref="L3:L5"/>
    <mergeCell ref="A3:A5"/>
    <mergeCell ref="B3:B5"/>
    <mergeCell ref="D3:D5"/>
    <mergeCell ref="F3:F5"/>
    <mergeCell ref="H3:H5"/>
    <mergeCell ref="J3:J5"/>
  </mergeCells>
  <pageMargins left="0.51181102362204722" right="0.51181102362204722" top="0.35433070866141736" bottom="0.35433070866141736" header="0.31496062992125984" footer="0.31496062992125984"/>
  <pageSetup paperSize="9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80826-091F-4AD0-B630-14958C02DD64}">
  <sheetPr>
    <pageSetUpPr fitToPage="1"/>
  </sheetPr>
  <dimension ref="A1:M87"/>
  <sheetViews>
    <sheetView showGridLines="0" workbookViewId="0">
      <pane ySplit="7" topLeftCell="A8" activePane="bottomLeft" state="frozen"/>
      <selection pane="bottomLeft" activeCell="G66" sqref="G66"/>
    </sheetView>
  </sheetViews>
  <sheetFormatPr defaultRowHeight="14.3" x14ac:dyDescent="0.25"/>
  <cols>
    <col min="1" max="1" width="12.5" customWidth="1"/>
    <col min="2" max="2" width="13.5" customWidth="1"/>
    <col min="4" max="4" width="3.75" customWidth="1"/>
    <col min="5" max="5" width="16.5" style="12" customWidth="1"/>
    <col min="6" max="6" width="3.75" style="12" customWidth="1"/>
    <col min="7" max="7" width="16.5" style="27" customWidth="1"/>
    <col min="8" max="8" width="3.75" style="12" customWidth="1"/>
    <col min="9" max="9" width="16.5" style="12" customWidth="1"/>
    <col min="10" max="10" width="3.5" style="12" customWidth="1"/>
    <col min="11" max="11" width="16.5" style="12" customWidth="1"/>
    <col min="12" max="12" width="3.75" style="12" customWidth="1"/>
    <col min="13" max="13" width="16.5" style="12" customWidth="1"/>
  </cols>
  <sheetData>
    <row r="1" spans="1:13" ht="19.05" x14ac:dyDescent="0.35">
      <c r="A1" s="16" t="s">
        <v>42</v>
      </c>
      <c r="M1" s="26"/>
    </row>
    <row r="2" spans="1:13" x14ac:dyDescent="0.25">
      <c r="A2" s="11" t="s">
        <v>43</v>
      </c>
    </row>
    <row r="4" spans="1:13" ht="5.3" customHeight="1" x14ac:dyDescent="0.25">
      <c r="A4" s="10"/>
      <c r="B4" s="10"/>
      <c r="C4" s="10"/>
      <c r="D4" s="10"/>
      <c r="E4" s="17"/>
      <c r="F4" s="17"/>
      <c r="G4" s="28"/>
      <c r="H4" s="17"/>
      <c r="I4" s="17"/>
      <c r="J4" s="17"/>
      <c r="K4" s="17"/>
      <c r="L4" s="17"/>
      <c r="M4" s="17"/>
    </row>
    <row r="5" spans="1:13" s="21" customFormat="1" ht="50.3" customHeight="1" x14ac:dyDescent="0.25">
      <c r="A5" s="22" t="s">
        <v>44</v>
      </c>
      <c r="B5" s="22" t="s">
        <v>45</v>
      </c>
      <c r="C5" s="22" t="s">
        <v>46</v>
      </c>
      <c r="D5" s="22"/>
      <c r="E5" s="23" t="s">
        <v>47</v>
      </c>
      <c r="F5" s="23"/>
      <c r="G5" s="29" t="s">
        <v>67</v>
      </c>
      <c r="H5" s="23"/>
      <c r="I5" s="23" t="s">
        <v>48</v>
      </c>
      <c r="J5" s="23"/>
      <c r="K5" s="23" t="s">
        <v>49</v>
      </c>
      <c r="L5" s="23"/>
      <c r="M5" s="23" t="s">
        <v>50</v>
      </c>
    </row>
    <row r="6" spans="1:13" s="21" customFormat="1" ht="5.3" customHeight="1" x14ac:dyDescent="0.25">
      <c r="A6" s="24"/>
      <c r="B6" s="24"/>
      <c r="C6" s="24"/>
      <c r="D6" s="24"/>
      <c r="E6" s="25"/>
      <c r="F6" s="25"/>
      <c r="G6" s="30"/>
      <c r="H6" s="25"/>
      <c r="I6" s="25"/>
      <c r="J6" s="25"/>
      <c r="K6" s="25"/>
      <c r="L6" s="25"/>
      <c r="M6" s="25"/>
    </row>
    <row r="8" spans="1:13" s="1" customFormat="1" ht="23.3" customHeight="1" x14ac:dyDescent="0.25">
      <c r="A8" s="14">
        <v>1</v>
      </c>
      <c r="B8" s="15" t="s">
        <v>51</v>
      </c>
      <c r="C8" s="14">
        <v>2023</v>
      </c>
      <c r="D8" s="14"/>
      <c r="E8" s="18">
        <f>'Valuation Schedule'!C6</f>
        <v>45064</v>
      </c>
      <c r="F8" s="14"/>
      <c r="G8" s="18">
        <f>E8+14</f>
        <v>45078</v>
      </c>
      <c r="H8" s="14"/>
      <c r="I8" s="18">
        <f>E8+19</f>
        <v>45083</v>
      </c>
      <c r="J8" s="14"/>
      <c r="K8" s="18">
        <f>E8+22</f>
        <v>45086</v>
      </c>
      <c r="L8" s="14"/>
      <c r="M8" s="18">
        <f>E8+44</f>
        <v>45108</v>
      </c>
    </row>
    <row r="9" spans="1:13" s="1" customFormat="1" ht="23.3" customHeight="1" x14ac:dyDescent="0.25">
      <c r="A9" s="14">
        <f t="shared" ref="A9:A65" si="0">A8+1</f>
        <v>2</v>
      </c>
      <c r="B9" s="15" t="s">
        <v>52</v>
      </c>
      <c r="C9" s="14"/>
      <c r="D9" s="14"/>
      <c r="E9" s="18">
        <f>'Valuation Schedule'!C7</f>
        <v>45099</v>
      </c>
      <c r="F9" s="14"/>
      <c r="G9" s="18">
        <f t="shared" ref="G9:G63" si="1">E9+14</f>
        <v>45113</v>
      </c>
      <c r="H9" s="14"/>
      <c r="I9" s="18">
        <f t="shared" ref="I9:I63" si="2">E9+19</f>
        <v>45118</v>
      </c>
      <c r="J9" s="14"/>
      <c r="K9" s="18">
        <f t="shared" ref="K9:K63" si="3">E9+22</f>
        <v>45121</v>
      </c>
      <c r="L9" s="14"/>
      <c r="M9" s="18">
        <f t="shared" ref="M9:M63" si="4">E9+44</f>
        <v>45143</v>
      </c>
    </row>
    <row r="10" spans="1:13" s="1" customFormat="1" ht="23.3" customHeight="1" x14ac:dyDescent="0.25">
      <c r="A10" s="14">
        <f t="shared" si="0"/>
        <v>3</v>
      </c>
      <c r="B10" s="15" t="s">
        <v>53</v>
      </c>
      <c r="C10" s="14"/>
      <c r="D10" s="14"/>
      <c r="E10" s="18">
        <f>'Valuation Schedule'!C8</f>
        <v>45127</v>
      </c>
      <c r="F10" s="14"/>
      <c r="G10" s="18">
        <f t="shared" si="1"/>
        <v>45141</v>
      </c>
      <c r="H10" s="14"/>
      <c r="I10" s="18">
        <f t="shared" si="2"/>
        <v>45146</v>
      </c>
      <c r="J10" s="14"/>
      <c r="K10" s="18">
        <f t="shared" si="3"/>
        <v>45149</v>
      </c>
      <c r="L10" s="14"/>
      <c r="M10" s="18">
        <f t="shared" si="4"/>
        <v>45171</v>
      </c>
    </row>
    <row r="11" spans="1:13" s="1" customFormat="1" ht="23.3" customHeight="1" x14ac:dyDescent="0.25">
      <c r="A11" s="14">
        <f t="shared" si="0"/>
        <v>4</v>
      </c>
      <c r="B11" s="15" t="s">
        <v>54</v>
      </c>
      <c r="C11" s="14"/>
      <c r="D11" s="14"/>
      <c r="E11" s="18">
        <f>'Valuation Schedule'!C9</f>
        <v>45162</v>
      </c>
      <c r="F11" s="14"/>
      <c r="G11" s="18">
        <f t="shared" si="1"/>
        <v>45176</v>
      </c>
      <c r="H11" s="14"/>
      <c r="I11" s="18">
        <f t="shared" si="2"/>
        <v>45181</v>
      </c>
      <c r="J11" s="14"/>
      <c r="K11" s="18">
        <f t="shared" si="3"/>
        <v>45184</v>
      </c>
      <c r="L11" s="14"/>
      <c r="M11" s="18">
        <f t="shared" si="4"/>
        <v>45206</v>
      </c>
    </row>
    <row r="12" spans="1:13" s="1" customFormat="1" ht="23.3" customHeight="1" x14ac:dyDescent="0.25">
      <c r="A12" s="14">
        <f t="shared" si="0"/>
        <v>5</v>
      </c>
      <c r="B12" s="15" t="s">
        <v>55</v>
      </c>
      <c r="C12" s="14"/>
      <c r="D12" s="14"/>
      <c r="E12" s="18">
        <f>'Valuation Schedule'!C10</f>
        <v>45190</v>
      </c>
      <c r="F12" s="32"/>
      <c r="G12" s="18">
        <f t="shared" si="1"/>
        <v>45204</v>
      </c>
      <c r="H12" s="32"/>
      <c r="I12" s="18">
        <f t="shared" si="2"/>
        <v>45209</v>
      </c>
      <c r="J12" s="14"/>
      <c r="K12" s="18">
        <f t="shared" si="3"/>
        <v>45212</v>
      </c>
      <c r="L12" s="32"/>
      <c r="M12" s="18">
        <f t="shared" si="4"/>
        <v>45234</v>
      </c>
    </row>
    <row r="13" spans="1:13" s="1" customFormat="1" ht="23.3" customHeight="1" x14ac:dyDescent="0.25">
      <c r="A13" s="14">
        <f t="shared" si="0"/>
        <v>6</v>
      </c>
      <c r="B13" s="15" t="s">
        <v>56</v>
      </c>
      <c r="C13" s="14"/>
      <c r="D13" s="14"/>
      <c r="E13" s="18">
        <f>'Valuation Schedule'!C11</f>
        <v>45218</v>
      </c>
      <c r="F13" s="14"/>
      <c r="G13" s="18">
        <f t="shared" si="1"/>
        <v>45232</v>
      </c>
      <c r="H13" s="14"/>
      <c r="I13" s="18">
        <f t="shared" si="2"/>
        <v>45237</v>
      </c>
      <c r="J13" s="14"/>
      <c r="K13" s="18">
        <f t="shared" si="3"/>
        <v>45240</v>
      </c>
      <c r="L13" s="14"/>
      <c r="M13" s="18">
        <f t="shared" si="4"/>
        <v>45262</v>
      </c>
    </row>
    <row r="14" spans="1:13" s="1" customFormat="1" ht="23.3" customHeight="1" x14ac:dyDescent="0.25">
      <c r="A14" s="14">
        <f t="shared" si="0"/>
        <v>7</v>
      </c>
      <c r="B14" s="15" t="s">
        <v>57</v>
      </c>
      <c r="C14" s="14"/>
      <c r="D14" s="14"/>
      <c r="E14" s="18">
        <f>'Valuation Schedule'!C12</f>
        <v>45253</v>
      </c>
      <c r="F14" s="14"/>
      <c r="G14" s="18">
        <f t="shared" si="1"/>
        <v>45267</v>
      </c>
      <c r="H14" s="14"/>
      <c r="I14" s="18">
        <f t="shared" si="2"/>
        <v>45272</v>
      </c>
      <c r="J14" s="14"/>
      <c r="K14" s="18">
        <f t="shared" si="3"/>
        <v>45275</v>
      </c>
      <c r="L14" s="14"/>
      <c r="M14" s="18">
        <f t="shared" si="4"/>
        <v>45297</v>
      </c>
    </row>
    <row r="15" spans="1:13" s="1" customFormat="1" ht="23.3" customHeight="1" x14ac:dyDescent="0.25">
      <c r="A15" s="14">
        <f t="shared" si="0"/>
        <v>8</v>
      </c>
      <c r="B15" s="15" t="s">
        <v>58</v>
      </c>
      <c r="C15" s="14"/>
      <c r="D15" s="14"/>
      <c r="E15" s="18">
        <f>'Valuation Schedule'!C13</f>
        <v>45281</v>
      </c>
      <c r="F15" s="14"/>
      <c r="G15" s="18">
        <f t="shared" si="1"/>
        <v>45295</v>
      </c>
      <c r="H15" s="14"/>
      <c r="I15" s="18">
        <f t="shared" si="2"/>
        <v>45300</v>
      </c>
      <c r="J15" s="14"/>
      <c r="K15" s="18">
        <f t="shared" si="3"/>
        <v>45303</v>
      </c>
      <c r="L15" s="32"/>
      <c r="M15" s="18">
        <f t="shared" si="4"/>
        <v>45325</v>
      </c>
    </row>
    <row r="16" spans="1:13" s="1" customFormat="1" ht="23.3" customHeight="1" x14ac:dyDescent="0.25">
      <c r="A16" s="14">
        <f t="shared" si="0"/>
        <v>9</v>
      </c>
      <c r="B16" s="15" t="s">
        <v>59</v>
      </c>
      <c r="C16" s="14">
        <v>2024</v>
      </c>
      <c r="D16" s="14"/>
      <c r="E16" s="18">
        <f>'Valuation Schedule'!C14</f>
        <v>45309</v>
      </c>
      <c r="F16" s="14"/>
      <c r="G16" s="18">
        <f t="shared" si="1"/>
        <v>45323</v>
      </c>
      <c r="H16" s="14"/>
      <c r="I16" s="18">
        <f t="shared" si="2"/>
        <v>45328</v>
      </c>
      <c r="J16" s="32"/>
      <c r="K16" s="18">
        <f t="shared" si="3"/>
        <v>45331</v>
      </c>
      <c r="L16" s="14"/>
      <c r="M16" s="18">
        <f t="shared" si="4"/>
        <v>45353</v>
      </c>
    </row>
    <row r="17" spans="1:13" s="1" customFormat="1" ht="23.3" customHeight="1" x14ac:dyDescent="0.25">
      <c r="A17" s="14">
        <f t="shared" si="0"/>
        <v>10</v>
      </c>
      <c r="B17" s="15" t="s">
        <v>60</v>
      </c>
      <c r="C17" s="14"/>
      <c r="D17" s="14"/>
      <c r="E17" s="18">
        <f>'Valuation Schedule'!C15</f>
        <v>45344</v>
      </c>
      <c r="F17" s="14"/>
      <c r="G17" s="18">
        <f t="shared" si="1"/>
        <v>45358</v>
      </c>
      <c r="H17" s="14"/>
      <c r="I17" s="18">
        <f t="shared" si="2"/>
        <v>45363</v>
      </c>
      <c r="J17" s="32"/>
      <c r="K17" s="18">
        <f t="shared" si="3"/>
        <v>45366</v>
      </c>
      <c r="L17" s="14"/>
      <c r="M17" s="18">
        <f t="shared" si="4"/>
        <v>45388</v>
      </c>
    </row>
    <row r="18" spans="1:13" s="1" customFormat="1" ht="23.3" customHeight="1" x14ac:dyDescent="0.25">
      <c r="A18" s="14">
        <f t="shared" si="0"/>
        <v>11</v>
      </c>
      <c r="B18" s="15" t="s">
        <v>61</v>
      </c>
      <c r="C18" s="14"/>
      <c r="D18" s="14"/>
      <c r="E18" s="18">
        <f>'Valuation Schedule'!C16</f>
        <v>45372</v>
      </c>
      <c r="F18" s="14"/>
      <c r="G18" s="18">
        <f t="shared" si="1"/>
        <v>45386</v>
      </c>
      <c r="H18" s="14"/>
      <c r="I18" s="18">
        <f t="shared" si="2"/>
        <v>45391</v>
      </c>
      <c r="J18" s="14"/>
      <c r="K18" s="18">
        <f t="shared" si="3"/>
        <v>45394</v>
      </c>
      <c r="L18" s="14"/>
      <c r="M18" s="18">
        <f t="shared" si="4"/>
        <v>45416</v>
      </c>
    </row>
    <row r="19" spans="1:13" s="1" customFormat="1" ht="23.3" customHeight="1" x14ac:dyDescent="0.25">
      <c r="A19" s="14">
        <f t="shared" si="0"/>
        <v>12</v>
      </c>
      <c r="B19" s="15" t="s">
        <v>62</v>
      </c>
      <c r="C19" s="14"/>
      <c r="D19" s="14"/>
      <c r="E19" s="18">
        <f>'Valuation Schedule'!C17</f>
        <v>45400</v>
      </c>
      <c r="F19" s="14"/>
      <c r="G19" s="18">
        <f t="shared" si="1"/>
        <v>45414</v>
      </c>
      <c r="H19" s="14"/>
      <c r="I19" s="18">
        <f t="shared" si="2"/>
        <v>45419</v>
      </c>
      <c r="J19" s="14"/>
      <c r="K19" s="18">
        <f t="shared" si="3"/>
        <v>45422</v>
      </c>
      <c r="L19" s="14"/>
      <c r="M19" s="18">
        <f t="shared" si="4"/>
        <v>45444</v>
      </c>
    </row>
    <row r="20" spans="1:13" s="1" customFormat="1" ht="23.3" customHeight="1" x14ac:dyDescent="0.25">
      <c r="A20" s="14">
        <f t="shared" si="0"/>
        <v>13</v>
      </c>
      <c r="B20" s="15" t="s">
        <v>51</v>
      </c>
      <c r="C20" s="14"/>
      <c r="D20" s="14"/>
      <c r="E20" s="18">
        <f>'Valuation Schedule'!C18</f>
        <v>45435</v>
      </c>
      <c r="F20" s="14"/>
      <c r="G20" s="18">
        <f t="shared" si="1"/>
        <v>45449</v>
      </c>
      <c r="H20" s="14"/>
      <c r="I20" s="18">
        <f t="shared" si="2"/>
        <v>45454</v>
      </c>
      <c r="J20" s="32"/>
      <c r="K20" s="18">
        <f t="shared" si="3"/>
        <v>45457</v>
      </c>
      <c r="L20" s="14"/>
      <c r="M20" s="18">
        <f t="shared" si="4"/>
        <v>45479</v>
      </c>
    </row>
    <row r="21" spans="1:13" s="1" customFormat="1" ht="23.3" customHeight="1" x14ac:dyDescent="0.25">
      <c r="A21" s="14">
        <f t="shared" si="0"/>
        <v>14</v>
      </c>
      <c r="B21" s="15" t="s">
        <v>52</v>
      </c>
      <c r="C21" s="14"/>
      <c r="D21" s="14"/>
      <c r="E21" s="18">
        <f>'Valuation Schedule'!C19</f>
        <v>45463</v>
      </c>
      <c r="F21" s="14"/>
      <c r="G21" s="18">
        <f t="shared" si="1"/>
        <v>45477</v>
      </c>
      <c r="H21" s="14"/>
      <c r="I21" s="18">
        <f t="shared" si="2"/>
        <v>45482</v>
      </c>
      <c r="J21" s="14"/>
      <c r="K21" s="18">
        <f t="shared" si="3"/>
        <v>45485</v>
      </c>
      <c r="L21" s="14"/>
      <c r="M21" s="18">
        <f t="shared" si="4"/>
        <v>45507</v>
      </c>
    </row>
    <row r="22" spans="1:13" s="1" customFormat="1" ht="23.3" customHeight="1" x14ac:dyDescent="0.25">
      <c r="A22" s="14">
        <f t="shared" si="0"/>
        <v>15</v>
      </c>
      <c r="B22" s="15" t="s">
        <v>53</v>
      </c>
      <c r="C22" s="14"/>
      <c r="D22" s="14"/>
      <c r="E22" s="18">
        <f>'Valuation Schedule'!C20</f>
        <v>45491</v>
      </c>
      <c r="F22" s="14"/>
      <c r="G22" s="18">
        <f t="shared" si="1"/>
        <v>45505</v>
      </c>
      <c r="H22" s="14"/>
      <c r="I22" s="18">
        <f t="shared" si="2"/>
        <v>45510</v>
      </c>
      <c r="J22" s="14"/>
      <c r="K22" s="18">
        <f t="shared" si="3"/>
        <v>45513</v>
      </c>
      <c r="L22" s="14"/>
      <c r="M22" s="18">
        <f t="shared" si="4"/>
        <v>45535</v>
      </c>
    </row>
    <row r="23" spans="1:13" s="1" customFormat="1" ht="23.3" customHeight="1" x14ac:dyDescent="0.25">
      <c r="A23" s="14">
        <f t="shared" si="0"/>
        <v>16</v>
      </c>
      <c r="B23" s="15" t="s">
        <v>54</v>
      </c>
      <c r="C23" s="14"/>
      <c r="D23" s="14"/>
      <c r="E23" s="18">
        <f>'Valuation Schedule'!C21</f>
        <v>45526</v>
      </c>
      <c r="F23" s="14"/>
      <c r="G23" s="18">
        <f t="shared" si="1"/>
        <v>45540</v>
      </c>
      <c r="H23" s="14"/>
      <c r="I23" s="18">
        <f t="shared" si="2"/>
        <v>45545</v>
      </c>
      <c r="J23" s="14"/>
      <c r="K23" s="18">
        <f t="shared" si="3"/>
        <v>45548</v>
      </c>
      <c r="L23" s="14"/>
      <c r="M23" s="18">
        <f t="shared" si="4"/>
        <v>45570</v>
      </c>
    </row>
    <row r="24" spans="1:13" s="1" customFormat="1" ht="23.3" customHeight="1" x14ac:dyDescent="0.25">
      <c r="A24" s="14">
        <f t="shared" si="0"/>
        <v>17</v>
      </c>
      <c r="B24" s="15" t="s">
        <v>55</v>
      </c>
      <c r="C24" s="14"/>
      <c r="D24" s="14"/>
      <c r="E24" s="18">
        <f>'Valuation Schedule'!C22</f>
        <v>45554</v>
      </c>
      <c r="F24" s="14"/>
      <c r="G24" s="18">
        <f t="shared" si="1"/>
        <v>45568</v>
      </c>
      <c r="H24" s="14"/>
      <c r="I24" s="18">
        <f t="shared" si="2"/>
        <v>45573</v>
      </c>
      <c r="J24" s="32"/>
      <c r="K24" s="18">
        <f t="shared" si="3"/>
        <v>45576</v>
      </c>
      <c r="L24" s="32"/>
      <c r="M24" s="18">
        <f t="shared" si="4"/>
        <v>45598</v>
      </c>
    </row>
    <row r="25" spans="1:13" s="1" customFormat="1" ht="23.3" customHeight="1" x14ac:dyDescent="0.25">
      <c r="A25" s="14">
        <f t="shared" si="0"/>
        <v>18</v>
      </c>
      <c r="B25" s="15" t="s">
        <v>56</v>
      </c>
      <c r="C25" s="14"/>
      <c r="D25" s="14"/>
      <c r="E25" s="18">
        <f>'Valuation Schedule'!C23</f>
        <v>45589</v>
      </c>
      <c r="F25" s="14"/>
      <c r="G25" s="18">
        <f t="shared" si="1"/>
        <v>45603</v>
      </c>
      <c r="H25" s="14"/>
      <c r="I25" s="18">
        <f t="shared" si="2"/>
        <v>45608</v>
      </c>
      <c r="J25" s="14"/>
      <c r="K25" s="18">
        <f t="shared" si="3"/>
        <v>45611</v>
      </c>
      <c r="L25" s="14"/>
      <c r="M25" s="18">
        <f t="shared" si="4"/>
        <v>45633</v>
      </c>
    </row>
    <row r="26" spans="1:13" s="1" customFormat="1" ht="23.3" customHeight="1" x14ac:dyDescent="0.25">
      <c r="A26" s="14">
        <f t="shared" si="0"/>
        <v>19</v>
      </c>
      <c r="B26" s="15" t="s">
        <v>57</v>
      </c>
      <c r="C26" s="14"/>
      <c r="D26" s="14"/>
      <c r="E26" s="18">
        <f>'Valuation Schedule'!C24</f>
        <v>45617</v>
      </c>
      <c r="F26" s="14"/>
      <c r="G26" s="18">
        <f t="shared" si="1"/>
        <v>45631</v>
      </c>
      <c r="H26" s="14"/>
      <c r="I26" s="18">
        <f t="shared" si="2"/>
        <v>45636</v>
      </c>
      <c r="J26" s="14"/>
      <c r="K26" s="18">
        <f t="shared" si="3"/>
        <v>45639</v>
      </c>
      <c r="L26" s="14"/>
      <c r="M26" s="18">
        <f t="shared" si="4"/>
        <v>45661</v>
      </c>
    </row>
    <row r="27" spans="1:13" s="1" customFormat="1" ht="23.3" customHeight="1" x14ac:dyDescent="0.25">
      <c r="A27" s="14">
        <f t="shared" si="0"/>
        <v>20</v>
      </c>
      <c r="B27" s="15" t="s">
        <v>58</v>
      </c>
      <c r="C27" s="14"/>
      <c r="D27" s="14"/>
      <c r="E27" s="18">
        <f>'Valuation Schedule'!C25</f>
        <v>45645</v>
      </c>
      <c r="F27" s="14"/>
      <c r="G27" s="18">
        <f t="shared" si="1"/>
        <v>45659</v>
      </c>
      <c r="H27" s="14"/>
      <c r="I27" s="18">
        <f t="shared" si="2"/>
        <v>45664</v>
      </c>
      <c r="J27" s="14"/>
      <c r="K27" s="18">
        <f t="shared" si="3"/>
        <v>45667</v>
      </c>
      <c r="L27" s="32"/>
      <c r="M27" s="18">
        <f t="shared" si="4"/>
        <v>45689</v>
      </c>
    </row>
    <row r="28" spans="1:13" s="1" customFormat="1" ht="23.3" customHeight="1" x14ac:dyDescent="0.25">
      <c r="A28" s="14">
        <f t="shared" si="0"/>
        <v>21</v>
      </c>
      <c r="B28" s="15" t="s">
        <v>59</v>
      </c>
      <c r="C28" s="14">
        <v>2025</v>
      </c>
      <c r="D28" s="14"/>
      <c r="E28" s="18">
        <f>'Valuation Schedule'!C26</f>
        <v>45680</v>
      </c>
      <c r="F28" s="14"/>
      <c r="G28" s="18">
        <f t="shared" si="1"/>
        <v>45694</v>
      </c>
      <c r="H28" s="14"/>
      <c r="I28" s="18">
        <f t="shared" si="2"/>
        <v>45699</v>
      </c>
      <c r="J28" s="32"/>
      <c r="K28" s="18">
        <f t="shared" si="3"/>
        <v>45702</v>
      </c>
      <c r="L28" s="14"/>
      <c r="M28" s="18">
        <f t="shared" si="4"/>
        <v>45724</v>
      </c>
    </row>
    <row r="29" spans="1:13" s="1" customFormat="1" ht="23.3" customHeight="1" x14ac:dyDescent="0.25">
      <c r="A29" s="14">
        <f t="shared" si="0"/>
        <v>22</v>
      </c>
      <c r="B29" s="15" t="s">
        <v>60</v>
      </c>
      <c r="C29" s="14"/>
      <c r="D29" s="14"/>
      <c r="E29" s="18">
        <f>'Valuation Schedule'!C27</f>
        <v>45708</v>
      </c>
      <c r="F29" s="14"/>
      <c r="G29" s="18">
        <f t="shared" si="1"/>
        <v>45722</v>
      </c>
      <c r="H29" s="14"/>
      <c r="I29" s="18">
        <f t="shared" si="2"/>
        <v>45727</v>
      </c>
      <c r="J29" s="14"/>
      <c r="K29" s="18">
        <f t="shared" si="3"/>
        <v>45730</v>
      </c>
      <c r="L29" s="14"/>
      <c r="M29" s="18">
        <f t="shared" si="4"/>
        <v>45752</v>
      </c>
    </row>
    <row r="30" spans="1:13" s="1" customFormat="1" ht="23.3" customHeight="1" x14ac:dyDescent="0.25">
      <c r="A30" s="14">
        <f t="shared" si="0"/>
        <v>23</v>
      </c>
      <c r="B30" s="15" t="s">
        <v>61</v>
      </c>
      <c r="C30" s="14"/>
      <c r="D30" s="14"/>
      <c r="E30" s="18">
        <f>'Valuation Schedule'!C28</f>
        <v>45736</v>
      </c>
      <c r="F30" s="14"/>
      <c r="G30" s="18">
        <f t="shared" si="1"/>
        <v>45750</v>
      </c>
      <c r="H30" s="14"/>
      <c r="I30" s="18">
        <f t="shared" si="2"/>
        <v>45755</v>
      </c>
      <c r="J30" s="14"/>
      <c r="K30" s="18">
        <f t="shared" si="3"/>
        <v>45758</v>
      </c>
      <c r="L30" s="14"/>
      <c r="M30" s="18">
        <f t="shared" si="4"/>
        <v>45780</v>
      </c>
    </row>
    <row r="31" spans="1:13" s="1" customFormat="1" ht="23.3" customHeight="1" x14ac:dyDescent="0.25">
      <c r="A31" s="14">
        <f t="shared" si="0"/>
        <v>24</v>
      </c>
      <c r="B31" s="15" t="s">
        <v>62</v>
      </c>
      <c r="C31" s="14"/>
      <c r="D31" s="14"/>
      <c r="E31" s="18">
        <f>'Valuation Schedule'!C29</f>
        <v>45764</v>
      </c>
      <c r="F31" s="14"/>
      <c r="G31" s="18">
        <f t="shared" si="1"/>
        <v>45778</v>
      </c>
      <c r="H31" s="14"/>
      <c r="I31" s="18">
        <f t="shared" si="2"/>
        <v>45783</v>
      </c>
      <c r="J31" s="32"/>
      <c r="K31" s="18">
        <f t="shared" si="3"/>
        <v>45786</v>
      </c>
      <c r="L31" s="14"/>
      <c r="M31" s="18">
        <f t="shared" si="4"/>
        <v>45808</v>
      </c>
    </row>
    <row r="32" spans="1:13" s="1" customFormat="1" ht="23.3" customHeight="1" x14ac:dyDescent="0.25">
      <c r="A32" s="14">
        <f t="shared" si="0"/>
        <v>25</v>
      </c>
      <c r="B32" s="15" t="s">
        <v>51</v>
      </c>
      <c r="C32" s="14"/>
      <c r="D32" s="14"/>
      <c r="E32" s="18">
        <f>'Valuation Schedule'!C30</f>
        <v>45799</v>
      </c>
      <c r="F32" s="14"/>
      <c r="G32" s="18">
        <f t="shared" si="1"/>
        <v>45813</v>
      </c>
      <c r="H32" s="14"/>
      <c r="I32" s="18">
        <f t="shared" si="2"/>
        <v>45818</v>
      </c>
      <c r="J32" s="32"/>
      <c r="K32" s="18">
        <f t="shared" si="3"/>
        <v>45821</v>
      </c>
      <c r="L32" s="14"/>
      <c r="M32" s="18">
        <f t="shared" si="4"/>
        <v>45843</v>
      </c>
    </row>
    <row r="33" spans="1:13" s="1" customFormat="1" ht="23.3" customHeight="1" x14ac:dyDescent="0.25">
      <c r="A33" s="14">
        <f t="shared" si="0"/>
        <v>26</v>
      </c>
      <c r="B33" s="15" t="s">
        <v>52</v>
      </c>
      <c r="C33" s="14"/>
      <c r="D33" s="14"/>
      <c r="E33" s="18">
        <f>'Valuation Schedule'!C31</f>
        <v>45827</v>
      </c>
      <c r="F33" s="14"/>
      <c r="G33" s="18">
        <f t="shared" si="1"/>
        <v>45841</v>
      </c>
      <c r="H33" s="14"/>
      <c r="I33" s="18">
        <f t="shared" si="2"/>
        <v>45846</v>
      </c>
      <c r="J33" s="32"/>
      <c r="K33" s="18">
        <f t="shared" si="3"/>
        <v>45849</v>
      </c>
      <c r="L33" s="14"/>
      <c r="M33" s="18">
        <f t="shared" si="4"/>
        <v>45871</v>
      </c>
    </row>
    <row r="34" spans="1:13" s="1" customFormat="1" ht="23.3" customHeight="1" x14ac:dyDescent="0.25">
      <c r="A34" s="14">
        <f t="shared" si="0"/>
        <v>27</v>
      </c>
      <c r="B34" s="15" t="s">
        <v>53</v>
      </c>
      <c r="C34" s="14"/>
      <c r="D34" s="14"/>
      <c r="E34" s="18">
        <f>'Valuation Schedule'!C32</f>
        <v>45862</v>
      </c>
      <c r="F34" s="14"/>
      <c r="G34" s="18">
        <f t="shared" si="1"/>
        <v>45876</v>
      </c>
      <c r="H34" s="14"/>
      <c r="I34" s="18">
        <f t="shared" si="2"/>
        <v>45881</v>
      </c>
      <c r="J34" s="32"/>
      <c r="K34" s="18">
        <f t="shared" si="3"/>
        <v>45884</v>
      </c>
      <c r="L34" s="14"/>
      <c r="M34" s="18">
        <f t="shared" si="4"/>
        <v>45906</v>
      </c>
    </row>
    <row r="35" spans="1:13" s="1" customFormat="1" ht="23.3" customHeight="1" x14ac:dyDescent="0.25">
      <c r="A35" s="14">
        <f t="shared" si="0"/>
        <v>28</v>
      </c>
      <c r="B35" s="15" t="s">
        <v>54</v>
      </c>
      <c r="C35" s="14"/>
      <c r="D35" s="14"/>
      <c r="E35" s="18">
        <f>'Valuation Schedule'!C33</f>
        <v>45890</v>
      </c>
      <c r="F35" s="14"/>
      <c r="G35" s="18">
        <f t="shared" si="1"/>
        <v>45904</v>
      </c>
      <c r="H35" s="14"/>
      <c r="I35" s="18">
        <f t="shared" si="2"/>
        <v>45909</v>
      </c>
      <c r="J35" s="32"/>
      <c r="K35" s="18">
        <f t="shared" si="3"/>
        <v>45912</v>
      </c>
      <c r="L35" s="14"/>
      <c r="M35" s="18">
        <f t="shared" si="4"/>
        <v>45934</v>
      </c>
    </row>
    <row r="36" spans="1:13" s="1" customFormat="1" ht="23.3" customHeight="1" x14ac:dyDescent="0.25">
      <c r="A36" s="14">
        <f t="shared" si="0"/>
        <v>29</v>
      </c>
      <c r="B36" s="15" t="s">
        <v>55</v>
      </c>
      <c r="C36" s="14"/>
      <c r="D36" s="14"/>
      <c r="E36" s="18">
        <f>'Valuation Schedule'!C34</f>
        <v>45918</v>
      </c>
      <c r="F36" s="14"/>
      <c r="G36" s="18">
        <f t="shared" si="1"/>
        <v>45932</v>
      </c>
      <c r="H36" s="14"/>
      <c r="I36" s="18">
        <f t="shared" si="2"/>
        <v>45937</v>
      </c>
      <c r="J36" s="32"/>
      <c r="K36" s="18">
        <f t="shared" si="3"/>
        <v>45940</v>
      </c>
      <c r="L36" s="14"/>
      <c r="M36" s="18">
        <f t="shared" si="4"/>
        <v>45962</v>
      </c>
    </row>
    <row r="37" spans="1:13" s="1" customFormat="1" ht="23.3" customHeight="1" x14ac:dyDescent="0.25">
      <c r="A37" s="14">
        <f t="shared" si="0"/>
        <v>30</v>
      </c>
      <c r="B37" s="15" t="s">
        <v>56</v>
      </c>
      <c r="C37" s="14"/>
      <c r="D37" s="14"/>
      <c r="E37" s="18">
        <f>'Valuation Schedule'!C35</f>
        <v>45953</v>
      </c>
      <c r="F37" s="14"/>
      <c r="G37" s="18">
        <f t="shared" si="1"/>
        <v>45967</v>
      </c>
      <c r="H37" s="14"/>
      <c r="I37" s="18">
        <f t="shared" si="2"/>
        <v>45972</v>
      </c>
      <c r="J37" s="32"/>
      <c r="K37" s="18">
        <f t="shared" si="3"/>
        <v>45975</v>
      </c>
      <c r="L37" s="14"/>
      <c r="M37" s="18">
        <f t="shared" si="4"/>
        <v>45997</v>
      </c>
    </row>
    <row r="38" spans="1:13" s="1" customFormat="1" ht="23.3" customHeight="1" x14ac:dyDescent="0.25">
      <c r="A38" s="14">
        <f t="shared" si="0"/>
        <v>31</v>
      </c>
      <c r="B38" s="15" t="s">
        <v>57</v>
      </c>
      <c r="C38" s="14"/>
      <c r="D38" s="14"/>
      <c r="E38" s="18">
        <f>'Valuation Schedule'!C36</f>
        <v>45981</v>
      </c>
      <c r="F38" s="14"/>
      <c r="G38" s="18">
        <f t="shared" si="1"/>
        <v>45995</v>
      </c>
      <c r="H38" s="14"/>
      <c r="I38" s="18">
        <f t="shared" si="2"/>
        <v>46000</v>
      </c>
      <c r="J38" s="32"/>
      <c r="K38" s="18">
        <f t="shared" si="3"/>
        <v>46003</v>
      </c>
      <c r="L38" s="14"/>
      <c r="M38" s="18">
        <f t="shared" si="4"/>
        <v>46025</v>
      </c>
    </row>
    <row r="39" spans="1:13" s="1" customFormat="1" ht="23.3" customHeight="1" x14ac:dyDescent="0.25">
      <c r="A39" s="14">
        <f t="shared" si="0"/>
        <v>32</v>
      </c>
      <c r="B39" s="15" t="s">
        <v>58</v>
      </c>
      <c r="C39" s="14"/>
      <c r="D39" s="14"/>
      <c r="E39" s="18">
        <f>'Valuation Schedule'!C37</f>
        <v>46009</v>
      </c>
      <c r="F39" s="14"/>
      <c r="G39" s="18">
        <f t="shared" si="1"/>
        <v>46023</v>
      </c>
      <c r="H39" s="14"/>
      <c r="I39" s="18">
        <f t="shared" si="2"/>
        <v>46028</v>
      </c>
      <c r="J39" s="32"/>
      <c r="K39" s="18">
        <f t="shared" si="3"/>
        <v>46031</v>
      </c>
      <c r="L39" s="14"/>
      <c r="M39" s="18">
        <f t="shared" si="4"/>
        <v>46053</v>
      </c>
    </row>
    <row r="40" spans="1:13" s="1" customFormat="1" ht="23.3" customHeight="1" x14ac:dyDescent="0.25">
      <c r="A40" s="14">
        <f t="shared" si="0"/>
        <v>33</v>
      </c>
      <c r="B40" s="15" t="s">
        <v>59</v>
      </c>
      <c r="C40" s="14">
        <v>2026</v>
      </c>
      <c r="D40" s="14"/>
      <c r="E40" s="18">
        <f>'Valuation Schedule'!C38</f>
        <v>46044</v>
      </c>
      <c r="F40" s="14"/>
      <c r="G40" s="18">
        <f t="shared" si="1"/>
        <v>46058</v>
      </c>
      <c r="H40" s="14"/>
      <c r="I40" s="18">
        <f t="shared" si="2"/>
        <v>46063</v>
      </c>
      <c r="J40" s="32"/>
      <c r="K40" s="18">
        <f t="shared" si="3"/>
        <v>46066</v>
      </c>
      <c r="L40" s="14"/>
      <c r="M40" s="18">
        <f t="shared" si="4"/>
        <v>46088</v>
      </c>
    </row>
    <row r="41" spans="1:13" s="1" customFormat="1" ht="23.3" customHeight="1" x14ac:dyDescent="0.25">
      <c r="A41" s="14">
        <f t="shared" si="0"/>
        <v>34</v>
      </c>
      <c r="B41" s="15" t="s">
        <v>60</v>
      </c>
      <c r="C41" s="14"/>
      <c r="D41" s="14"/>
      <c r="E41" s="18">
        <f>'Valuation Schedule'!C39</f>
        <v>46072</v>
      </c>
      <c r="F41" s="14"/>
      <c r="G41" s="18">
        <f t="shared" si="1"/>
        <v>46086</v>
      </c>
      <c r="H41" s="14"/>
      <c r="I41" s="18">
        <f t="shared" si="2"/>
        <v>46091</v>
      </c>
      <c r="J41" s="32"/>
      <c r="K41" s="18">
        <f t="shared" si="3"/>
        <v>46094</v>
      </c>
      <c r="L41" s="14"/>
      <c r="M41" s="18">
        <f t="shared" si="4"/>
        <v>46116</v>
      </c>
    </row>
    <row r="42" spans="1:13" s="1" customFormat="1" ht="23.3" customHeight="1" x14ac:dyDescent="0.25">
      <c r="A42" s="14">
        <f t="shared" si="0"/>
        <v>35</v>
      </c>
      <c r="B42" s="15" t="s">
        <v>61</v>
      </c>
      <c r="C42" s="14"/>
      <c r="D42" s="14"/>
      <c r="E42" s="18">
        <f>'Valuation Schedule'!C40</f>
        <v>46100</v>
      </c>
      <c r="F42" s="14"/>
      <c r="G42" s="18">
        <f t="shared" si="1"/>
        <v>46114</v>
      </c>
      <c r="H42" s="14"/>
      <c r="I42" s="18">
        <f t="shared" si="2"/>
        <v>46119</v>
      </c>
      <c r="J42" s="32"/>
      <c r="K42" s="18">
        <f t="shared" si="3"/>
        <v>46122</v>
      </c>
      <c r="L42" s="14"/>
      <c r="M42" s="18">
        <f t="shared" si="4"/>
        <v>46144</v>
      </c>
    </row>
    <row r="43" spans="1:13" s="1" customFormat="1" ht="23.3" customHeight="1" x14ac:dyDescent="0.25">
      <c r="A43" s="14">
        <f t="shared" si="0"/>
        <v>36</v>
      </c>
      <c r="B43" s="15" t="s">
        <v>62</v>
      </c>
      <c r="C43" s="14"/>
      <c r="D43" s="14"/>
      <c r="E43" s="18">
        <f>'Valuation Schedule'!C41</f>
        <v>46135</v>
      </c>
      <c r="F43" s="14"/>
      <c r="G43" s="18">
        <f t="shared" si="1"/>
        <v>46149</v>
      </c>
      <c r="H43" s="14"/>
      <c r="I43" s="18">
        <f t="shared" si="2"/>
        <v>46154</v>
      </c>
      <c r="J43" s="32"/>
      <c r="K43" s="18">
        <f t="shared" si="3"/>
        <v>46157</v>
      </c>
      <c r="L43" s="14"/>
      <c r="M43" s="18">
        <f t="shared" si="4"/>
        <v>46179</v>
      </c>
    </row>
    <row r="44" spans="1:13" s="1" customFormat="1" ht="23.3" customHeight="1" x14ac:dyDescent="0.25">
      <c r="A44" s="14">
        <f t="shared" si="0"/>
        <v>37</v>
      </c>
      <c r="B44" s="15" t="s">
        <v>51</v>
      </c>
      <c r="C44" s="14"/>
      <c r="D44" s="14"/>
      <c r="E44" s="18">
        <f>'Valuation Schedule'!C42</f>
        <v>46163</v>
      </c>
      <c r="F44" s="14"/>
      <c r="G44" s="18">
        <f t="shared" si="1"/>
        <v>46177</v>
      </c>
      <c r="H44" s="14"/>
      <c r="I44" s="18">
        <f t="shared" si="2"/>
        <v>46182</v>
      </c>
      <c r="J44" s="32"/>
      <c r="K44" s="18">
        <f t="shared" si="3"/>
        <v>46185</v>
      </c>
      <c r="L44" s="14"/>
      <c r="M44" s="18">
        <f t="shared" si="4"/>
        <v>46207</v>
      </c>
    </row>
    <row r="45" spans="1:13" s="1" customFormat="1" ht="23.3" customHeight="1" x14ac:dyDescent="0.25">
      <c r="A45" s="14">
        <f t="shared" si="0"/>
        <v>38</v>
      </c>
      <c r="B45" s="15" t="s">
        <v>52</v>
      </c>
      <c r="C45" s="14"/>
      <c r="D45" s="14"/>
      <c r="E45" s="18">
        <f>'Valuation Schedule'!C43</f>
        <v>46191</v>
      </c>
      <c r="F45" s="14"/>
      <c r="G45" s="18">
        <f t="shared" si="1"/>
        <v>46205</v>
      </c>
      <c r="H45" s="14"/>
      <c r="I45" s="18">
        <f t="shared" si="2"/>
        <v>46210</v>
      </c>
      <c r="J45" s="32"/>
      <c r="K45" s="18">
        <f t="shared" si="3"/>
        <v>46213</v>
      </c>
      <c r="L45" s="14"/>
      <c r="M45" s="18">
        <f t="shared" si="4"/>
        <v>46235</v>
      </c>
    </row>
    <row r="46" spans="1:13" s="1" customFormat="1" ht="23.3" customHeight="1" x14ac:dyDescent="0.25">
      <c r="A46" s="14">
        <f t="shared" si="0"/>
        <v>39</v>
      </c>
      <c r="B46" s="15" t="s">
        <v>53</v>
      </c>
      <c r="C46" s="14"/>
      <c r="D46" s="14"/>
      <c r="E46" s="18">
        <f>'Valuation Schedule'!C44</f>
        <v>46226</v>
      </c>
      <c r="F46" s="14"/>
      <c r="G46" s="18">
        <f t="shared" si="1"/>
        <v>46240</v>
      </c>
      <c r="H46" s="14"/>
      <c r="I46" s="18">
        <f t="shared" si="2"/>
        <v>46245</v>
      </c>
      <c r="J46" s="32"/>
      <c r="K46" s="18">
        <f t="shared" si="3"/>
        <v>46248</v>
      </c>
      <c r="L46" s="14"/>
      <c r="M46" s="18">
        <f t="shared" si="4"/>
        <v>46270</v>
      </c>
    </row>
    <row r="47" spans="1:13" s="1" customFormat="1" ht="23.3" customHeight="1" x14ac:dyDescent="0.25">
      <c r="A47" s="14">
        <f t="shared" si="0"/>
        <v>40</v>
      </c>
      <c r="B47" s="15" t="s">
        <v>54</v>
      </c>
      <c r="C47" s="14"/>
      <c r="D47" s="14"/>
      <c r="E47" s="18">
        <f>'Valuation Schedule'!C45</f>
        <v>46254</v>
      </c>
      <c r="F47" s="14"/>
      <c r="G47" s="18">
        <f t="shared" si="1"/>
        <v>46268</v>
      </c>
      <c r="H47" s="14"/>
      <c r="I47" s="18">
        <f t="shared" si="2"/>
        <v>46273</v>
      </c>
      <c r="J47" s="32"/>
      <c r="K47" s="18">
        <f t="shared" si="3"/>
        <v>46276</v>
      </c>
      <c r="L47" s="14"/>
      <c r="M47" s="18">
        <f t="shared" si="4"/>
        <v>46298</v>
      </c>
    </row>
    <row r="48" spans="1:13" s="1" customFormat="1" ht="23.3" customHeight="1" x14ac:dyDescent="0.25">
      <c r="A48" s="14">
        <f t="shared" si="0"/>
        <v>41</v>
      </c>
      <c r="B48" s="15" t="s">
        <v>55</v>
      </c>
      <c r="C48" s="14"/>
      <c r="D48" s="14"/>
      <c r="E48" s="18">
        <f>'Valuation Schedule'!C46</f>
        <v>46282</v>
      </c>
      <c r="F48" s="14"/>
      <c r="G48" s="18">
        <f t="shared" si="1"/>
        <v>46296</v>
      </c>
      <c r="H48" s="14"/>
      <c r="I48" s="18">
        <f t="shared" si="2"/>
        <v>46301</v>
      </c>
      <c r="J48" s="32"/>
      <c r="K48" s="18">
        <f t="shared" si="3"/>
        <v>46304</v>
      </c>
      <c r="L48" s="14"/>
      <c r="M48" s="18">
        <f t="shared" si="4"/>
        <v>46326</v>
      </c>
    </row>
    <row r="49" spans="1:13" s="1" customFormat="1" ht="23.3" customHeight="1" x14ac:dyDescent="0.25">
      <c r="A49" s="14">
        <f t="shared" si="0"/>
        <v>42</v>
      </c>
      <c r="B49" s="15" t="s">
        <v>56</v>
      </c>
      <c r="C49" s="14"/>
      <c r="D49" s="14"/>
      <c r="E49" s="18">
        <f>'Valuation Schedule'!C47</f>
        <v>46317</v>
      </c>
      <c r="F49" s="14"/>
      <c r="G49" s="18">
        <f t="shared" si="1"/>
        <v>46331</v>
      </c>
      <c r="H49" s="14"/>
      <c r="I49" s="18">
        <f t="shared" si="2"/>
        <v>46336</v>
      </c>
      <c r="J49" s="32"/>
      <c r="K49" s="18">
        <f t="shared" si="3"/>
        <v>46339</v>
      </c>
      <c r="L49" s="14"/>
      <c r="M49" s="18">
        <f t="shared" si="4"/>
        <v>46361</v>
      </c>
    </row>
    <row r="50" spans="1:13" s="1" customFormat="1" ht="23.3" customHeight="1" x14ac:dyDescent="0.25">
      <c r="A50" s="14">
        <f t="shared" si="0"/>
        <v>43</v>
      </c>
      <c r="B50" s="15" t="s">
        <v>57</v>
      </c>
      <c r="C50" s="14"/>
      <c r="D50" s="14"/>
      <c r="E50" s="18">
        <f>'Valuation Schedule'!C48</f>
        <v>46345</v>
      </c>
      <c r="F50" s="14"/>
      <c r="G50" s="18">
        <f t="shared" si="1"/>
        <v>46359</v>
      </c>
      <c r="H50" s="14"/>
      <c r="I50" s="18">
        <f t="shared" si="2"/>
        <v>46364</v>
      </c>
      <c r="J50" s="32"/>
      <c r="K50" s="18">
        <f t="shared" si="3"/>
        <v>46367</v>
      </c>
      <c r="L50" s="14"/>
      <c r="M50" s="18">
        <f t="shared" si="4"/>
        <v>46389</v>
      </c>
    </row>
    <row r="51" spans="1:13" s="1" customFormat="1" ht="23.3" customHeight="1" x14ac:dyDescent="0.25">
      <c r="A51" s="14">
        <f t="shared" si="0"/>
        <v>44</v>
      </c>
      <c r="B51" s="15" t="s">
        <v>58</v>
      </c>
      <c r="C51" s="14"/>
      <c r="D51" s="14"/>
      <c r="E51" s="18">
        <f>'Valuation Schedule'!C49</f>
        <v>46380</v>
      </c>
      <c r="F51" s="14"/>
      <c r="G51" s="18">
        <f t="shared" si="1"/>
        <v>46394</v>
      </c>
      <c r="H51" s="14"/>
      <c r="I51" s="18">
        <f t="shared" si="2"/>
        <v>46399</v>
      </c>
      <c r="J51" s="32"/>
      <c r="K51" s="18">
        <f t="shared" si="3"/>
        <v>46402</v>
      </c>
      <c r="L51" s="14"/>
      <c r="M51" s="18">
        <f t="shared" si="4"/>
        <v>46424</v>
      </c>
    </row>
    <row r="52" spans="1:13" s="1" customFormat="1" ht="23.3" customHeight="1" x14ac:dyDescent="0.25">
      <c r="A52" s="14">
        <f t="shared" si="0"/>
        <v>45</v>
      </c>
      <c r="B52" s="15" t="s">
        <v>59</v>
      </c>
      <c r="C52" s="14">
        <v>2027</v>
      </c>
      <c r="D52" s="14"/>
      <c r="E52" s="18">
        <f>'Valuation Schedule'!C50</f>
        <v>46408</v>
      </c>
      <c r="F52" s="14"/>
      <c r="G52" s="18">
        <f t="shared" si="1"/>
        <v>46422</v>
      </c>
      <c r="H52" s="14"/>
      <c r="I52" s="18">
        <f t="shared" si="2"/>
        <v>46427</v>
      </c>
      <c r="J52" s="32"/>
      <c r="K52" s="18">
        <f t="shared" si="3"/>
        <v>46430</v>
      </c>
      <c r="L52" s="14"/>
      <c r="M52" s="18">
        <f t="shared" si="4"/>
        <v>46452</v>
      </c>
    </row>
    <row r="53" spans="1:13" s="1" customFormat="1" ht="23.3" customHeight="1" x14ac:dyDescent="0.25">
      <c r="A53" s="14">
        <f t="shared" si="0"/>
        <v>46</v>
      </c>
      <c r="B53" s="15" t="s">
        <v>60</v>
      </c>
      <c r="C53" s="14"/>
      <c r="D53" s="14"/>
      <c r="E53" s="18">
        <f>'Valuation Schedule'!C51</f>
        <v>46436</v>
      </c>
      <c r="F53" s="14"/>
      <c r="G53" s="18">
        <f t="shared" si="1"/>
        <v>46450</v>
      </c>
      <c r="H53" s="14"/>
      <c r="I53" s="18">
        <f t="shared" si="2"/>
        <v>46455</v>
      </c>
      <c r="J53" s="32"/>
      <c r="K53" s="18">
        <f t="shared" si="3"/>
        <v>46458</v>
      </c>
      <c r="L53" s="14"/>
      <c r="M53" s="18">
        <f t="shared" si="4"/>
        <v>46480</v>
      </c>
    </row>
    <row r="54" spans="1:13" s="1" customFormat="1" ht="23.3" customHeight="1" x14ac:dyDescent="0.25">
      <c r="A54" s="14">
        <f t="shared" si="0"/>
        <v>47</v>
      </c>
      <c r="B54" s="15" t="s">
        <v>61</v>
      </c>
      <c r="C54" s="14"/>
      <c r="D54" s="14"/>
      <c r="E54" s="18">
        <f>'Valuation Schedule'!C52</f>
        <v>46464</v>
      </c>
      <c r="F54" s="14"/>
      <c r="G54" s="18">
        <f t="shared" si="1"/>
        <v>46478</v>
      </c>
      <c r="H54" s="14"/>
      <c r="I54" s="18">
        <f t="shared" si="2"/>
        <v>46483</v>
      </c>
      <c r="J54" s="32"/>
      <c r="K54" s="18">
        <f t="shared" si="3"/>
        <v>46486</v>
      </c>
      <c r="L54" s="14"/>
      <c r="M54" s="18">
        <f t="shared" si="4"/>
        <v>46508</v>
      </c>
    </row>
    <row r="55" spans="1:13" s="1" customFormat="1" ht="23.3" customHeight="1" x14ac:dyDescent="0.25">
      <c r="A55" s="14">
        <f t="shared" si="0"/>
        <v>48</v>
      </c>
      <c r="B55" s="15" t="s">
        <v>62</v>
      </c>
      <c r="C55" s="14"/>
      <c r="D55" s="14"/>
      <c r="E55" s="18">
        <f>'Valuation Schedule'!C53</f>
        <v>46499</v>
      </c>
      <c r="F55" s="14"/>
      <c r="G55" s="18">
        <f t="shared" si="1"/>
        <v>46513</v>
      </c>
      <c r="H55" s="14"/>
      <c r="I55" s="18">
        <f t="shared" si="2"/>
        <v>46518</v>
      </c>
      <c r="J55" s="32"/>
      <c r="K55" s="18">
        <f t="shared" si="3"/>
        <v>46521</v>
      </c>
      <c r="L55" s="14"/>
      <c r="M55" s="18">
        <f t="shared" si="4"/>
        <v>46543</v>
      </c>
    </row>
    <row r="56" spans="1:13" s="1" customFormat="1" ht="23.3" customHeight="1" x14ac:dyDescent="0.25">
      <c r="A56" s="14">
        <f t="shared" si="0"/>
        <v>49</v>
      </c>
      <c r="B56" s="15" t="s">
        <v>51</v>
      </c>
      <c r="C56" s="14"/>
      <c r="D56" s="14"/>
      <c r="E56" s="18">
        <f>'Valuation Schedule'!C54</f>
        <v>46527</v>
      </c>
      <c r="F56" s="14"/>
      <c r="G56" s="18">
        <f t="shared" si="1"/>
        <v>46541</v>
      </c>
      <c r="H56" s="14"/>
      <c r="I56" s="18">
        <f t="shared" si="2"/>
        <v>46546</v>
      </c>
      <c r="J56" s="32"/>
      <c r="K56" s="18">
        <f t="shared" si="3"/>
        <v>46549</v>
      </c>
      <c r="L56" s="14"/>
      <c r="M56" s="18">
        <f t="shared" si="4"/>
        <v>46571</v>
      </c>
    </row>
    <row r="57" spans="1:13" s="1" customFormat="1" ht="23.3" customHeight="1" x14ac:dyDescent="0.25">
      <c r="A57" s="14">
        <f t="shared" si="0"/>
        <v>50</v>
      </c>
      <c r="B57" s="15" t="s">
        <v>52</v>
      </c>
      <c r="C57" s="14"/>
      <c r="D57" s="14"/>
      <c r="E57" s="18">
        <f>'Valuation Schedule'!C55</f>
        <v>46555</v>
      </c>
      <c r="F57" s="14"/>
      <c r="G57" s="18">
        <f t="shared" si="1"/>
        <v>46569</v>
      </c>
      <c r="H57" s="14"/>
      <c r="I57" s="18">
        <f t="shared" si="2"/>
        <v>46574</v>
      </c>
      <c r="J57" s="32"/>
      <c r="K57" s="18">
        <f t="shared" si="3"/>
        <v>46577</v>
      </c>
      <c r="L57" s="14"/>
      <c r="M57" s="18">
        <f t="shared" si="4"/>
        <v>46599</v>
      </c>
    </row>
    <row r="58" spans="1:13" s="1" customFormat="1" ht="23.3" customHeight="1" x14ac:dyDescent="0.25">
      <c r="A58" s="14">
        <f t="shared" si="0"/>
        <v>51</v>
      </c>
      <c r="B58" s="15" t="s">
        <v>53</v>
      </c>
      <c r="C58" s="14"/>
      <c r="D58" s="14"/>
      <c r="E58" s="18">
        <f>'Valuation Schedule'!C56</f>
        <v>46590</v>
      </c>
      <c r="F58" s="14"/>
      <c r="G58" s="18">
        <f t="shared" si="1"/>
        <v>46604</v>
      </c>
      <c r="H58" s="14"/>
      <c r="I58" s="18">
        <f t="shared" si="2"/>
        <v>46609</v>
      </c>
      <c r="J58" s="32"/>
      <c r="K58" s="18">
        <f t="shared" si="3"/>
        <v>46612</v>
      </c>
      <c r="L58" s="14"/>
      <c r="M58" s="18">
        <f t="shared" si="4"/>
        <v>46634</v>
      </c>
    </row>
    <row r="59" spans="1:13" s="1" customFormat="1" ht="23.3" customHeight="1" x14ac:dyDescent="0.25">
      <c r="A59" s="14">
        <f t="shared" si="0"/>
        <v>52</v>
      </c>
      <c r="B59" s="15" t="s">
        <v>54</v>
      </c>
      <c r="C59" s="14"/>
      <c r="D59" s="14"/>
      <c r="E59" s="18">
        <f>'Valuation Schedule'!C57</f>
        <v>46618</v>
      </c>
      <c r="F59" s="14"/>
      <c r="G59" s="18">
        <f t="shared" si="1"/>
        <v>46632</v>
      </c>
      <c r="H59" s="14"/>
      <c r="I59" s="18">
        <f t="shared" si="2"/>
        <v>46637</v>
      </c>
      <c r="J59" s="32"/>
      <c r="K59" s="18">
        <f t="shared" si="3"/>
        <v>46640</v>
      </c>
      <c r="L59" s="14"/>
      <c r="M59" s="18">
        <f t="shared" si="4"/>
        <v>46662</v>
      </c>
    </row>
    <row r="60" spans="1:13" s="1" customFormat="1" ht="23.3" customHeight="1" x14ac:dyDescent="0.25">
      <c r="A60" s="14">
        <f t="shared" si="0"/>
        <v>53</v>
      </c>
      <c r="B60" s="15" t="s">
        <v>55</v>
      </c>
      <c r="C60" s="14"/>
      <c r="D60" s="14"/>
      <c r="E60" s="18">
        <f>'Valuation Schedule'!C58</f>
        <v>46653</v>
      </c>
      <c r="F60" s="14"/>
      <c r="G60" s="18">
        <f t="shared" si="1"/>
        <v>46667</v>
      </c>
      <c r="H60" s="14"/>
      <c r="I60" s="18">
        <f t="shared" si="2"/>
        <v>46672</v>
      </c>
      <c r="J60" s="32"/>
      <c r="K60" s="18">
        <f t="shared" si="3"/>
        <v>46675</v>
      </c>
      <c r="L60" s="14"/>
      <c r="M60" s="18">
        <f t="shared" si="4"/>
        <v>46697</v>
      </c>
    </row>
    <row r="61" spans="1:13" s="1" customFormat="1" ht="23.3" customHeight="1" x14ac:dyDescent="0.25">
      <c r="A61" s="14">
        <f t="shared" si="0"/>
        <v>54</v>
      </c>
      <c r="B61" s="15" t="s">
        <v>56</v>
      </c>
      <c r="C61" s="14"/>
      <c r="D61" s="14"/>
      <c r="E61" s="18">
        <f>'Valuation Schedule'!C59</f>
        <v>46681</v>
      </c>
      <c r="F61" s="14"/>
      <c r="G61" s="18">
        <f t="shared" si="1"/>
        <v>46695</v>
      </c>
      <c r="H61" s="14"/>
      <c r="I61" s="18">
        <f t="shared" si="2"/>
        <v>46700</v>
      </c>
      <c r="J61" s="32"/>
      <c r="K61" s="18">
        <f t="shared" si="3"/>
        <v>46703</v>
      </c>
      <c r="L61" s="14"/>
      <c r="M61" s="18">
        <f t="shared" si="4"/>
        <v>46725</v>
      </c>
    </row>
    <row r="62" spans="1:13" s="1" customFormat="1" ht="23.3" customHeight="1" x14ac:dyDescent="0.25">
      <c r="A62" s="14">
        <f t="shared" si="0"/>
        <v>55</v>
      </c>
      <c r="B62" s="15" t="s">
        <v>57</v>
      </c>
      <c r="C62" s="14"/>
      <c r="D62" s="14"/>
      <c r="E62" s="18">
        <f>'Valuation Schedule'!C60</f>
        <v>46709</v>
      </c>
      <c r="F62" s="14"/>
      <c r="G62" s="18">
        <f t="shared" si="1"/>
        <v>46723</v>
      </c>
      <c r="H62" s="14"/>
      <c r="I62" s="18">
        <f t="shared" si="2"/>
        <v>46728</v>
      </c>
      <c r="J62" s="32"/>
      <c r="K62" s="18">
        <f t="shared" si="3"/>
        <v>46731</v>
      </c>
      <c r="L62" s="14"/>
      <c r="M62" s="18">
        <f t="shared" si="4"/>
        <v>46753</v>
      </c>
    </row>
    <row r="63" spans="1:13" s="1" customFormat="1" ht="23.3" customHeight="1" x14ac:dyDescent="0.25">
      <c r="A63" s="14">
        <f t="shared" si="0"/>
        <v>56</v>
      </c>
      <c r="B63" s="15" t="s">
        <v>58</v>
      </c>
      <c r="C63" s="14"/>
      <c r="D63" s="14"/>
      <c r="E63" s="18">
        <f>'Valuation Schedule'!C61</f>
        <v>46744</v>
      </c>
      <c r="F63" s="14"/>
      <c r="G63" s="18">
        <f t="shared" si="1"/>
        <v>46758</v>
      </c>
      <c r="H63" s="14"/>
      <c r="I63" s="18">
        <f t="shared" si="2"/>
        <v>46763</v>
      </c>
      <c r="J63" s="32"/>
      <c r="K63" s="18">
        <f t="shared" si="3"/>
        <v>46766</v>
      </c>
      <c r="L63" s="14"/>
      <c r="M63" s="18">
        <f t="shared" si="4"/>
        <v>46788</v>
      </c>
    </row>
    <row r="64" spans="1:13" s="1" customFormat="1" ht="23.3" hidden="1" customHeight="1" x14ac:dyDescent="0.25">
      <c r="A64" s="42">
        <f t="shared" si="0"/>
        <v>57</v>
      </c>
      <c r="B64" s="43" t="s">
        <v>59</v>
      </c>
      <c r="C64" s="42">
        <v>2028</v>
      </c>
      <c r="D64" s="42"/>
      <c r="E64" s="44"/>
      <c r="F64" s="42"/>
      <c r="G64" s="44"/>
      <c r="H64" s="42"/>
      <c r="I64" s="44"/>
      <c r="J64" s="45"/>
      <c r="K64" s="44"/>
      <c r="L64" s="42"/>
      <c r="M64" s="44"/>
    </row>
    <row r="65" spans="1:13" s="1" customFormat="1" ht="23.3" hidden="1" customHeight="1" x14ac:dyDescent="0.25">
      <c r="A65" s="42">
        <f t="shared" si="0"/>
        <v>58</v>
      </c>
      <c r="B65" s="43" t="s">
        <v>60</v>
      </c>
      <c r="C65" s="42"/>
      <c r="D65" s="42"/>
      <c r="E65" s="44"/>
      <c r="F65" s="42"/>
      <c r="G65" s="44"/>
      <c r="H65" s="42"/>
      <c r="I65" s="44"/>
      <c r="J65" s="45"/>
      <c r="K65" s="44"/>
      <c r="L65" s="42"/>
      <c r="M65" s="44"/>
    </row>
    <row r="66" spans="1:13" s="1" customFormat="1" x14ac:dyDescent="0.25">
      <c r="A66" s="13"/>
      <c r="B66" s="13"/>
      <c r="C66" s="13"/>
      <c r="D66" s="13"/>
      <c r="E66" s="13"/>
      <c r="F66" s="13"/>
      <c r="G66" s="19"/>
      <c r="H66" s="13"/>
      <c r="I66" s="13"/>
      <c r="J66" s="13"/>
      <c r="K66" s="13"/>
      <c r="L66" s="13"/>
      <c r="M66" s="13"/>
    </row>
    <row r="67" spans="1:13" ht="5.3" customHeight="1" x14ac:dyDescent="0.25">
      <c r="A67" s="10"/>
      <c r="B67" s="10"/>
      <c r="C67" s="10"/>
      <c r="D67" s="10"/>
      <c r="E67" s="17"/>
      <c r="F67" s="17"/>
      <c r="G67" s="28"/>
      <c r="H67" s="17"/>
      <c r="I67" s="17"/>
      <c r="J67" s="17"/>
      <c r="K67" s="17"/>
      <c r="L67" s="17"/>
      <c r="M67" s="17"/>
    </row>
    <row r="69" spans="1:13" x14ac:dyDescent="0.25">
      <c r="A69" s="20" t="s">
        <v>63</v>
      </c>
      <c r="B69" t="s">
        <v>65</v>
      </c>
      <c r="K69" s="94"/>
    </row>
    <row r="70" spans="1:13" x14ac:dyDescent="0.25">
      <c r="A70" s="20"/>
      <c r="B70" t="s">
        <v>66</v>
      </c>
    </row>
    <row r="71" spans="1:13" x14ac:dyDescent="0.25">
      <c r="A71" s="20"/>
    </row>
    <row r="72" spans="1:13" x14ac:dyDescent="0.25">
      <c r="A72" s="20"/>
    </row>
    <row r="87" spans="1:13" ht="5.3" customHeight="1" x14ac:dyDescent="0.25">
      <c r="A87" s="10"/>
      <c r="B87" s="10"/>
      <c r="C87" s="10"/>
      <c r="D87" s="10"/>
      <c r="E87" s="10"/>
      <c r="F87" s="10"/>
      <c r="G87" s="31"/>
      <c r="H87" s="10"/>
      <c r="I87" s="10"/>
      <c r="J87" s="10"/>
      <c r="K87" s="10"/>
      <c r="L87" s="10"/>
      <c r="M87" s="10"/>
    </row>
  </sheetData>
  <phoneticPr fontId="7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39C58-7303-4D53-A8F0-CADF58061DA0}">
  <sheetPr>
    <tabColor rgb="FFFF0000"/>
    <pageSetUpPr fitToPage="1"/>
  </sheetPr>
  <dimension ref="A1:Q65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sqref="A1:M65"/>
    </sheetView>
  </sheetViews>
  <sheetFormatPr defaultColWidth="9.125" defaultRowHeight="14.3" x14ac:dyDescent="0.25"/>
  <cols>
    <col min="1" max="1" width="18.125" style="68" bestFit="1" customWidth="1"/>
    <col min="2" max="2" width="1.5" style="68" customWidth="1"/>
    <col min="3" max="3" width="18.125" style="68" customWidth="1"/>
    <col min="4" max="4" width="1.5" style="68" customWidth="1"/>
    <col min="5" max="5" width="18.125" style="68" customWidth="1"/>
    <col min="6" max="6" width="1.5" style="68" customWidth="1"/>
    <col min="7" max="7" width="18.125" style="68" customWidth="1"/>
    <col min="8" max="8" width="1.5" style="68" customWidth="1"/>
    <col min="9" max="9" width="19.25" style="68" customWidth="1"/>
    <col min="10" max="10" width="1.5" style="68" customWidth="1"/>
    <col min="11" max="11" width="18.125" style="68" customWidth="1"/>
    <col min="12" max="12" width="1.5" style="68" customWidth="1"/>
    <col min="13" max="13" width="18.125" style="68" customWidth="1"/>
    <col min="14" max="14" width="4" style="68" customWidth="1"/>
    <col min="15" max="15" width="13.5" style="68" hidden="1" customWidth="1"/>
    <col min="16" max="16" width="4" style="68" hidden="1" customWidth="1"/>
    <col min="17" max="17" width="13.5" style="68" hidden="1" customWidth="1"/>
    <col min="18" max="16384" width="9.125" style="68"/>
  </cols>
  <sheetData>
    <row r="1" spans="1:17" x14ac:dyDescent="0.25">
      <c r="A1" s="2" t="s">
        <v>27</v>
      </c>
    </row>
    <row r="2" spans="1:17" ht="14.95" thickBot="1" x14ac:dyDescent="0.3"/>
    <row r="3" spans="1:17" s="72" customFormat="1" ht="45" customHeight="1" x14ac:dyDescent="0.25">
      <c r="A3" s="116" t="s">
        <v>28</v>
      </c>
      <c r="B3" s="113"/>
      <c r="C3" s="69" t="s">
        <v>29</v>
      </c>
      <c r="D3" s="113"/>
      <c r="E3" s="69" t="s">
        <v>30</v>
      </c>
      <c r="F3" s="113"/>
      <c r="G3" s="70" t="s">
        <v>31</v>
      </c>
      <c r="H3" s="113"/>
      <c r="I3" s="69" t="s">
        <v>32</v>
      </c>
      <c r="J3" s="113">
        <v>8</v>
      </c>
      <c r="K3" s="69" t="s">
        <v>33</v>
      </c>
      <c r="L3" s="113"/>
      <c r="M3" s="71" t="s">
        <v>64</v>
      </c>
      <c r="O3" s="73" t="s">
        <v>34</v>
      </c>
      <c r="Q3" s="73" t="s">
        <v>35</v>
      </c>
    </row>
    <row r="4" spans="1:17" s="76" customFormat="1" ht="28.55" x14ac:dyDescent="0.25">
      <c r="A4" s="117"/>
      <c r="B4" s="114"/>
      <c r="C4" s="74" t="s">
        <v>36</v>
      </c>
      <c r="D4" s="114"/>
      <c r="E4" s="74" t="s">
        <v>37</v>
      </c>
      <c r="F4" s="114"/>
      <c r="G4" s="75" t="s">
        <v>38</v>
      </c>
      <c r="H4" s="114"/>
      <c r="I4" s="74" t="s">
        <v>39</v>
      </c>
      <c r="J4" s="114"/>
      <c r="K4" s="74" t="s">
        <v>40</v>
      </c>
      <c r="L4" s="114"/>
      <c r="M4" s="74" t="s">
        <v>41</v>
      </c>
    </row>
    <row r="5" spans="1:17" s="72" customFormat="1" ht="14.95" thickBot="1" x14ac:dyDescent="0.3">
      <c r="A5" s="118"/>
      <c r="B5" s="115"/>
      <c r="C5" s="77">
        <v>-14</v>
      </c>
      <c r="D5" s="115"/>
      <c r="E5" s="77">
        <v>-7</v>
      </c>
      <c r="F5" s="115"/>
      <c r="G5" s="78">
        <v>0</v>
      </c>
      <c r="H5" s="115"/>
      <c r="I5" s="77">
        <v>5</v>
      </c>
      <c r="J5" s="115"/>
      <c r="K5" s="77">
        <v>8</v>
      </c>
      <c r="L5" s="115"/>
      <c r="M5" s="77">
        <v>30</v>
      </c>
    </row>
    <row r="6" spans="1:17" hidden="1" x14ac:dyDescent="0.25">
      <c r="A6" s="79">
        <v>45047</v>
      </c>
      <c r="B6" s="80"/>
      <c r="C6" s="81">
        <f>E6-7</f>
        <v>45064</v>
      </c>
      <c r="D6" s="80"/>
      <c r="E6" s="81">
        <v>45071</v>
      </c>
      <c r="F6" s="80"/>
      <c r="G6" s="82">
        <f>E6+7</f>
        <v>45078</v>
      </c>
      <c r="H6" s="80"/>
      <c r="I6" s="81">
        <f>G6+5</f>
        <v>45083</v>
      </c>
      <c r="J6" s="80"/>
      <c r="K6" s="81">
        <f>G6+8</f>
        <v>45086</v>
      </c>
      <c r="L6" s="80"/>
      <c r="M6" s="83">
        <f>G6+30</f>
        <v>45108</v>
      </c>
      <c r="O6" s="84">
        <v>44137</v>
      </c>
      <c r="Q6" s="68">
        <f>M6-O6</f>
        <v>971</v>
      </c>
    </row>
    <row r="7" spans="1:17" hidden="1" x14ac:dyDescent="0.25">
      <c r="A7" s="79">
        <v>45078</v>
      </c>
      <c r="B7" s="85"/>
      <c r="C7" s="81">
        <f t="shared" ref="C7:C62" si="0">E7-7</f>
        <v>45099</v>
      </c>
      <c r="D7" s="85"/>
      <c r="E7" s="86">
        <f>DATE(YEAR(A7),MONTH(A7)+1,1)-WEEKDAY(DATE(YEAR(A7),MONTH(A7)+1,3))</f>
        <v>45106</v>
      </c>
      <c r="F7" s="85"/>
      <c r="G7" s="82">
        <f t="shared" ref="G7:G62" si="1">E7+7</f>
        <v>45113</v>
      </c>
      <c r="H7" s="85"/>
      <c r="I7" s="81">
        <f t="shared" ref="I7:I62" si="2">G7+5</f>
        <v>45118</v>
      </c>
      <c r="J7" s="85"/>
      <c r="K7" s="81">
        <f t="shared" ref="K7:K62" si="3">G7+8</f>
        <v>45121</v>
      </c>
      <c r="L7" s="85"/>
      <c r="M7" s="83">
        <f t="shared" ref="M7:M62" si="4">G7+30</f>
        <v>45143</v>
      </c>
      <c r="O7" s="84">
        <v>44165</v>
      </c>
      <c r="Q7" s="68">
        <f t="shared" ref="Q7:Q32" si="5">M7-O7</f>
        <v>978</v>
      </c>
    </row>
    <row r="8" spans="1:17" hidden="1" x14ac:dyDescent="0.25">
      <c r="A8" s="79">
        <v>45108</v>
      </c>
      <c r="B8" s="85"/>
      <c r="C8" s="81">
        <f t="shared" si="0"/>
        <v>45127</v>
      </c>
      <c r="D8" s="85"/>
      <c r="E8" s="86">
        <f t="shared" ref="E8:E62" si="6">DATE(YEAR(A8),MONTH(A8)+1,1)-WEEKDAY(DATE(YEAR(A8),MONTH(A8)+1,3))</f>
        <v>45134</v>
      </c>
      <c r="F8" s="85"/>
      <c r="G8" s="82">
        <f t="shared" si="1"/>
        <v>45141</v>
      </c>
      <c r="H8" s="85"/>
      <c r="I8" s="81">
        <f t="shared" si="2"/>
        <v>45146</v>
      </c>
      <c r="J8" s="85"/>
      <c r="K8" s="81">
        <f t="shared" si="3"/>
        <v>45149</v>
      </c>
      <c r="L8" s="85"/>
      <c r="M8" s="83">
        <f t="shared" si="4"/>
        <v>45171</v>
      </c>
      <c r="O8" s="84">
        <v>44200</v>
      </c>
      <c r="Q8" s="68">
        <f t="shared" si="5"/>
        <v>971</v>
      </c>
    </row>
    <row r="9" spans="1:17" hidden="1" x14ac:dyDescent="0.25">
      <c r="A9" s="79">
        <v>45139</v>
      </c>
      <c r="B9" s="85"/>
      <c r="C9" s="81">
        <f t="shared" si="0"/>
        <v>45162</v>
      </c>
      <c r="D9" s="85"/>
      <c r="E9" s="86">
        <f t="shared" si="6"/>
        <v>45169</v>
      </c>
      <c r="F9" s="85"/>
      <c r="G9" s="82">
        <f t="shared" si="1"/>
        <v>45176</v>
      </c>
      <c r="H9" s="85"/>
      <c r="I9" s="81">
        <f t="shared" si="2"/>
        <v>45181</v>
      </c>
      <c r="J9" s="85"/>
      <c r="K9" s="81">
        <f t="shared" si="3"/>
        <v>45184</v>
      </c>
      <c r="L9" s="85"/>
      <c r="M9" s="83">
        <f t="shared" si="4"/>
        <v>45206</v>
      </c>
      <c r="O9" s="84">
        <v>44228</v>
      </c>
      <c r="Q9" s="68">
        <f t="shared" si="5"/>
        <v>978</v>
      </c>
    </row>
    <row r="10" spans="1:17" hidden="1" x14ac:dyDescent="0.25">
      <c r="A10" s="79">
        <v>45170</v>
      </c>
      <c r="B10" s="85"/>
      <c r="C10" s="81">
        <f t="shared" si="0"/>
        <v>45190</v>
      </c>
      <c r="D10" s="85"/>
      <c r="E10" s="86">
        <f t="shared" si="6"/>
        <v>45197</v>
      </c>
      <c r="F10" s="85"/>
      <c r="G10" s="82">
        <f t="shared" si="1"/>
        <v>45204</v>
      </c>
      <c r="H10" s="85"/>
      <c r="I10" s="81">
        <f t="shared" si="2"/>
        <v>45209</v>
      </c>
      <c r="J10" s="85"/>
      <c r="K10" s="81">
        <f t="shared" si="3"/>
        <v>45212</v>
      </c>
      <c r="L10" s="85"/>
      <c r="M10" s="83">
        <f t="shared" si="4"/>
        <v>45234</v>
      </c>
      <c r="O10" s="84">
        <v>44256</v>
      </c>
      <c r="Q10" s="68">
        <f t="shared" si="5"/>
        <v>978</v>
      </c>
    </row>
    <row r="11" spans="1:17" hidden="1" x14ac:dyDescent="0.25">
      <c r="A11" s="79">
        <v>45200</v>
      </c>
      <c r="B11" s="85"/>
      <c r="C11" s="81">
        <f t="shared" si="0"/>
        <v>45218</v>
      </c>
      <c r="D11" s="85"/>
      <c r="E11" s="86">
        <f t="shared" si="6"/>
        <v>45225</v>
      </c>
      <c r="F11" s="85"/>
      <c r="G11" s="82">
        <f t="shared" si="1"/>
        <v>45232</v>
      </c>
      <c r="H11" s="85"/>
      <c r="I11" s="81">
        <f t="shared" si="2"/>
        <v>45237</v>
      </c>
      <c r="J11" s="85"/>
      <c r="K11" s="81">
        <f t="shared" si="3"/>
        <v>45240</v>
      </c>
      <c r="L11" s="85"/>
      <c r="M11" s="83">
        <f t="shared" si="4"/>
        <v>45262</v>
      </c>
      <c r="O11" s="84">
        <v>44284</v>
      </c>
      <c r="Q11" s="68">
        <f t="shared" si="5"/>
        <v>978</v>
      </c>
    </row>
    <row r="12" spans="1:17" x14ac:dyDescent="0.25">
      <c r="A12" s="79">
        <v>45231</v>
      </c>
      <c r="B12" s="85"/>
      <c r="C12" s="81">
        <f t="shared" si="0"/>
        <v>45253</v>
      </c>
      <c r="D12" s="85"/>
      <c r="E12" s="86">
        <f t="shared" si="6"/>
        <v>45260</v>
      </c>
      <c r="F12" s="85"/>
      <c r="G12" s="82">
        <f t="shared" si="1"/>
        <v>45267</v>
      </c>
      <c r="H12" s="85"/>
      <c r="I12" s="81">
        <f t="shared" si="2"/>
        <v>45272</v>
      </c>
      <c r="J12" s="85"/>
      <c r="K12" s="81">
        <f t="shared" si="3"/>
        <v>45275</v>
      </c>
      <c r="L12" s="85"/>
      <c r="M12" s="83">
        <f t="shared" si="4"/>
        <v>45297</v>
      </c>
      <c r="O12" s="84">
        <v>44320</v>
      </c>
      <c r="Q12" s="68">
        <f t="shared" si="5"/>
        <v>977</v>
      </c>
    </row>
    <row r="13" spans="1:17" x14ac:dyDescent="0.25">
      <c r="A13" s="79" t="s">
        <v>69</v>
      </c>
      <c r="B13" s="85"/>
      <c r="C13" s="81">
        <v>45253</v>
      </c>
      <c r="D13" s="85"/>
      <c r="E13" s="86">
        <v>45260</v>
      </c>
      <c r="F13" s="85"/>
      <c r="G13" s="82">
        <v>45267</v>
      </c>
      <c r="H13" s="85"/>
      <c r="I13" s="95">
        <v>45267</v>
      </c>
      <c r="J13" s="85"/>
      <c r="K13" s="95">
        <v>45272</v>
      </c>
      <c r="L13" s="85"/>
      <c r="M13" s="83">
        <v>45297</v>
      </c>
      <c r="O13" s="84"/>
    </row>
    <row r="14" spans="1:17" x14ac:dyDescent="0.25">
      <c r="A14" s="79">
        <v>45261</v>
      </c>
      <c r="B14" s="85"/>
      <c r="C14" s="81">
        <f t="shared" si="0"/>
        <v>45281</v>
      </c>
      <c r="D14" s="85"/>
      <c r="E14" s="87">
        <f t="shared" si="6"/>
        <v>45288</v>
      </c>
      <c r="F14" s="85"/>
      <c r="G14" s="82">
        <f t="shared" si="1"/>
        <v>45295</v>
      </c>
      <c r="H14" s="85"/>
      <c r="I14" s="81">
        <f t="shared" si="2"/>
        <v>45300</v>
      </c>
      <c r="J14" s="85"/>
      <c r="K14" s="81">
        <f t="shared" si="3"/>
        <v>45303</v>
      </c>
      <c r="L14" s="85"/>
      <c r="M14" s="83">
        <f t="shared" si="4"/>
        <v>45325</v>
      </c>
      <c r="O14" s="84">
        <v>44348</v>
      </c>
      <c r="Q14" s="68">
        <f t="shared" si="5"/>
        <v>977</v>
      </c>
    </row>
    <row r="15" spans="1:17" hidden="1" x14ac:dyDescent="0.25">
      <c r="A15" s="79">
        <v>45292</v>
      </c>
      <c r="B15" s="85"/>
      <c r="C15" s="81">
        <f t="shared" si="0"/>
        <v>45309</v>
      </c>
      <c r="D15" s="85"/>
      <c r="E15" s="86">
        <f t="shared" si="6"/>
        <v>45316</v>
      </c>
      <c r="F15" s="85"/>
      <c r="G15" s="82">
        <f t="shared" si="1"/>
        <v>45323</v>
      </c>
      <c r="H15" s="85"/>
      <c r="I15" s="81">
        <f t="shared" si="2"/>
        <v>45328</v>
      </c>
      <c r="J15" s="85"/>
      <c r="K15" s="81">
        <f t="shared" si="3"/>
        <v>45331</v>
      </c>
      <c r="L15" s="85"/>
      <c r="M15" s="83">
        <f t="shared" si="4"/>
        <v>45353</v>
      </c>
      <c r="O15" s="84">
        <v>44382</v>
      </c>
      <c r="Q15" s="68">
        <f t="shared" si="5"/>
        <v>971</v>
      </c>
    </row>
    <row r="16" spans="1:17" hidden="1" x14ac:dyDescent="0.25">
      <c r="A16" s="79">
        <v>45323</v>
      </c>
      <c r="B16" s="85"/>
      <c r="C16" s="81">
        <f t="shared" si="0"/>
        <v>45344</v>
      </c>
      <c r="D16" s="85"/>
      <c r="E16" s="86">
        <f t="shared" si="6"/>
        <v>45351</v>
      </c>
      <c r="F16" s="85"/>
      <c r="G16" s="82">
        <f t="shared" si="1"/>
        <v>45358</v>
      </c>
      <c r="H16" s="85"/>
      <c r="I16" s="81">
        <f t="shared" si="2"/>
        <v>45363</v>
      </c>
      <c r="J16" s="85"/>
      <c r="K16" s="81">
        <f t="shared" si="3"/>
        <v>45366</v>
      </c>
      <c r="L16" s="85"/>
      <c r="M16" s="83">
        <f t="shared" si="4"/>
        <v>45388</v>
      </c>
      <c r="O16" s="84">
        <v>44410</v>
      </c>
      <c r="Q16" s="68">
        <f t="shared" si="5"/>
        <v>978</v>
      </c>
    </row>
    <row r="17" spans="1:17" hidden="1" x14ac:dyDescent="0.25">
      <c r="A17" s="79">
        <v>45352</v>
      </c>
      <c r="B17" s="85"/>
      <c r="C17" s="81">
        <f t="shared" si="0"/>
        <v>45372</v>
      </c>
      <c r="D17" s="85"/>
      <c r="E17" s="86">
        <f t="shared" si="6"/>
        <v>45379</v>
      </c>
      <c r="F17" s="85"/>
      <c r="G17" s="82">
        <f t="shared" si="1"/>
        <v>45386</v>
      </c>
      <c r="H17" s="85"/>
      <c r="I17" s="81">
        <f t="shared" si="2"/>
        <v>45391</v>
      </c>
      <c r="J17" s="85"/>
      <c r="K17" s="81">
        <f t="shared" si="3"/>
        <v>45394</v>
      </c>
      <c r="L17" s="85"/>
      <c r="M17" s="83">
        <f t="shared" si="4"/>
        <v>45416</v>
      </c>
      <c r="O17" s="84">
        <v>44438</v>
      </c>
      <c r="Q17" s="68">
        <f t="shared" si="5"/>
        <v>978</v>
      </c>
    </row>
    <row r="18" spans="1:17" hidden="1" x14ac:dyDescent="0.25">
      <c r="A18" s="79">
        <v>45383</v>
      </c>
      <c r="B18" s="85"/>
      <c r="C18" s="81">
        <f t="shared" si="0"/>
        <v>45400</v>
      </c>
      <c r="D18" s="85"/>
      <c r="E18" s="86">
        <f t="shared" si="6"/>
        <v>45407</v>
      </c>
      <c r="F18" s="85"/>
      <c r="G18" s="82">
        <f t="shared" si="1"/>
        <v>45414</v>
      </c>
      <c r="H18" s="85"/>
      <c r="I18" s="81">
        <f t="shared" si="2"/>
        <v>45419</v>
      </c>
      <c r="J18" s="85"/>
      <c r="K18" s="81">
        <f t="shared" si="3"/>
        <v>45422</v>
      </c>
      <c r="L18" s="85"/>
      <c r="M18" s="83">
        <f t="shared" si="4"/>
        <v>45444</v>
      </c>
      <c r="O18" s="84">
        <v>44473</v>
      </c>
      <c r="Q18" s="68">
        <f t="shared" si="5"/>
        <v>971</v>
      </c>
    </row>
    <row r="19" spans="1:17" hidden="1" x14ac:dyDescent="0.25">
      <c r="A19" s="79">
        <v>45413</v>
      </c>
      <c r="B19" s="85"/>
      <c r="C19" s="81">
        <f t="shared" si="0"/>
        <v>45435</v>
      </c>
      <c r="D19" s="85"/>
      <c r="E19" s="86">
        <f t="shared" si="6"/>
        <v>45442</v>
      </c>
      <c r="F19" s="85"/>
      <c r="G19" s="82">
        <f t="shared" si="1"/>
        <v>45449</v>
      </c>
      <c r="H19" s="85"/>
      <c r="I19" s="81">
        <f t="shared" si="2"/>
        <v>45454</v>
      </c>
      <c r="J19" s="85"/>
      <c r="K19" s="81">
        <f t="shared" si="3"/>
        <v>45457</v>
      </c>
      <c r="L19" s="85"/>
      <c r="M19" s="83">
        <f t="shared" si="4"/>
        <v>45479</v>
      </c>
      <c r="O19" s="84">
        <v>44501</v>
      </c>
      <c r="Q19" s="68">
        <f t="shared" si="5"/>
        <v>978</v>
      </c>
    </row>
    <row r="20" spans="1:17" hidden="1" x14ac:dyDescent="0.25">
      <c r="A20" s="79">
        <v>45444</v>
      </c>
      <c r="B20" s="85"/>
      <c r="C20" s="81">
        <f t="shared" si="0"/>
        <v>45463</v>
      </c>
      <c r="D20" s="85"/>
      <c r="E20" s="86">
        <f t="shared" si="6"/>
        <v>45470</v>
      </c>
      <c r="F20" s="85"/>
      <c r="G20" s="82">
        <f t="shared" si="1"/>
        <v>45477</v>
      </c>
      <c r="H20" s="85"/>
      <c r="I20" s="81">
        <f t="shared" si="2"/>
        <v>45482</v>
      </c>
      <c r="J20" s="85"/>
      <c r="K20" s="81">
        <f t="shared" si="3"/>
        <v>45485</v>
      </c>
      <c r="L20" s="85"/>
      <c r="M20" s="83">
        <f t="shared" si="4"/>
        <v>45507</v>
      </c>
      <c r="O20" s="84">
        <v>44529</v>
      </c>
      <c r="Q20" s="68">
        <f t="shared" si="5"/>
        <v>978</v>
      </c>
    </row>
    <row r="21" spans="1:17" hidden="1" x14ac:dyDescent="0.25">
      <c r="A21" s="79">
        <v>45474</v>
      </c>
      <c r="B21" s="85"/>
      <c r="C21" s="81">
        <f t="shared" si="0"/>
        <v>45491</v>
      </c>
      <c r="D21" s="85"/>
      <c r="E21" s="86">
        <f t="shared" si="6"/>
        <v>45498</v>
      </c>
      <c r="F21" s="85"/>
      <c r="G21" s="82">
        <f t="shared" si="1"/>
        <v>45505</v>
      </c>
      <c r="H21" s="85"/>
      <c r="I21" s="81">
        <f t="shared" si="2"/>
        <v>45510</v>
      </c>
      <c r="J21" s="85"/>
      <c r="K21" s="81">
        <f t="shared" si="3"/>
        <v>45513</v>
      </c>
      <c r="L21" s="85"/>
      <c r="M21" s="83">
        <f t="shared" si="4"/>
        <v>45535</v>
      </c>
      <c r="O21" s="84">
        <v>44564</v>
      </c>
      <c r="Q21" s="68">
        <f t="shared" si="5"/>
        <v>971</v>
      </c>
    </row>
    <row r="22" spans="1:17" hidden="1" x14ac:dyDescent="0.25">
      <c r="A22" s="79">
        <v>45505</v>
      </c>
      <c r="B22" s="85"/>
      <c r="C22" s="81">
        <f t="shared" si="0"/>
        <v>45526</v>
      </c>
      <c r="D22" s="85"/>
      <c r="E22" s="86">
        <f t="shared" si="6"/>
        <v>45533</v>
      </c>
      <c r="F22" s="85"/>
      <c r="G22" s="82">
        <f t="shared" si="1"/>
        <v>45540</v>
      </c>
      <c r="H22" s="85"/>
      <c r="I22" s="81">
        <f t="shared" si="2"/>
        <v>45545</v>
      </c>
      <c r="J22" s="85"/>
      <c r="K22" s="81">
        <f t="shared" si="3"/>
        <v>45548</v>
      </c>
      <c r="L22" s="85"/>
      <c r="M22" s="83">
        <f t="shared" si="4"/>
        <v>45570</v>
      </c>
      <c r="O22" s="84">
        <v>44592</v>
      </c>
      <c r="Q22" s="68">
        <f t="shared" si="5"/>
        <v>978</v>
      </c>
    </row>
    <row r="23" spans="1:17" hidden="1" x14ac:dyDescent="0.25">
      <c r="A23" s="79">
        <v>45536</v>
      </c>
      <c r="B23" s="85"/>
      <c r="C23" s="81">
        <f t="shared" si="0"/>
        <v>45554</v>
      </c>
      <c r="D23" s="85"/>
      <c r="E23" s="86">
        <f t="shared" si="6"/>
        <v>45561</v>
      </c>
      <c r="F23" s="85"/>
      <c r="G23" s="82">
        <f t="shared" si="1"/>
        <v>45568</v>
      </c>
      <c r="H23" s="85"/>
      <c r="I23" s="81">
        <f t="shared" si="2"/>
        <v>45573</v>
      </c>
      <c r="J23" s="85"/>
      <c r="K23" s="81">
        <f t="shared" si="3"/>
        <v>45576</v>
      </c>
      <c r="L23" s="85"/>
      <c r="M23" s="83">
        <f t="shared" si="4"/>
        <v>45598</v>
      </c>
      <c r="O23" s="84">
        <v>44627</v>
      </c>
      <c r="Q23" s="88">
        <f t="shared" si="5"/>
        <v>971</v>
      </c>
    </row>
    <row r="24" spans="1:17" hidden="1" x14ac:dyDescent="0.25">
      <c r="A24" s="79">
        <v>45566</v>
      </c>
      <c r="B24" s="85"/>
      <c r="C24" s="81">
        <f t="shared" si="0"/>
        <v>45589</v>
      </c>
      <c r="D24" s="85"/>
      <c r="E24" s="86">
        <f t="shared" si="6"/>
        <v>45596</v>
      </c>
      <c r="F24" s="85"/>
      <c r="G24" s="82">
        <f t="shared" si="1"/>
        <v>45603</v>
      </c>
      <c r="H24" s="85"/>
      <c r="I24" s="81">
        <f t="shared" si="2"/>
        <v>45608</v>
      </c>
      <c r="J24" s="85"/>
      <c r="K24" s="81">
        <f t="shared" si="3"/>
        <v>45611</v>
      </c>
      <c r="L24" s="85"/>
      <c r="M24" s="83">
        <f t="shared" si="4"/>
        <v>45633</v>
      </c>
      <c r="O24" s="84">
        <v>44655</v>
      </c>
      <c r="Q24" s="68">
        <f t="shared" si="5"/>
        <v>978</v>
      </c>
    </row>
    <row r="25" spans="1:17" hidden="1" x14ac:dyDescent="0.25">
      <c r="A25" s="79">
        <v>45597</v>
      </c>
      <c r="B25" s="85"/>
      <c r="C25" s="81">
        <f t="shared" si="0"/>
        <v>45617</v>
      </c>
      <c r="D25" s="85"/>
      <c r="E25" s="86">
        <f t="shared" si="6"/>
        <v>45624</v>
      </c>
      <c r="F25" s="85"/>
      <c r="G25" s="82">
        <f t="shared" si="1"/>
        <v>45631</v>
      </c>
      <c r="H25" s="85"/>
      <c r="I25" s="81">
        <f t="shared" si="2"/>
        <v>45636</v>
      </c>
      <c r="J25" s="85"/>
      <c r="K25" s="81">
        <f t="shared" si="3"/>
        <v>45639</v>
      </c>
      <c r="L25" s="85"/>
      <c r="M25" s="83">
        <f t="shared" si="4"/>
        <v>45661</v>
      </c>
      <c r="O25" s="84">
        <v>44683</v>
      </c>
      <c r="Q25" s="68">
        <f t="shared" si="5"/>
        <v>978</v>
      </c>
    </row>
    <row r="26" spans="1:17" hidden="1" x14ac:dyDescent="0.25">
      <c r="A26" s="79">
        <v>45627</v>
      </c>
      <c r="B26" s="85"/>
      <c r="C26" s="81">
        <f t="shared" si="0"/>
        <v>45645</v>
      </c>
      <c r="D26" s="85"/>
      <c r="E26" s="87">
        <f t="shared" si="6"/>
        <v>45652</v>
      </c>
      <c r="F26" s="85"/>
      <c r="G26" s="82">
        <f t="shared" si="1"/>
        <v>45659</v>
      </c>
      <c r="H26" s="85"/>
      <c r="I26" s="81">
        <f t="shared" si="2"/>
        <v>45664</v>
      </c>
      <c r="J26" s="85"/>
      <c r="K26" s="81">
        <f t="shared" si="3"/>
        <v>45667</v>
      </c>
      <c r="L26" s="85"/>
      <c r="M26" s="83">
        <f t="shared" si="4"/>
        <v>45689</v>
      </c>
      <c r="O26" s="84">
        <v>44712</v>
      </c>
      <c r="Q26" s="68">
        <f t="shared" si="5"/>
        <v>977</v>
      </c>
    </row>
    <row r="27" spans="1:17" hidden="1" x14ac:dyDescent="0.25">
      <c r="A27" s="79">
        <v>45658</v>
      </c>
      <c r="B27" s="85"/>
      <c r="C27" s="81">
        <f t="shared" si="0"/>
        <v>45680</v>
      </c>
      <c r="D27" s="85"/>
      <c r="E27" s="86">
        <f t="shared" si="6"/>
        <v>45687</v>
      </c>
      <c r="F27" s="85"/>
      <c r="G27" s="82">
        <f t="shared" si="1"/>
        <v>45694</v>
      </c>
      <c r="H27" s="85"/>
      <c r="I27" s="81">
        <f t="shared" si="2"/>
        <v>45699</v>
      </c>
      <c r="J27" s="85"/>
      <c r="K27" s="81">
        <f t="shared" si="3"/>
        <v>45702</v>
      </c>
      <c r="L27" s="85"/>
      <c r="M27" s="83">
        <f t="shared" si="4"/>
        <v>45724</v>
      </c>
      <c r="O27" s="84">
        <v>44746</v>
      </c>
      <c r="Q27" s="68">
        <f t="shared" si="5"/>
        <v>978</v>
      </c>
    </row>
    <row r="28" spans="1:17" hidden="1" x14ac:dyDescent="0.25">
      <c r="A28" s="79">
        <v>45689</v>
      </c>
      <c r="B28" s="85"/>
      <c r="C28" s="81">
        <f t="shared" si="0"/>
        <v>45708</v>
      </c>
      <c r="D28" s="85"/>
      <c r="E28" s="86">
        <f t="shared" si="6"/>
        <v>45715</v>
      </c>
      <c r="F28" s="85"/>
      <c r="G28" s="82">
        <f t="shared" si="1"/>
        <v>45722</v>
      </c>
      <c r="H28" s="85"/>
      <c r="I28" s="81">
        <f t="shared" si="2"/>
        <v>45727</v>
      </c>
      <c r="J28" s="85"/>
      <c r="K28" s="81">
        <f t="shared" si="3"/>
        <v>45730</v>
      </c>
      <c r="L28" s="85"/>
      <c r="M28" s="83">
        <f t="shared" si="4"/>
        <v>45752</v>
      </c>
      <c r="O28" s="84">
        <v>44774</v>
      </c>
      <c r="Q28" s="68">
        <f t="shared" si="5"/>
        <v>978</v>
      </c>
    </row>
    <row r="29" spans="1:17" hidden="1" x14ac:dyDescent="0.25">
      <c r="A29" s="79">
        <v>45717</v>
      </c>
      <c r="B29" s="85"/>
      <c r="C29" s="81">
        <f t="shared" si="0"/>
        <v>45736</v>
      </c>
      <c r="D29" s="85"/>
      <c r="E29" s="86">
        <f t="shared" si="6"/>
        <v>45743</v>
      </c>
      <c r="F29" s="85"/>
      <c r="G29" s="82">
        <f t="shared" si="1"/>
        <v>45750</v>
      </c>
      <c r="H29" s="85"/>
      <c r="I29" s="81">
        <f t="shared" si="2"/>
        <v>45755</v>
      </c>
      <c r="J29" s="85"/>
      <c r="K29" s="81">
        <f t="shared" si="3"/>
        <v>45758</v>
      </c>
      <c r="L29" s="85"/>
      <c r="M29" s="83">
        <f t="shared" si="4"/>
        <v>45780</v>
      </c>
      <c r="O29" s="84">
        <v>44799</v>
      </c>
      <c r="Q29" s="68">
        <f t="shared" si="5"/>
        <v>981</v>
      </c>
    </row>
    <row r="30" spans="1:17" hidden="1" x14ac:dyDescent="0.25">
      <c r="A30" s="79">
        <v>45748</v>
      </c>
      <c r="B30" s="85"/>
      <c r="C30" s="81">
        <f t="shared" si="0"/>
        <v>45764</v>
      </c>
      <c r="D30" s="85"/>
      <c r="E30" s="86">
        <f t="shared" si="6"/>
        <v>45771</v>
      </c>
      <c r="F30" s="85"/>
      <c r="G30" s="82">
        <f t="shared" si="1"/>
        <v>45778</v>
      </c>
      <c r="H30" s="85"/>
      <c r="I30" s="81">
        <f t="shared" si="2"/>
        <v>45783</v>
      </c>
      <c r="J30" s="85"/>
      <c r="K30" s="81">
        <f t="shared" si="3"/>
        <v>45786</v>
      </c>
      <c r="L30" s="85"/>
      <c r="M30" s="83">
        <f t="shared" si="4"/>
        <v>45808</v>
      </c>
      <c r="O30" s="84">
        <v>44837</v>
      </c>
      <c r="Q30" s="68">
        <f t="shared" si="5"/>
        <v>971</v>
      </c>
    </row>
    <row r="31" spans="1:17" hidden="1" x14ac:dyDescent="0.25">
      <c r="A31" s="79">
        <v>45778</v>
      </c>
      <c r="B31" s="85"/>
      <c r="C31" s="81">
        <f t="shared" si="0"/>
        <v>45799</v>
      </c>
      <c r="D31" s="85"/>
      <c r="E31" s="86">
        <f t="shared" si="6"/>
        <v>45806</v>
      </c>
      <c r="F31" s="85"/>
      <c r="G31" s="82">
        <f t="shared" si="1"/>
        <v>45813</v>
      </c>
      <c r="H31" s="85"/>
      <c r="I31" s="81">
        <f t="shared" si="2"/>
        <v>45818</v>
      </c>
      <c r="J31" s="85"/>
      <c r="K31" s="81">
        <f t="shared" si="3"/>
        <v>45821</v>
      </c>
      <c r="L31" s="85"/>
      <c r="M31" s="83">
        <f t="shared" si="4"/>
        <v>45843</v>
      </c>
      <c r="O31" s="84">
        <v>44865</v>
      </c>
      <c r="Q31" s="68">
        <f t="shared" si="5"/>
        <v>978</v>
      </c>
    </row>
    <row r="32" spans="1:17" s="91" customFormat="1" hidden="1" x14ac:dyDescent="0.25">
      <c r="A32" s="89">
        <v>45809</v>
      </c>
      <c r="B32" s="90"/>
      <c r="C32" s="81">
        <f t="shared" si="0"/>
        <v>45827</v>
      </c>
      <c r="D32" s="90"/>
      <c r="E32" s="86">
        <f t="shared" si="6"/>
        <v>45834</v>
      </c>
      <c r="F32" s="90"/>
      <c r="G32" s="82">
        <f t="shared" si="1"/>
        <v>45841</v>
      </c>
      <c r="H32" s="90"/>
      <c r="I32" s="81">
        <f t="shared" si="2"/>
        <v>45846</v>
      </c>
      <c r="J32" s="90"/>
      <c r="K32" s="81">
        <f t="shared" si="3"/>
        <v>45849</v>
      </c>
      <c r="L32" s="90"/>
      <c r="M32" s="83">
        <f t="shared" si="4"/>
        <v>45871</v>
      </c>
      <c r="O32" s="92">
        <v>44904</v>
      </c>
      <c r="Q32" s="91">
        <f t="shared" si="5"/>
        <v>967</v>
      </c>
    </row>
    <row r="33" spans="1:15" s="91" customFormat="1" hidden="1" x14ac:dyDescent="0.25">
      <c r="A33" s="89">
        <v>45839</v>
      </c>
      <c r="B33" s="90"/>
      <c r="C33" s="81">
        <f t="shared" si="0"/>
        <v>45862</v>
      </c>
      <c r="D33" s="90"/>
      <c r="E33" s="86">
        <f t="shared" si="6"/>
        <v>45869</v>
      </c>
      <c r="F33" s="90"/>
      <c r="G33" s="82">
        <f t="shared" si="1"/>
        <v>45876</v>
      </c>
      <c r="H33" s="90"/>
      <c r="I33" s="81">
        <f t="shared" si="2"/>
        <v>45881</v>
      </c>
      <c r="J33" s="90"/>
      <c r="K33" s="81">
        <f t="shared" si="3"/>
        <v>45884</v>
      </c>
      <c r="L33" s="90"/>
      <c r="M33" s="83">
        <f t="shared" si="4"/>
        <v>45906</v>
      </c>
      <c r="O33" s="92"/>
    </row>
    <row r="34" spans="1:15" s="91" customFormat="1" hidden="1" x14ac:dyDescent="0.25">
      <c r="A34" s="89">
        <v>45870</v>
      </c>
      <c r="B34" s="90"/>
      <c r="C34" s="81">
        <f t="shared" si="0"/>
        <v>45890</v>
      </c>
      <c r="D34" s="90"/>
      <c r="E34" s="86">
        <f t="shared" si="6"/>
        <v>45897</v>
      </c>
      <c r="F34" s="90"/>
      <c r="G34" s="82">
        <f t="shared" si="1"/>
        <v>45904</v>
      </c>
      <c r="H34" s="90"/>
      <c r="I34" s="81">
        <f t="shared" si="2"/>
        <v>45909</v>
      </c>
      <c r="J34" s="90"/>
      <c r="K34" s="81">
        <f t="shared" si="3"/>
        <v>45912</v>
      </c>
      <c r="L34" s="90"/>
      <c r="M34" s="83">
        <f t="shared" si="4"/>
        <v>45934</v>
      </c>
      <c r="O34" s="92"/>
    </row>
    <row r="35" spans="1:15" s="91" customFormat="1" hidden="1" x14ac:dyDescent="0.25">
      <c r="A35" s="89">
        <v>45901</v>
      </c>
      <c r="B35" s="90"/>
      <c r="C35" s="81">
        <f t="shared" si="0"/>
        <v>45918</v>
      </c>
      <c r="D35" s="90"/>
      <c r="E35" s="86">
        <f t="shared" si="6"/>
        <v>45925</v>
      </c>
      <c r="F35" s="90"/>
      <c r="G35" s="82">
        <f t="shared" si="1"/>
        <v>45932</v>
      </c>
      <c r="H35" s="90"/>
      <c r="I35" s="81">
        <f t="shared" si="2"/>
        <v>45937</v>
      </c>
      <c r="J35" s="90"/>
      <c r="K35" s="81">
        <f t="shared" si="3"/>
        <v>45940</v>
      </c>
      <c r="L35" s="90"/>
      <c r="M35" s="83">
        <f t="shared" si="4"/>
        <v>45962</v>
      </c>
      <c r="O35" s="92"/>
    </row>
    <row r="36" spans="1:15" s="91" customFormat="1" hidden="1" x14ac:dyDescent="0.25">
      <c r="A36" s="89">
        <v>45931</v>
      </c>
      <c r="B36" s="90"/>
      <c r="C36" s="81">
        <f t="shared" si="0"/>
        <v>45953</v>
      </c>
      <c r="D36" s="90"/>
      <c r="E36" s="86">
        <f t="shared" si="6"/>
        <v>45960</v>
      </c>
      <c r="F36" s="90"/>
      <c r="G36" s="82">
        <f t="shared" si="1"/>
        <v>45967</v>
      </c>
      <c r="H36" s="90"/>
      <c r="I36" s="81">
        <f t="shared" si="2"/>
        <v>45972</v>
      </c>
      <c r="J36" s="90"/>
      <c r="K36" s="81">
        <f t="shared" si="3"/>
        <v>45975</v>
      </c>
      <c r="L36" s="90"/>
      <c r="M36" s="83">
        <f t="shared" si="4"/>
        <v>45997</v>
      </c>
      <c r="O36" s="92"/>
    </row>
    <row r="37" spans="1:15" s="91" customFormat="1" hidden="1" x14ac:dyDescent="0.25">
      <c r="A37" s="89">
        <v>45962</v>
      </c>
      <c r="B37" s="90"/>
      <c r="C37" s="81">
        <f t="shared" si="0"/>
        <v>45981</v>
      </c>
      <c r="D37" s="90"/>
      <c r="E37" s="86">
        <f t="shared" si="6"/>
        <v>45988</v>
      </c>
      <c r="F37" s="90"/>
      <c r="G37" s="82">
        <f t="shared" si="1"/>
        <v>45995</v>
      </c>
      <c r="H37" s="90"/>
      <c r="I37" s="81">
        <f t="shared" si="2"/>
        <v>46000</v>
      </c>
      <c r="J37" s="90"/>
      <c r="K37" s="81">
        <f t="shared" si="3"/>
        <v>46003</v>
      </c>
      <c r="L37" s="90"/>
      <c r="M37" s="83">
        <f t="shared" si="4"/>
        <v>46025</v>
      </c>
      <c r="O37" s="92"/>
    </row>
    <row r="38" spans="1:15" s="91" customFormat="1" hidden="1" x14ac:dyDescent="0.25">
      <c r="A38" s="89">
        <v>45992</v>
      </c>
      <c r="B38" s="90"/>
      <c r="C38" s="81">
        <f t="shared" si="0"/>
        <v>46009</v>
      </c>
      <c r="D38" s="90"/>
      <c r="E38" s="87">
        <f t="shared" si="6"/>
        <v>46016</v>
      </c>
      <c r="F38" s="90"/>
      <c r="G38" s="93">
        <f t="shared" si="1"/>
        <v>46023</v>
      </c>
      <c r="H38" s="90"/>
      <c r="I38" s="81">
        <f t="shared" si="2"/>
        <v>46028</v>
      </c>
      <c r="J38" s="90"/>
      <c r="K38" s="81">
        <f t="shared" si="3"/>
        <v>46031</v>
      </c>
      <c r="L38" s="90"/>
      <c r="M38" s="83">
        <f t="shared" si="4"/>
        <v>46053</v>
      </c>
      <c r="O38" s="92"/>
    </row>
    <row r="39" spans="1:15" s="91" customFormat="1" hidden="1" x14ac:dyDescent="0.25">
      <c r="A39" s="89">
        <v>46023</v>
      </c>
      <c r="B39" s="90"/>
      <c r="C39" s="81">
        <f t="shared" si="0"/>
        <v>46044</v>
      </c>
      <c r="D39" s="90"/>
      <c r="E39" s="86">
        <f t="shared" si="6"/>
        <v>46051</v>
      </c>
      <c r="F39" s="90"/>
      <c r="G39" s="82">
        <f t="shared" si="1"/>
        <v>46058</v>
      </c>
      <c r="H39" s="90"/>
      <c r="I39" s="81">
        <f t="shared" si="2"/>
        <v>46063</v>
      </c>
      <c r="J39" s="90"/>
      <c r="K39" s="81">
        <f t="shared" si="3"/>
        <v>46066</v>
      </c>
      <c r="L39" s="90"/>
      <c r="M39" s="83">
        <f t="shared" si="4"/>
        <v>46088</v>
      </c>
      <c r="O39" s="92"/>
    </row>
    <row r="40" spans="1:15" s="91" customFormat="1" hidden="1" x14ac:dyDescent="0.25">
      <c r="A40" s="89">
        <v>46054</v>
      </c>
      <c r="B40" s="90"/>
      <c r="C40" s="81">
        <f t="shared" si="0"/>
        <v>46072</v>
      </c>
      <c r="D40" s="90"/>
      <c r="E40" s="86">
        <f t="shared" si="6"/>
        <v>46079</v>
      </c>
      <c r="F40" s="90"/>
      <c r="G40" s="82">
        <f t="shared" si="1"/>
        <v>46086</v>
      </c>
      <c r="H40" s="90"/>
      <c r="I40" s="81">
        <f t="shared" si="2"/>
        <v>46091</v>
      </c>
      <c r="J40" s="90"/>
      <c r="K40" s="81">
        <f t="shared" si="3"/>
        <v>46094</v>
      </c>
      <c r="L40" s="90"/>
      <c r="M40" s="83">
        <f t="shared" si="4"/>
        <v>46116</v>
      </c>
      <c r="O40" s="92"/>
    </row>
    <row r="41" spans="1:15" s="91" customFormat="1" hidden="1" x14ac:dyDescent="0.25">
      <c r="A41" s="89">
        <v>46082</v>
      </c>
      <c r="B41" s="90"/>
      <c r="C41" s="81">
        <f t="shared" si="0"/>
        <v>46100</v>
      </c>
      <c r="D41" s="90"/>
      <c r="E41" s="86">
        <f t="shared" si="6"/>
        <v>46107</v>
      </c>
      <c r="F41" s="90"/>
      <c r="G41" s="82">
        <f t="shared" si="1"/>
        <v>46114</v>
      </c>
      <c r="H41" s="90"/>
      <c r="I41" s="81">
        <f t="shared" si="2"/>
        <v>46119</v>
      </c>
      <c r="J41" s="90"/>
      <c r="K41" s="81">
        <f t="shared" si="3"/>
        <v>46122</v>
      </c>
      <c r="L41" s="90"/>
      <c r="M41" s="83">
        <f t="shared" si="4"/>
        <v>46144</v>
      </c>
      <c r="O41" s="92"/>
    </row>
    <row r="42" spans="1:15" s="91" customFormat="1" hidden="1" x14ac:dyDescent="0.25">
      <c r="A42" s="89">
        <v>46113</v>
      </c>
      <c r="B42" s="90"/>
      <c r="C42" s="81">
        <f t="shared" si="0"/>
        <v>46135</v>
      </c>
      <c r="D42" s="90"/>
      <c r="E42" s="86">
        <f t="shared" si="6"/>
        <v>46142</v>
      </c>
      <c r="F42" s="90"/>
      <c r="G42" s="82">
        <f t="shared" si="1"/>
        <v>46149</v>
      </c>
      <c r="H42" s="90"/>
      <c r="I42" s="81">
        <f t="shared" si="2"/>
        <v>46154</v>
      </c>
      <c r="J42" s="90"/>
      <c r="K42" s="81">
        <f t="shared" si="3"/>
        <v>46157</v>
      </c>
      <c r="L42" s="90"/>
      <c r="M42" s="83">
        <f t="shared" si="4"/>
        <v>46179</v>
      </c>
      <c r="O42" s="92"/>
    </row>
    <row r="43" spans="1:15" s="91" customFormat="1" hidden="1" x14ac:dyDescent="0.25">
      <c r="A43" s="89">
        <v>46143</v>
      </c>
      <c r="B43" s="90"/>
      <c r="C43" s="81">
        <f t="shared" si="0"/>
        <v>46163</v>
      </c>
      <c r="D43" s="90"/>
      <c r="E43" s="86">
        <f t="shared" si="6"/>
        <v>46170</v>
      </c>
      <c r="F43" s="90"/>
      <c r="G43" s="82">
        <f t="shared" si="1"/>
        <v>46177</v>
      </c>
      <c r="H43" s="90"/>
      <c r="I43" s="81">
        <f t="shared" si="2"/>
        <v>46182</v>
      </c>
      <c r="J43" s="90"/>
      <c r="K43" s="81">
        <f t="shared" si="3"/>
        <v>46185</v>
      </c>
      <c r="L43" s="90"/>
      <c r="M43" s="83">
        <f t="shared" si="4"/>
        <v>46207</v>
      </c>
      <c r="O43" s="92"/>
    </row>
    <row r="44" spans="1:15" s="91" customFormat="1" hidden="1" x14ac:dyDescent="0.25">
      <c r="A44" s="89">
        <v>46174</v>
      </c>
      <c r="B44" s="90"/>
      <c r="C44" s="81">
        <f t="shared" si="0"/>
        <v>46191</v>
      </c>
      <c r="D44" s="90"/>
      <c r="E44" s="86">
        <f t="shared" si="6"/>
        <v>46198</v>
      </c>
      <c r="F44" s="90"/>
      <c r="G44" s="82">
        <f t="shared" si="1"/>
        <v>46205</v>
      </c>
      <c r="H44" s="90"/>
      <c r="I44" s="81">
        <f t="shared" si="2"/>
        <v>46210</v>
      </c>
      <c r="J44" s="90"/>
      <c r="K44" s="81">
        <f t="shared" si="3"/>
        <v>46213</v>
      </c>
      <c r="L44" s="90"/>
      <c r="M44" s="83">
        <f t="shared" si="4"/>
        <v>46235</v>
      </c>
      <c r="O44" s="92"/>
    </row>
    <row r="45" spans="1:15" s="91" customFormat="1" hidden="1" x14ac:dyDescent="0.25">
      <c r="A45" s="89">
        <v>46204</v>
      </c>
      <c r="B45" s="90"/>
      <c r="C45" s="81">
        <f t="shared" si="0"/>
        <v>46226</v>
      </c>
      <c r="D45" s="90"/>
      <c r="E45" s="86">
        <f t="shared" si="6"/>
        <v>46233</v>
      </c>
      <c r="F45" s="90"/>
      <c r="G45" s="82">
        <f t="shared" si="1"/>
        <v>46240</v>
      </c>
      <c r="H45" s="90"/>
      <c r="I45" s="81">
        <f t="shared" si="2"/>
        <v>46245</v>
      </c>
      <c r="J45" s="90"/>
      <c r="K45" s="81">
        <f t="shared" si="3"/>
        <v>46248</v>
      </c>
      <c r="L45" s="90"/>
      <c r="M45" s="83">
        <f t="shared" si="4"/>
        <v>46270</v>
      </c>
      <c r="O45" s="92"/>
    </row>
    <row r="46" spans="1:15" s="91" customFormat="1" hidden="1" x14ac:dyDescent="0.25">
      <c r="A46" s="89">
        <v>46235</v>
      </c>
      <c r="B46" s="90"/>
      <c r="C46" s="81">
        <f t="shared" si="0"/>
        <v>46254</v>
      </c>
      <c r="D46" s="90"/>
      <c r="E46" s="86">
        <f t="shared" si="6"/>
        <v>46261</v>
      </c>
      <c r="F46" s="90"/>
      <c r="G46" s="82">
        <f t="shared" si="1"/>
        <v>46268</v>
      </c>
      <c r="H46" s="90"/>
      <c r="I46" s="81">
        <f t="shared" si="2"/>
        <v>46273</v>
      </c>
      <c r="J46" s="90"/>
      <c r="K46" s="81">
        <f t="shared" si="3"/>
        <v>46276</v>
      </c>
      <c r="L46" s="90"/>
      <c r="M46" s="83">
        <f t="shared" si="4"/>
        <v>46298</v>
      </c>
      <c r="O46" s="92"/>
    </row>
    <row r="47" spans="1:15" s="91" customFormat="1" hidden="1" x14ac:dyDescent="0.25">
      <c r="A47" s="89">
        <v>46266</v>
      </c>
      <c r="B47" s="90"/>
      <c r="C47" s="81">
        <f t="shared" si="0"/>
        <v>46282</v>
      </c>
      <c r="D47" s="90"/>
      <c r="E47" s="86">
        <f t="shared" si="6"/>
        <v>46289</v>
      </c>
      <c r="F47" s="90"/>
      <c r="G47" s="82">
        <f t="shared" si="1"/>
        <v>46296</v>
      </c>
      <c r="H47" s="90"/>
      <c r="I47" s="81">
        <f t="shared" si="2"/>
        <v>46301</v>
      </c>
      <c r="J47" s="90"/>
      <c r="K47" s="81">
        <f t="shared" si="3"/>
        <v>46304</v>
      </c>
      <c r="L47" s="90"/>
      <c r="M47" s="83">
        <f t="shared" si="4"/>
        <v>46326</v>
      </c>
      <c r="O47" s="92"/>
    </row>
    <row r="48" spans="1:15" s="91" customFormat="1" hidden="1" x14ac:dyDescent="0.25">
      <c r="A48" s="89">
        <v>46296</v>
      </c>
      <c r="B48" s="90"/>
      <c r="C48" s="81">
        <f t="shared" si="0"/>
        <v>46317</v>
      </c>
      <c r="D48" s="90"/>
      <c r="E48" s="86">
        <f t="shared" si="6"/>
        <v>46324</v>
      </c>
      <c r="F48" s="90"/>
      <c r="G48" s="82">
        <f t="shared" si="1"/>
        <v>46331</v>
      </c>
      <c r="H48" s="90"/>
      <c r="I48" s="81">
        <f t="shared" si="2"/>
        <v>46336</v>
      </c>
      <c r="J48" s="90"/>
      <c r="K48" s="81">
        <f t="shared" si="3"/>
        <v>46339</v>
      </c>
      <c r="L48" s="90"/>
      <c r="M48" s="83">
        <f t="shared" si="4"/>
        <v>46361</v>
      </c>
      <c r="O48" s="92"/>
    </row>
    <row r="49" spans="1:15" s="91" customFormat="1" hidden="1" x14ac:dyDescent="0.25">
      <c r="A49" s="89">
        <v>46327</v>
      </c>
      <c r="B49" s="90"/>
      <c r="C49" s="81">
        <f t="shared" si="0"/>
        <v>46345</v>
      </c>
      <c r="D49" s="90"/>
      <c r="E49" s="86">
        <f t="shared" si="6"/>
        <v>46352</v>
      </c>
      <c r="F49" s="90"/>
      <c r="G49" s="82">
        <f t="shared" si="1"/>
        <v>46359</v>
      </c>
      <c r="H49" s="90"/>
      <c r="I49" s="81">
        <f t="shared" si="2"/>
        <v>46364</v>
      </c>
      <c r="J49" s="90"/>
      <c r="K49" s="81">
        <f t="shared" si="3"/>
        <v>46367</v>
      </c>
      <c r="L49" s="90"/>
      <c r="M49" s="83">
        <f t="shared" si="4"/>
        <v>46389</v>
      </c>
      <c r="O49" s="92"/>
    </row>
    <row r="50" spans="1:15" s="91" customFormat="1" hidden="1" x14ac:dyDescent="0.25">
      <c r="A50" s="89">
        <v>46357</v>
      </c>
      <c r="B50" s="90"/>
      <c r="C50" s="81">
        <f t="shared" si="0"/>
        <v>46380</v>
      </c>
      <c r="D50" s="90"/>
      <c r="E50" s="87">
        <f t="shared" si="6"/>
        <v>46387</v>
      </c>
      <c r="F50" s="90"/>
      <c r="G50" s="82">
        <f t="shared" si="1"/>
        <v>46394</v>
      </c>
      <c r="H50" s="90"/>
      <c r="I50" s="81">
        <f t="shared" si="2"/>
        <v>46399</v>
      </c>
      <c r="J50" s="90"/>
      <c r="K50" s="81">
        <f t="shared" si="3"/>
        <v>46402</v>
      </c>
      <c r="L50" s="90"/>
      <c r="M50" s="83">
        <f t="shared" si="4"/>
        <v>46424</v>
      </c>
      <c r="O50" s="92"/>
    </row>
    <row r="51" spans="1:15" s="91" customFormat="1" hidden="1" x14ac:dyDescent="0.25">
      <c r="A51" s="89">
        <v>46388</v>
      </c>
      <c r="B51" s="90"/>
      <c r="C51" s="81">
        <f t="shared" si="0"/>
        <v>46408</v>
      </c>
      <c r="D51" s="90"/>
      <c r="E51" s="86">
        <f t="shared" si="6"/>
        <v>46415</v>
      </c>
      <c r="F51" s="90"/>
      <c r="G51" s="82">
        <f t="shared" si="1"/>
        <v>46422</v>
      </c>
      <c r="H51" s="90"/>
      <c r="I51" s="81">
        <f t="shared" si="2"/>
        <v>46427</v>
      </c>
      <c r="J51" s="90"/>
      <c r="K51" s="81">
        <f t="shared" si="3"/>
        <v>46430</v>
      </c>
      <c r="L51" s="90"/>
      <c r="M51" s="83">
        <f t="shared" si="4"/>
        <v>46452</v>
      </c>
      <c r="O51" s="92"/>
    </row>
    <row r="52" spans="1:15" s="91" customFormat="1" hidden="1" x14ac:dyDescent="0.25">
      <c r="A52" s="89">
        <v>46419</v>
      </c>
      <c r="B52" s="90"/>
      <c r="C52" s="81">
        <f t="shared" si="0"/>
        <v>46436</v>
      </c>
      <c r="D52" s="90"/>
      <c r="E52" s="86">
        <f t="shared" si="6"/>
        <v>46443</v>
      </c>
      <c r="F52" s="90"/>
      <c r="G52" s="82">
        <f t="shared" si="1"/>
        <v>46450</v>
      </c>
      <c r="H52" s="90"/>
      <c r="I52" s="81">
        <f t="shared" si="2"/>
        <v>46455</v>
      </c>
      <c r="J52" s="90"/>
      <c r="K52" s="81">
        <f t="shared" si="3"/>
        <v>46458</v>
      </c>
      <c r="L52" s="90"/>
      <c r="M52" s="83">
        <f t="shared" si="4"/>
        <v>46480</v>
      </c>
      <c r="O52" s="92"/>
    </row>
    <row r="53" spans="1:15" s="91" customFormat="1" hidden="1" x14ac:dyDescent="0.25">
      <c r="A53" s="89">
        <v>46447</v>
      </c>
      <c r="B53" s="90"/>
      <c r="C53" s="81">
        <f t="shared" si="0"/>
        <v>46464</v>
      </c>
      <c r="D53" s="90"/>
      <c r="E53" s="86">
        <f t="shared" si="6"/>
        <v>46471</v>
      </c>
      <c r="F53" s="90"/>
      <c r="G53" s="82">
        <f t="shared" si="1"/>
        <v>46478</v>
      </c>
      <c r="H53" s="90"/>
      <c r="I53" s="81">
        <f t="shared" si="2"/>
        <v>46483</v>
      </c>
      <c r="J53" s="90"/>
      <c r="K53" s="81">
        <f t="shared" si="3"/>
        <v>46486</v>
      </c>
      <c r="L53" s="90"/>
      <c r="M53" s="83">
        <f t="shared" si="4"/>
        <v>46508</v>
      </c>
      <c r="O53" s="92"/>
    </row>
    <row r="54" spans="1:15" s="91" customFormat="1" hidden="1" x14ac:dyDescent="0.25">
      <c r="A54" s="89">
        <v>46478</v>
      </c>
      <c r="B54" s="90"/>
      <c r="C54" s="81">
        <f t="shared" si="0"/>
        <v>46499</v>
      </c>
      <c r="D54" s="90"/>
      <c r="E54" s="86">
        <f t="shared" si="6"/>
        <v>46506</v>
      </c>
      <c r="F54" s="90"/>
      <c r="G54" s="82">
        <f t="shared" si="1"/>
        <v>46513</v>
      </c>
      <c r="H54" s="90"/>
      <c r="I54" s="81">
        <f t="shared" si="2"/>
        <v>46518</v>
      </c>
      <c r="J54" s="90"/>
      <c r="K54" s="81">
        <f t="shared" si="3"/>
        <v>46521</v>
      </c>
      <c r="L54" s="90"/>
      <c r="M54" s="83">
        <f t="shared" si="4"/>
        <v>46543</v>
      </c>
      <c r="O54" s="92"/>
    </row>
    <row r="55" spans="1:15" s="91" customFormat="1" hidden="1" x14ac:dyDescent="0.25">
      <c r="A55" s="89">
        <v>46508</v>
      </c>
      <c r="B55" s="90"/>
      <c r="C55" s="81">
        <f t="shared" si="0"/>
        <v>46527</v>
      </c>
      <c r="D55" s="90"/>
      <c r="E55" s="86">
        <f t="shared" si="6"/>
        <v>46534</v>
      </c>
      <c r="F55" s="90"/>
      <c r="G55" s="82">
        <f t="shared" si="1"/>
        <v>46541</v>
      </c>
      <c r="H55" s="90"/>
      <c r="I55" s="81">
        <f t="shared" si="2"/>
        <v>46546</v>
      </c>
      <c r="J55" s="90"/>
      <c r="K55" s="81">
        <f t="shared" si="3"/>
        <v>46549</v>
      </c>
      <c r="L55" s="90"/>
      <c r="M55" s="83">
        <f t="shared" si="4"/>
        <v>46571</v>
      </c>
      <c r="O55" s="92"/>
    </row>
    <row r="56" spans="1:15" s="91" customFormat="1" hidden="1" x14ac:dyDescent="0.25">
      <c r="A56" s="89">
        <v>46539</v>
      </c>
      <c r="B56" s="90"/>
      <c r="C56" s="81">
        <f t="shared" si="0"/>
        <v>46555</v>
      </c>
      <c r="D56" s="90"/>
      <c r="E56" s="86">
        <f t="shared" si="6"/>
        <v>46562</v>
      </c>
      <c r="F56" s="90"/>
      <c r="G56" s="82">
        <f t="shared" si="1"/>
        <v>46569</v>
      </c>
      <c r="H56" s="90"/>
      <c r="I56" s="81">
        <f t="shared" si="2"/>
        <v>46574</v>
      </c>
      <c r="J56" s="90"/>
      <c r="K56" s="81">
        <f t="shared" si="3"/>
        <v>46577</v>
      </c>
      <c r="L56" s="90"/>
      <c r="M56" s="83">
        <f t="shared" si="4"/>
        <v>46599</v>
      </c>
      <c r="O56" s="92"/>
    </row>
    <row r="57" spans="1:15" s="91" customFormat="1" hidden="1" x14ac:dyDescent="0.25">
      <c r="A57" s="89">
        <v>46569</v>
      </c>
      <c r="B57" s="90"/>
      <c r="C57" s="81">
        <f t="shared" si="0"/>
        <v>46590</v>
      </c>
      <c r="D57" s="90"/>
      <c r="E57" s="86">
        <f t="shared" si="6"/>
        <v>46597</v>
      </c>
      <c r="F57" s="90"/>
      <c r="G57" s="82">
        <f t="shared" si="1"/>
        <v>46604</v>
      </c>
      <c r="H57" s="90"/>
      <c r="I57" s="81">
        <f t="shared" si="2"/>
        <v>46609</v>
      </c>
      <c r="J57" s="90"/>
      <c r="K57" s="81">
        <f t="shared" si="3"/>
        <v>46612</v>
      </c>
      <c r="L57" s="90"/>
      <c r="M57" s="83">
        <f t="shared" si="4"/>
        <v>46634</v>
      </c>
      <c r="O57" s="92"/>
    </row>
    <row r="58" spans="1:15" s="91" customFormat="1" hidden="1" x14ac:dyDescent="0.25">
      <c r="A58" s="89">
        <v>46600</v>
      </c>
      <c r="B58" s="90"/>
      <c r="C58" s="81">
        <f t="shared" si="0"/>
        <v>46618</v>
      </c>
      <c r="D58" s="90"/>
      <c r="E58" s="86">
        <f t="shared" si="6"/>
        <v>46625</v>
      </c>
      <c r="F58" s="90"/>
      <c r="G58" s="82">
        <f t="shared" si="1"/>
        <v>46632</v>
      </c>
      <c r="H58" s="90"/>
      <c r="I58" s="81">
        <f t="shared" si="2"/>
        <v>46637</v>
      </c>
      <c r="J58" s="90"/>
      <c r="K58" s="81">
        <f t="shared" si="3"/>
        <v>46640</v>
      </c>
      <c r="L58" s="90"/>
      <c r="M58" s="83">
        <f t="shared" si="4"/>
        <v>46662</v>
      </c>
      <c r="O58" s="92"/>
    </row>
    <row r="59" spans="1:15" s="91" customFormat="1" hidden="1" x14ac:dyDescent="0.25">
      <c r="A59" s="89">
        <v>46631</v>
      </c>
      <c r="B59" s="90"/>
      <c r="C59" s="81">
        <f t="shared" si="0"/>
        <v>46653</v>
      </c>
      <c r="D59" s="90"/>
      <c r="E59" s="86">
        <f t="shared" si="6"/>
        <v>46660</v>
      </c>
      <c r="F59" s="90"/>
      <c r="G59" s="82">
        <f t="shared" si="1"/>
        <v>46667</v>
      </c>
      <c r="H59" s="90"/>
      <c r="I59" s="81">
        <f t="shared" si="2"/>
        <v>46672</v>
      </c>
      <c r="J59" s="90"/>
      <c r="K59" s="81">
        <f t="shared" si="3"/>
        <v>46675</v>
      </c>
      <c r="L59" s="90"/>
      <c r="M59" s="83">
        <f t="shared" si="4"/>
        <v>46697</v>
      </c>
      <c r="O59" s="92"/>
    </row>
    <row r="60" spans="1:15" s="91" customFormat="1" hidden="1" x14ac:dyDescent="0.25">
      <c r="A60" s="89">
        <v>46661</v>
      </c>
      <c r="B60" s="90"/>
      <c r="C60" s="81">
        <f t="shared" si="0"/>
        <v>46681</v>
      </c>
      <c r="D60" s="90"/>
      <c r="E60" s="86">
        <f t="shared" si="6"/>
        <v>46688</v>
      </c>
      <c r="F60" s="90"/>
      <c r="G60" s="82">
        <f t="shared" si="1"/>
        <v>46695</v>
      </c>
      <c r="H60" s="90"/>
      <c r="I60" s="81">
        <f t="shared" si="2"/>
        <v>46700</v>
      </c>
      <c r="J60" s="90"/>
      <c r="K60" s="81">
        <f t="shared" si="3"/>
        <v>46703</v>
      </c>
      <c r="L60" s="90"/>
      <c r="M60" s="83">
        <f t="shared" si="4"/>
        <v>46725</v>
      </c>
      <c r="O60" s="92"/>
    </row>
    <row r="61" spans="1:15" s="91" customFormat="1" hidden="1" x14ac:dyDescent="0.25">
      <c r="A61" s="89">
        <v>46692</v>
      </c>
      <c r="B61" s="90"/>
      <c r="C61" s="81">
        <f t="shared" si="0"/>
        <v>46709</v>
      </c>
      <c r="D61" s="90"/>
      <c r="E61" s="86">
        <f t="shared" si="6"/>
        <v>46716</v>
      </c>
      <c r="F61" s="90"/>
      <c r="G61" s="82">
        <f t="shared" si="1"/>
        <v>46723</v>
      </c>
      <c r="H61" s="90"/>
      <c r="I61" s="81">
        <f t="shared" si="2"/>
        <v>46728</v>
      </c>
      <c r="J61" s="90"/>
      <c r="K61" s="81">
        <f t="shared" si="3"/>
        <v>46731</v>
      </c>
      <c r="L61" s="90"/>
      <c r="M61" s="83">
        <f t="shared" si="4"/>
        <v>46753</v>
      </c>
      <c r="O61" s="92"/>
    </row>
    <row r="62" spans="1:15" s="91" customFormat="1" hidden="1" x14ac:dyDescent="0.25">
      <c r="A62" s="89">
        <v>46722</v>
      </c>
      <c r="B62" s="90"/>
      <c r="C62" s="81">
        <f t="shared" si="0"/>
        <v>46744</v>
      </c>
      <c r="D62" s="90"/>
      <c r="E62" s="87">
        <f t="shared" si="6"/>
        <v>46751</v>
      </c>
      <c r="F62" s="90"/>
      <c r="G62" s="82">
        <f t="shared" si="1"/>
        <v>46758</v>
      </c>
      <c r="H62" s="90"/>
      <c r="I62" s="81">
        <f t="shared" si="2"/>
        <v>46763</v>
      </c>
      <c r="J62" s="90"/>
      <c r="K62" s="81">
        <f t="shared" si="3"/>
        <v>46766</v>
      </c>
      <c r="L62" s="90"/>
      <c r="M62" s="83">
        <f t="shared" si="4"/>
        <v>46788</v>
      </c>
      <c r="O62" s="92"/>
    </row>
    <row r="63" spans="1:15" x14ac:dyDescent="0.25">
      <c r="A63" s="79" t="s">
        <v>70</v>
      </c>
      <c r="C63" s="95">
        <v>45275</v>
      </c>
      <c r="D63" s="85"/>
      <c r="E63" s="96">
        <v>45281</v>
      </c>
      <c r="F63" s="85"/>
      <c r="G63" s="82">
        <v>45295</v>
      </c>
      <c r="H63" s="85"/>
      <c r="I63" s="81">
        <v>45300</v>
      </c>
      <c r="J63" s="85"/>
      <c r="K63" s="81">
        <v>45303</v>
      </c>
      <c r="L63" s="85"/>
      <c r="M63" s="83">
        <v>45325</v>
      </c>
    </row>
    <row r="65" spans="1:11" s="91" customFormat="1" ht="71.349999999999994" x14ac:dyDescent="0.25">
      <c r="A65" s="91" t="s">
        <v>71</v>
      </c>
      <c r="E65" s="91" t="s">
        <v>72</v>
      </c>
      <c r="I65" s="91" t="s">
        <v>74</v>
      </c>
      <c r="K65" s="91" t="s">
        <v>73</v>
      </c>
    </row>
  </sheetData>
  <mergeCells count="7">
    <mergeCell ref="L3:L5"/>
    <mergeCell ref="A3:A5"/>
    <mergeCell ref="B3:B5"/>
    <mergeCell ref="D3:D5"/>
    <mergeCell ref="F3:F5"/>
    <mergeCell ref="H3:H5"/>
    <mergeCell ref="J3:J5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5BCD94BC912048B3CAAA71894A05C0" ma:contentTypeVersion="17" ma:contentTypeDescription="Create a new document." ma:contentTypeScope="" ma:versionID="b065d81eef0b9c38e57c9d5faf54f4f2">
  <xsd:schema xmlns:xsd="http://www.w3.org/2001/XMLSchema" xmlns:xs="http://www.w3.org/2001/XMLSchema" xmlns:p="http://schemas.microsoft.com/office/2006/metadata/properties" xmlns:ns1="http://schemas.microsoft.com/sharepoint/v3" xmlns:ns2="a9657566-b0f0-4da0-b27e-c90bf8e4d2fa" xmlns:ns3="23fe0791-a786-474a-8d63-dcbe3a447a6a" targetNamespace="http://schemas.microsoft.com/office/2006/metadata/properties" ma:root="true" ma:fieldsID="7ab74a5f1f155315dd3d2b46751e42b4" ns1:_="" ns2:_="" ns3:_="">
    <xsd:import namespace="http://schemas.microsoft.com/sharepoint/v3"/>
    <xsd:import namespace="a9657566-b0f0-4da0-b27e-c90bf8e4d2fa"/>
    <xsd:import namespace="23fe0791-a786-474a-8d63-dcbe3a447a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657566-b0f0-4da0-b27e-c90bf8e4d2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dd67457-475a-4620-aac4-d120b1e11d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fe0791-a786-474a-8d63-dcbe3a447a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24b5f74a-17f7-4e8a-bbaf-071748482ad9}" ma:internalName="TaxCatchAll" ma:showField="CatchAllData" ma:web="23fe0791-a786-474a-8d63-dcbe3a447a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a9657566-b0f0-4da0-b27e-c90bf8e4d2fa">
      <Terms xmlns="http://schemas.microsoft.com/office/infopath/2007/PartnerControls"/>
    </lcf76f155ced4ddcb4097134ff3c332f>
    <TaxCatchAll xmlns="23fe0791-a786-474a-8d63-dcbe3a447a6a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3F6D29C-0FD9-4C22-BF06-2FF76DDA74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44E364-C81E-4C5A-B0D4-D3DE8BCC4B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9657566-b0f0-4da0-b27e-c90bf8e4d2fa"/>
    <ds:schemaRef ds:uri="23fe0791-a786-474a-8d63-dcbe3a447a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D14DBF-B312-4836-BCEC-74E561F016F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9657566-b0f0-4da0-b27e-c90bf8e4d2fa"/>
    <ds:schemaRef ds:uri="23fe0791-a786-474a-8d63-dcbe3a447a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Trade Contract Payment cycle</vt:lpstr>
      <vt:lpstr>Valuation Schedule</vt:lpstr>
      <vt:lpstr>Timetable</vt:lpstr>
      <vt:lpstr>Dec 23</vt:lpstr>
      <vt:lpstr>Timetable!Print_Area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Glen Harding</dc:creator>
  <cp:keywords/>
  <dc:description/>
  <cp:lastModifiedBy>Simon Thorpe</cp:lastModifiedBy>
  <cp:revision/>
  <cp:lastPrinted>2023-11-23T13:24:46Z</cp:lastPrinted>
  <dcterms:created xsi:type="dcterms:W3CDTF">2020-04-20T07:07:20Z</dcterms:created>
  <dcterms:modified xsi:type="dcterms:W3CDTF">2025-05-27T09:13:17Z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2edb961-2539-428c-ac28-54744038a78e_Enabled">
    <vt:lpwstr>true</vt:lpwstr>
  </property>
  <property fmtid="{D5CDD505-2E9C-101B-9397-08002B2CF9AE}" pid="3" name="MSIP_Label_32edb961-2539-428c-ac28-54744038a78e_SetDate">
    <vt:lpwstr>2023-04-03T13:53:11Z</vt:lpwstr>
  </property>
  <property fmtid="{D5CDD505-2E9C-101B-9397-08002B2CF9AE}" pid="4" name="MSIP_Label_32edb961-2539-428c-ac28-54744038a78e_Method">
    <vt:lpwstr>Standard</vt:lpwstr>
  </property>
  <property fmtid="{D5CDD505-2E9C-101B-9397-08002B2CF9AE}" pid="5" name="MSIP_Label_32edb961-2539-428c-ac28-54744038a78e_Name">
    <vt:lpwstr>Genral</vt:lpwstr>
  </property>
  <property fmtid="{D5CDD505-2E9C-101B-9397-08002B2CF9AE}" pid="6" name="MSIP_Label_32edb961-2539-428c-ac28-54744038a78e_SiteId">
    <vt:lpwstr>39bfc871-c8c3-44cf-b475-6a03193cfd0e</vt:lpwstr>
  </property>
  <property fmtid="{D5CDD505-2E9C-101B-9397-08002B2CF9AE}" pid="7" name="MSIP_Label_32edb961-2539-428c-ac28-54744038a78e_ActionId">
    <vt:lpwstr>d5d16fca-ea92-4634-965b-a719d2292397</vt:lpwstr>
  </property>
  <property fmtid="{D5CDD505-2E9C-101B-9397-08002B2CF9AE}" pid="8" name="MSIP_Label_32edb961-2539-428c-ac28-54744038a78e_ContentBits">
    <vt:lpwstr>0</vt:lpwstr>
  </property>
  <property fmtid="{D5CDD505-2E9C-101B-9397-08002B2CF9AE}" pid="9" name="ContentTypeId">
    <vt:lpwstr>0x010100425BCD94BC912048B3CAAA71894A05C0</vt:lpwstr>
  </property>
  <property fmtid="{D5CDD505-2E9C-101B-9397-08002B2CF9AE}" pid="10" name="MediaServiceImageTags">
    <vt:lpwstr/>
  </property>
</Properties>
</file>