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5E9A7F45-43DC-4B17-BB8B-8DCA70ED180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Sheet1!$A$10:$J$87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5" i="1" l="1"/>
  <c r="I83" i="1"/>
  <c r="I79" i="1"/>
  <c r="I77" i="1"/>
  <c r="I75" i="1"/>
  <c r="I71" i="1"/>
  <c r="I69" i="1"/>
  <c r="I65" i="1"/>
  <c r="I63" i="1"/>
  <c r="I61" i="1"/>
  <c r="I59" i="1"/>
  <c r="I57" i="1"/>
  <c r="I55" i="1"/>
  <c r="I53" i="1"/>
  <c r="I51" i="1"/>
  <c r="I47" i="1"/>
  <c r="H75" i="1"/>
  <c r="H71" i="1"/>
  <c r="H69" i="1"/>
  <c r="H65" i="1"/>
  <c r="H63" i="1"/>
  <c r="H61" i="1"/>
  <c r="H59" i="1"/>
  <c r="H55" i="1"/>
  <c r="H53" i="1"/>
  <c r="H51" i="1"/>
  <c r="H47" i="1"/>
  <c r="I13" i="1" l="1"/>
  <c r="I41" i="1"/>
  <c r="I39" i="1"/>
  <c r="I35" i="1"/>
  <c r="I33" i="1"/>
  <c r="I31" i="1"/>
  <c r="I29" i="1"/>
  <c r="I27" i="1"/>
  <c r="I19" i="1"/>
  <c r="I17" i="1"/>
  <c r="I15" i="1"/>
  <c r="H37" i="1"/>
  <c r="I37" i="1" s="1"/>
  <c r="I87" i="1" l="1"/>
</calcChain>
</file>

<file path=xl/sharedStrings.xml><?xml version="1.0" encoding="utf-8"?>
<sst xmlns="http://schemas.openxmlformats.org/spreadsheetml/2006/main" count="122" uniqueCount="67">
  <si>
    <t>Trade</t>
  </si>
  <si>
    <t>Supplier</t>
  </si>
  <si>
    <t>Start</t>
  </si>
  <si>
    <t>Delivery</t>
  </si>
  <si>
    <t>Order by</t>
  </si>
  <si>
    <t>Profit/Loss</t>
  </si>
  <si>
    <t>Comments</t>
  </si>
  <si>
    <t>Period</t>
  </si>
  <si>
    <t>Allowance</t>
  </si>
  <si>
    <t>Quote</t>
  </si>
  <si>
    <t>Tender</t>
  </si>
  <si>
    <t>Order</t>
  </si>
  <si>
    <t>Placed</t>
  </si>
  <si>
    <t>Date (w/c)</t>
  </si>
  <si>
    <t>SRM - HILTON HOTEL, WOKING</t>
  </si>
  <si>
    <t>Insitu guest bathrooms</t>
  </si>
  <si>
    <r>
      <t xml:space="preserve">PROCUREMENT SCHEDULE </t>
    </r>
    <r>
      <rPr>
        <b/>
        <u/>
        <sz val="10"/>
        <color rgb="FFFF0000"/>
        <rFont val="Arial"/>
        <family val="2"/>
      </rPr>
      <t>SANITARY FITTINGS</t>
    </r>
  </si>
  <si>
    <t xml:space="preserve">ACC-002 - Black hat coat hook. </t>
  </si>
  <si>
    <t>ACC-012 - Shower shelf, mirror polished stainless steel.</t>
  </si>
  <si>
    <t>ACC-003 - Spare toilet roll holder, Mattee black to match MT-001.</t>
  </si>
  <si>
    <t xml:space="preserve">ACC-004 - Toilet roll holder, Matte black to match MT-001. </t>
  </si>
  <si>
    <t xml:space="preserve">GL-003 - Shower sceen, frameless glass screen. </t>
  </si>
  <si>
    <t>GL-001A - Shower glass fixed screen</t>
  </si>
  <si>
    <t>GL-004 Bath Glass Fixed Screen</t>
  </si>
  <si>
    <t xml:space="preserve">GRB-001- Bath grab rail, Voda VA14. </t>
  </si>
  <si>
    <t xml:space="preserve">GRB- 002A - DDA grab rail 600. Stainless steel polished. </t>
  </si>
  <si>
    <t xml:space="preserve">GRB- 002B - DDA grab rail 1500. Stainless steel polished. </t>
  </si>
  <si>
    <t xml:space="preserve">GRB- 003 - Shower hinged rail. Stainless steel polished. </t>
  </si>
  <si>
    <t xml:space="preserve">GRB- 004 - L shape grab rail. Stainless steel polished. </t>
  </si>
  <si>
    <t>ACC-013A Shower curtain rail</t>
  </si>
  <si>
    <t>ACC-013B Shower Curtain; 1800mm length x 2000mm wide</t>
  </si>
  <si>
    <t>SHW-006 Shower Seat</t>
  </si>
  <si>
    <t>ACC-007A Floor stop</t>
  </si>
  <si>
    <t>ACC-023 Toilet roll holder</t>
  </si>
  <si>
    <t>ACC-025 Spare toilet roll holder</t>
  </si>
  <si>
    <t xml:space="preserve">ACC-037A Soap Dispenser </t>
  </si>
  <si>
    <t>ACC-038 Robe hook</t>
  </si>
  <si>
    <t>FoH &amp; BoH washrooms</t>
  </si>
  <si>
    <t>BACC-021 Metal Shelf</t>
  </si>
  <si>
    <t>BACC-012 Full Height Mirror</t>
  </si>
  <si>
    <t>BGRB001 - Grab Rail</t>
  </si>
  <si>
    <t>BACC -02 coat hook</t>
  </si>
  <si>
    <t>BACC-003 Spare toilet roll holder</t>
  </si>
  <si>
    <t>BACC-004 Toilet roll dispenser</t>
  </si>
  <si>
    <t>BACC-016 Urinal Seperator ideal standard</t>
  </si>
  <si>
    <t xml:space="preserve">BACC-005 Soap Dispenser </t>
  </si>
  <si>
    <t>BACC-008 Tissue Dispenser</t>
  </si>
  <si>
    <t>BACC-001 Mirror Vanity</t>
  </si>
  <si>
    <t>BACC-017 Shelf</t>
  </si>
  <si>
    <t>BACC-010 make up mirror</t>
  </si>
  <si>
    <t>BACC-014 Curtain Shower Rail</t>
  </si>
  <si>
    <t>BACC-015 Curtain Shower</t>
  </si>
  <si>
    <t>Waterbury</t>
  </si>
  <si>
    <t>Fayers</t>
  </si>
  <si>
    <t>Yes</t>
  </si>
  <si>
    <t>BACC-018 Shower glass partitioned door</t>
  </si>
  <si>
    <t>BACC-019 Shower glass partitioned door</t>
  </si>
  <si>
    <t>Bobrick</t>
  </si>
  <si>
    <t>SDS</t>
  </si>
  <si>
    <t>Select Hardware</t>
  </si>
  <si>
    <t>Nisbets</t>
  </si>
  <si>
    <t>30.09.20</t>
  </si>
  <si>
    <t>N/A on 3v schedule</t>
  </si>
  <si>
    <t>West one</t>
  </si>
  <si>
    <t>By others</t>
  </si>
  <si>
    <t>Omitted</t>
  </si>
  <si>
    <t>TBA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</si>
</sst>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10"/>
      <color rgb="FFFF0000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rgb="FFFF0000"/>
      <name val="Trebuchet MS"/>
      <family val="2"/>
    </font>
    <font>
      <sz val="12"/>
      <name val="Times New Roman"/>
      <family val="1"/>
    </font>
    <font>
      <sz val="10"/>
      <color theme="1"/>
      <name val="Trebuchet MS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2">
    <xf numFmtId="0" fontId="0" fillId="0" borderId="0" xfId="0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17" fontId="2" fillId="0" borderId="1" xfId="0" applyNumberFormat="1" applyFont="1" applyBorder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4" fontId="2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4" fontId="2" fillId="0" borderId="1" xfId="0" applyNumberFormat="1" applyFont="1" applyBorder="1" applyAlignment="1">
      <alignment horizontal="center" vertical="top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4" fontId="2" fillId="0" borderId="9" xfId="0" applyNumberFormat="1" applyFont="1" applyBorder="1"/>
    <xf numFmtId="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horizontal="right" vertical="top" wrapText="1"/>
    </xf>
    <xf numFmtId="0" fontId="3" fillId="0" borderId="0" xfId="0" applyFont="1" applyBorder="1"/>
    <xf numFmtId="0" fontId="1" fillId="0" borderId="0" xfId="0" applyFont="1" applyBorder="1"/>
    <xf numFmtId="0" fontId="2" fillId="0" borderId="1" xfId="0" applyFont="1" applyFill="1" applyBorder="1" applyAlignment="1">
      <alignment vertical="top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vertical="top"/>
    </xf>
    <xf numFmtId="4" fontId="2" fillId="0" borderId="0" xfId="0" applyNumberFormat="1" applyFont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 vertical="top"/>
    </xf>
    <xf numFmtId="4" fontId="2" fillId="0" borderId="7" xfId="0" applyNumberFormat="1" applyFont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8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1" applyFont="1" applyBorder="1"/>
    <xf numFmtId="0" fontId="6" fillId="0" borderId="1" xfId="1" applyFont="1" applyBorder="1" applyAlignment="1">
      <alignment wrapText="1"/>
    </xf>
    <xf numFmtId="0" fontId="10" fillId="0" borderId="1" xfId="1" applyFont="1" applyBorder="1"/>
    <xf numFmtId="0" fontId="8" fillId="0" borderId="3" xfId="1" applyFont="1" applyBorder="1"/>
    <xf numFmtId="0" fontId="11" fillId="0" borderId="1" xfId="0" applyFont="1" applyBorder="1" applyAlignment="1">
      <alignment vertical="top" wrapText="1"/>
    </xf>
    <xf numFmtId="0" fontId="6" fillId="0" borderId="1" xfId="1" applyFont="1" applyFill="1" applyBorder="1"/>
    <xf numFmtId="0" fontId="6" fillId="0" borderId="1" xfId="1" applyFont="1" applyFill="1" applyBorder="1" applyAlignment="1">
      <alignment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right" vertical="top" wrapText="1"/>
    </xf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left" wrapText="1"/>
    </xf>
    <xf numFmtId="0" fontId="11" fillId="0" borderId="6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4" fontId="2" fillId="0" borderId="6" xfId="0" applyNumberFormat="1" applyFont="1" applyBorder="1" applyAlignment="1">
      <alignment horizontal="center" vertical="top"/>
    </xf>
  </cellXfs>
  <cellStyles count="2">
    <cellStyle name="Normal" xfId="0" builtinId="0"/>
    <cellStyle name="Normal_CWPSissue1" xfId="1" xr:uid="{39F60BE1-12C2-4265-899C-D1415563A4E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topLeftCell="A19" zoomScale="90" zoomScaleNormal="90" workbookViewId="0">
      <selection activeCell="F41" sqref="F41"/>
    </sheetView>
  </sheetViews>
  <sheetFormatPr defaultColWidth="9.109375" defaultRowHeight="13.2" x14ac:dyDescent="0.25"/>
  <cols>
    <col min="1" max="1" width="57.88671875" style="4" bestFit="1" customWidth="1"/>
    <col min="2" max="2" width="18.88671875" style="4" customWidth="1"/>
    <col min="3" max="5" width="9.109375" style="5"/>
    <col min="6" max="6" width="11" style="5" bestFit="1" customWidth="1"/>
    <col min="7" max="8" width="10.6640625" style="32" customWidth="1"/>
    <col min="9" max="9" width="12.77734375" style="4" customWidth="1"/>
    <col min="10" max="10" width="62.109375" style="51" customWidth="1"/>
    <col min="11" max="16384" width="9.109375" style="4"/>
  </cols>
  <sheetData>
    <row r="1" spans="1:10" x14ac:dyDescent="0.25">
      <c r="A1" s="27" t="s">
        <v>14</v>
      </c>
    </row>
    <row r="2" spans="1:10" x14ac:dyDescent="0.25">
      <c r="A2" s="28"/>
    </row>
    <row r="3" spans="1:10" x14ac:dyDescent="0.25">
      <c r="A3" s="27" t="s">
        <v>16</v>
      </c>
      <c r="C3" s="30"/>
      <c r="J3" s="26" t="s">
        <v>61</v>
      </c>
    </row>
    <row r="4" spans="1:10" x14ac:dyDescent="0.25">
      <c r="C4" s="30"/>
      <c r="J4" s="52"/>
    </row>
    <row r="6" spans="1:10" x14ac:dyDescent="0.25">
      <c r="A6" s="6"/>
      <c r="B6" s="6"/>
      <c r="C6" s="7"/>
      <c r="D6" s="7"/>
      <c r="E6" s="7"/>
      <c r="F6" s="7"/>
      <c r="G6" s="33"/>
      <c r="H6" s="33"/>
      <c r="I6" s="6"/>
      <c r="J6" s="53"/>
    </row>
    <row r="7" spans="1:10" x14ac:dyDescent="0.25">
      <c r="A7" s="8" t="s">
        <v>0</v>
      </c>
      <c r="B7" s="8" t="s">
        <v>1</v>
      </c>
      <c r="C7" s="8" t="s">
        <v>2</v>
      </c>
      <c r="D7" s="8" t="s">
        <v>3</v>
      </c>
      <c r="E7" s="8" t="s">
        <v>4</v>
      </c>
      <c r="F7" s="8" t="s">
        <v>11</v>
      </c>
      <c r="G7" s="9" t="s">
        <v>10</v>
      </c>
      <c r="H7" s="9" t="s">
        <v>1</v>
      </c>
      <c r="I7" s="8" t="s">
        <v>5</v>
      </c>
      <c r="J7" s="10" t="s">
        <v>6</v>
      </c>
    </row>
    <row r="8" spans="1:10" x14ac:dyDescent="0.25">
      <c r="A8" s="8"/>
      <c r="B8" s="8"/>
      <c r="C8" s="8" t="s">
        <v>13</v>
      </c>
      <c r="D8" s="8" t="s">
        <v>7</v>
      </c>
      <c r="E8" s="8"/>
      <c r="F8" s="8" t="s">
        <v>12</v>
      </c>
      <c r="G8" s="9" t="s">
        <v>8</v>
      </c>
      <c r="H8" s="9" t="s">
        <v>9</v>
      </c>
      <c r="I8" s="8"/>
      <c r="J8" s="54"/>
    </row>
    <row r="9" spans="1:10" x14ac:dyDescent="0.25">
      <c r="A9" s="11"/>
      <c r="B9" s="11"/>
      <c r="C9" s="11"/>
      <c r="D9" s="11"/>
      <c r="E9" s="11"/>
      <c r="F9" s="11"/>
      <c r="G9" s="34"/>
      <c r="H9" s="34"/>
      <c r="I9" s="11"/>
      <c r="J9" s="55"/>
    </row>
    <row r="10" spans="1:10" x14ac:dyDescent="0.25">
      <c r="A10" s="12"/>
      <c r="B10" s="12"/>
      <c r="C10" s="13"/>
      <c r="D10" s="13"/>
      <c r="E10" s="13"/>
      <c r="F10" s="13"/>
      <c r="G10" s="35"/>
      <c r="H10" s="35"/>
      <c r="I10" s="12"/>
      <c r="J10" s="56"/>
    </row>
    <row r="11" spans="1:10" s="15" customFormat="1" x14ac:dyDescent="0.25">
      <c r="A11" s="31" t="s">
        <v>15</v>
      </c>
      <c r="B11" s="1"/>
      <c r="C11" s="3"/>
      <c r="D11" s="2"/>
      <c r="E11" s="3"/>
      <c r="F11" s="2"/>
      <c r="G11" s="22"/>
      <c r="H11" s="22"/>
      <c r="I11" s="14"/>
      <c r="J11" s="48"/>
    </row>
    <row r="12" spans="1:10" s="15" customFormat="1" x14ac:dyDescent="0.25">
      <c r="A12" s="1"/>
      <c r="B12" s="16"/>
      <c r="C12" s="2"/>
      <c r="D12" s="2"/>
      <c r="E12" s="2"/>
      <c r="F12" s="2"/>
      <c r="G12" s="36"/>
      <c r="H12" s="36"/>
      <c r="I12" s="14"/>
      <c r="J12" s="48"/>
    </row>
    <row r="13" spans="1:10" s="15" customFormat="1" x14ac:dyDescent="0.25">
      <c r="A13" s="40" t="s">
        <v>17</v>
      </c>
      <c r="B13" s="1" t="s">
        <v>59</v>
      </c>
      <c r="C13" s="2"/>
      <c r="D13" s="2"/>
      <c r="E13" s="2"/>
      <c r="F13" s="2" t="s">
        <v>54</v>
      </c>
      <c r="G13" s="36">
        <v>84.5</v>
      </c>
      <c r="H13" s="36">
        <v>84.5</v>
      </c>
      <c r="I13" s="14">
        <f>G13-H13</f>
        <v>0</v>
      </c>
      <c r="J13" s="48"/>
    </row>
    <row r="14" spans="1:10" s="15" customFormat="1" x14ac:dyDescent="0.25">
      <c r="A14" s="40"/>
      <c r="B14" s="1"/>
      <c r="C14" s="2"/>
      <c r="D14" s="2"/>
      <c r="E14" s="2"/>
      <c r="F14" s="2"/>
      <c r="G14" s="36"/>
      <c r="H14" s="36"/>
      <c r="I14" s="14"/>
      <c r="J14" s="48"/>
    </row>
    <row r="15" spans="1:10" s="15" customFormat="1" x14ac:dyDescent="0.25">
      <c r="A15" s="40" t="s">
        <v>18</v>
      </c>
      <c r="B15" s="1" t="s">
        <v>52</v>
      </c>
      <c r="C15" s="3"/>
      <c r="D15" s="2"/>
      <c r="E15" s="3"/>
      <c r="F15" s="2" t="s">
        <v>54</v>
      </c>
      <c r="G15" s="22">
        <v>1189.75</v>
      </c>
      <c r="H15" s="22">
        <v>1142.1600000000001</v>
      </c>
      <c r="I15" s="14">
        <f>G15-H15</f>
        <v>47.589999999999918</v>
      </c>
      <c r="J15" s="48"/>
    </row>
    <row r="16" spans="1:10" s="15" customFormat="1" x14ac:dyDescent="0.25">
      <c r="A16" s="41"/>
      <c r="B16" s="1"/>
      <c r="C16" s="2"/>
      <c r="D16" s="2"/>
      <c r="E16" s="2"/>
      <c r="F16" s="2"/>
      <c r="G16" s="37"/>
      <c r="H16" s="37"/>
      <c r="I16" s="17"/>
      <c r="J16" s="48"/>
    </row>
    <row r="17" spans="1:10" s="15" customFormat="1" x14ac:dyDescent="0.25">
      <c r="A17" s="40" t="s">
        <v>19</v>
      </c>
      <c r="B17" s="1" t="s">
        <v>52</v>
      </c>
      <c r="C17" s="3"/>
      <c r="D17" s="2"/>
      <c r="E17" s="3"/>
      <c r="F17" s="2" t="s">
        <v>54</v>
      </c>
      <c r="G17" s="22">
        <v>715</v>
      </c>
      <c r="H17" s="22">
        <v>715</v>
      </c>
      <c r="I17" s="14">
        <f>G17-H17</f>
        <v>0</v>
      </c>
      <c r="J17" s="48"/>
    </row>
    <row r="18" spans="1:10" s="15" customFormat="1" x14ac:dyDescent="0.25">
      <c r="A18" s="41"/>
      <c r="B18" s="1"/>
      <c r="C18" s="2"/>
      <c r="D18" s="2"/>
      <c r="E18" s="18"/>
      <c r="F18" s="2"/>
      <c r="G18" s="22"/>
      <c r="H18" s="22"/>
      <c r="I18" s="14"/>
      <c r="J18" s="48"/>
    </row>
    <row r="19" spans="1:10" s="15" customFormat="1" x14ac:dyDescent="0.25">
      <c r="A19" s="40" t="s">
        <v>20</v>
      </c>
      <c r="B19" s="1" t="s">
        <v>52</v>
      </c>
      <c r="C19" s="2"/>
      <c r="D19" s="2"/>
      <c r="E19" s="2"/>
      <c r="F19" s="2" t="s">
        <v>54</v>
      </c>
      <c r="G19" s="36">
        <v>715</v>
      </c>
      <c r="H19" s="36">
        <v>715</v>
      </c>
      <c r="I19" s="14">
        <f>G19-H19</f>
        <v>0</v>
      </c>
      <c r="J19" s="48"/>
    </row>
    <row r="20" spans="1:10" s="15" customFormat="1" x14ac:dyDescent="0.25">
      <c r="A20" s="41"/>
      <c r="B20" s="1"/>
      <c r="C20" s="2"/>
      <c r="D20" s="2"/>
      <c r="E20" s="18"/>
      <c r="F20" s="2"/>
      <c r="G20" s="22"/>
      <c r="H20" s="22"/>
      <c r="I20" s="14"/>
      <c r="J20" s="48"/>
    </row>
    <row r="21" spans="1:10" s="15" customFormat="1" x14ac:dyDescent="0.25">
      <c r="A21" s="40" t="s">
        <v>21</v>
      </c>
      <c r="B21" s="1" t="s">
        <v>53</v>
      </c>
      <c r="C21" s="3"/>
      <c r="D21" s="2"/>
      <c r="E21" s="3"/>
      <c r="F21" s="2"/>
      <c r="G21" s="22">
        <v>3308.52</v>
      </c>
      <c r="H21" s="22"/>
      <c r="I21" s="14"/>
      <c r="J21" s="48"/>
    </row>
    <row r="22" spans="1:10" s="15" customFormat="1" x14ac:dyDescent="0.25">
      <c r="A22" s="41"/>
      <c r="B22" s="1"/>
      <c r="C22" s="2"/>
      <c r="D22" s="2"/>
      <c r="E22" s="18"/>
      <c r="F22" s="2"/>
      <c r="G22" s="22"/>
      <c r="H22" s="22"/>
      <c r="I22" s="14"/>
      <c r="J22" s="48"/>
    </row>
    <row r="23" spans="1:10" s="15" customFormat="1" x14ac:dyDescent="0.25">
      <c r="A23" s="40" t="s">
        <v>22</v>
      </c>
      <c r="B23" s="1" t="s">
        <v>53</v>
      </c>
      <c r="C23" s="3"/>
      <c r="D23" s="2"/>
      <c r="E23" s="3"/>
      <c r="F23" s="2"/>
      <c r="G23" s="22">
        <v>3115.56</v>
      </c>
      <c r="H23" s="22"/>
      <c r="I23" s="14"/>
      <c r="J23" s="57"/>
    </row>
    <row r="24" spans="1:10" s="15" customFormat="1" x14ac:dyDescent="0.25">
      <c r="A24" s="41"/>
      <c r="B24" s="1"/>
      <c r="C24" s="2"/>
      <c r="D24" s="2"/>
      <c r="E24" s="18"/>
      <c r="F24" s="2"/>
      <c r="G24" s="22"/>
      <c r="H24" s="22"/>
      <c r="I24" s="14"/>
      <c r="J24" s="48"/>
    </row>
    <row r="25" spans="1:10" s="15" customFormat="1" x14ac:dyDescent="0.25">
      <c r="A25" s="40" t="s">
        <v>23</v>
      </c>
      <c r="B25" s="1" t="s">
        <v>53</v>
      </c>
      <c r="C25" s="3"/>
      <c r="D25" s="2"/>
      <c r="E25" s="3"/>
      <c r="F25" s="2"/>
      <c r="G25" s="22">
        <v>2591.52</v>
      </c>
      <c r="H25" s="22"/>
      <c r="I25" s="14"/>
      <c r="J25" s="48"/>
    </row>
    <row r="26" spans="1:10" s="15" customFormat="1" x14ac:dyDescent="0.25">
      <c r="A26" s="41"/>
      <c r="B26" s="1"/>
      <c r="C26" s="2"/>
      <c r="D26" s="2"/>
      <c r="E26" s="18"/>
      <c r="F26" s="2"/>
      <c r="G26" s="22"/>
      <c r="H26" s="22"/>
      <c r="I26" s="14"/>
      <c r="J26" s="48"/>
    </row>
    <row r="27" spans="1:10" s="15" customFormat="1" ht="13.65" customHeight="1" x14ac:dyDescent="0.25">
      <c r="A27" s="40" t="s">
        <v>24</v>
      </c>
      <c r="B27" s="1" t="s">
        <v>52</v>
      </c>
      <c r="C27" s="3"/>
      <c r="D27" s="2"/>
      <c r="E27" s="3"/>
      <c r="F27" s="2" t="s">
        <v>54</v>
      </c>
      <c r="G27" s="22">
        <v>674.16</v>
      </c>
      <c r="H27" s="22">
        <v>730.34</v>
      </c>
      <c r="I27" s="14">
        <f>G27-H27</f>
        <v>-56.180000000000064</v>
      </c>
      <c r="J27" s="48"/>
    </row>
    <row r="28" spans="1:10" s="15" customFormat="1" x14ac:dyDescent="0.25">
      <c r="A28" s="1"/>
      <c r="B28" s="1"/>
      <c r="C28" s="2"/>
      <c r="D28" s="2"/>
      <c r="E28" s="2"/>
      <c r="F28" s="2"/>
      <c r="G28" s="22"/>
      <c r="H28" s="22"/>
      <c r="I28" s="1"/>
      <c r="J28" s="48"/>
    </row>
    <row r="29" spans="1:10" s="15" customFormat="1" ht="12.75" customHeight="1" x14ac:dyDescent="0.25">
      <c r="A29" s="42" t="s">
        <v>25</v>
      </c>
      <c r="B29" s="1" t="s">
        <v>53</v>
      </c>
      <c r="C29" s="3"/>
      <c r="D29" s="2"/>
      <c r="E29" s="3"/>
      <c r="F29" s="2" t="s">
        <v>54</v>
      </c>
      <c r="G29" s="22">
        <v>5880</v>
      </c>
      <c r="H29" s="22">
        <v>5038.3500000000004</v>
      </c>
      <c r="I29" s="14">
        <f>G29-H29</f>
        <v>841.64999999999964</v>
      </c>
      <c r="J29" s="48"/>
    </row>
    <row r="30" spans="1:10" s="15" customFormat="1" ht="12.75" customHeight="1" x14ac:dyDescent="0.25">
      <c r="A30" s="43"/>
      <c r="B30" s="1"/>
      <c r="C30" s="3"/>
      <c r="D30" s="2"/>
      <c r="E30" s="3"/>
      <c r="F30" s="2"/>
      <c r="G30" s="22"/>
      <c r="H30" s="22"/>
      <c r="I30" s="14"/>
      <c r="J30" s="48"/>
    </row>
    <row r="31" spans="1:10" s="15" customFormat="1" ht="12.75" customHeight="1" x14ac:dyDescent="0.25">
      <c r="A31" s="42" t="s">
        <v>26</v>
      </c>
      <c r="B31" s="1" t="s">
        <v>53</v>
      </c>
      <c r="C31" s="3"/>
      <c r="D31" s="2"/>
      <c r="E31" s="3"/>
      <c r="F31" s="2"/>
      <c r="G31" s="22">
        <v>360</v>
      </c>
      <c r="H31" s="22">
        <v>335.64</v>
      </c>
      <c r="I31" s="14">
        <f>G31-H31</f>
        <v>24.360000000000014</v>
      </c>
      <c r="J31" s="48"/>
    </row>
    <row r="32" spans="1:10" s="15" customFormat="1" ht="12.75" customHeight="1" x14ac:dyDescent="0.25">
      <c r="A32" s="42"/>
      <c r="B32" s="1"/>
      <c r="C32" s="3"/>
      <c r="D32" s="2"/>
      <c r="E32" s="3"/>
      <c r="F32" s="2"/>
      <c r="G32" s="22"/>
      <c r="H32" s="22"/>
      <c r="I32" s="14"/>
      <c r="J32" s="48"/>
    </row>
    <row r="33" spans="1:10" s="15" customFormat="1" ht="12.75" customHeight="1" x14ac:dyDescent="0.25">
      <c r="A33" s="42" t="s">
        <v>27</v>
      </c>
      <c r="B33" s="1" t="s">
        <v>53</v>
      </c>
      <c r="C33" s="3"/>
      <c r="D33" s="2"/>
      <c r="E33" s="3"/>
      <c r="F33" s="2" t="s">
        <v>54</v>
      </c>
      <c r="G33" s="22">
        <v>12600</v>
      </c>
      <c r="H33" s="22">
        <v>10771.68</v>
      </c>
      <c r="I33" s="14">
        <f>G33-H33</f>
        <v>1828.3199999999997</v>
      </c>
      <c r="J33" s="48"/>
    </row>
    <row r="34" spans="1:10" s="15" customFormat="1" ht="12.75" customHeight="1" x14ac:dyDescent="0.25">
      <c r="A34" s="42"/>
      <c r="B34" s="1"/>
      <c r="C34" s="3"/>
      <c r="D34" s="2"/>
      <c r="E34" s="3"/>
      <c r="F34" s="2"/>
      <c r="G34" s="22"/>
      <c r="H34" s="22"/>
      <c r="I34" s="14"/>
      <c r="J34" s="48"/>
    </row>
    <row r="35" spans="1:10" s="15" customFormat="1" ht="12.75" customHeight="1" x14ac:dyDescent="0.25">
      <c r="A35" s="42" t="s">
        <v>28</v>
      </c>
      <c r="B35" s="1" t="s">
        <v>53</v>
      </c>
      <c r="C35" s="3"/>
      <c r="D35" s="2"/>
      <c r="E35" s="3"/>
      <c r="F35" s="2" t="s">
        <v>54</v>
      </c>
      <c r="G35" s="22">
        <v>3900</v>
      </c>
      <c r="H35" s="22">
        <v>3333.81</v>
      </c>
      <c r="I35" s="14">
        <f>G35-H35</f>
        <v>566.19000000000005</v>
      </c>
      <c r="J35" s="48"/>
    </row>
    <row r="36" spans="1:10" s="15" customFormat="1" ht="12.75" customHeight="1" x14ac:dyDescent="0.25">
      <c r="A36" s="42"/>
      <c r="B36" s="1"/>
      <c r="C36" s="3"/>
      <c r="D36" s="2"/>
      <c r="E36" s="3"/>
      <c r="F36" s="2"/>
      <c r="G36" s="22"/>
      <c r="H36" s="22"/>
      <c r="I36" s="14"/>
      <c r="J36" s="48"/>
    </row>
    <row r="37" spans="1:10" s="15" customFormat="1" ht="12.75" customHeight="1" x14ac:dyDescent="0.25">
      <c r="A37" s="42" t="s">
        <v>29</v>
      </c>
      <c r="B37" s="1" t="s">
        <v>53</v>
      </c>
      <c r="C37" s="3"/>
      <c r="D37" s="2"/>
      <c r="E37" s="3"/>
      <c r="F37" s="2" t="s">
        <v>54</v>
      </c>
      <c r="G37" s="22">
        <v>1800</v>
      </c>
      <c r="H37" s="22">
        <f>139.89+1398.92</f>
        <v>1538.81</v>
      </c>
      <c r="I37" s="14">
        <f>G37-H37</f>
        <v>261.19000000000005</v>
      </c>
      <c r="J37" s="48"/>
    </row>
    <row r="38" spans="1:10" s="15" customFormat="1" ht="12.75" customHeight="1" x14ac:dyDescent="0.25">
      <c r="A38" s="42"/>
      <c r="B38" s="1"/>
      <c r="C38" s="3"/>
      <c r="D38" s="2"/>
      <c r="E38" s="3"/>
      <c r="F38" s="2"/>
      <c r="G38" s="22"/>
      <c r="H38" s="22"/>
      <c r="I38" s="14"/>
      <c r="J38" s="48"/>
    </row>
    <row r="39" spans="1:10" s="15" customFormat="1" ht="12.75" customHeight="1" x14ac:dyDescent="0.25">
      <c r="A39" s="42" t="s">
        <v>30</v>
      </c>
      <c r="B39" s="1" t="s">
        <v>53</v>
      </c>
      <c r="C39" s="3"/>
      <c r="D39" s="2"/>
      <c r="E39" s="3"/>
      <c r="F39" s="2" t="s">
        <v>54</v>
      </c>
      <c r="G39" s="22">
        <v>600</v>
      </c>
      <c r="H39" s="22">
        <v>137.65</v>
      </c>
      <c r="I39" s="14">
        <f>G39-H39</f>
        <v>462.35</v>
      </c>
      <c r="J39" s="48"/>
    </row>
    <row r="40" spans="1:10" s="15" customFormat="1" ht="12.75" customHeight="1" x14ac:dyDescent="0.25">
      <c r="A40" s="42"/>
      <c r="B40" s="1"/>
      <c r="C40" s="3"/>
      <c r="D40" s="2"/>
      <c r="E40" s="3"/>
      <c r="F40" s="2"/>
      <c r="G40" s="22"/>
      <c r="H40" s="22"/>
      <c r="I40" s="14"/>
      <c r="J40" s="48"/>
    </row>
    <row r="41" spans="1:10" s="15" customFormat="1" ht="12.75" customHeight="1" x14ac:dyDescent="0.25">
      <c r="A41" s="42" t="s">
        <v>31</v>
      </c>
      <c r="B41" s="1" t="s">
        <v>53</v>
      </c>
      <c r="C41" s="3"/>
      <c r="D41" s="2"/>
      <c r="E41" s="3"/>
      <c r="F41" s="2"/>
      <c r="G41" s="22">
        <v>8250</v>
      </c>
      <c r="H41" s="22">
        <v>7694.06</v>
      </c>
      <c r="I41" s="14">
        <f>G41-H41</f>
        <v>555.9399999999996</v>
      </c>
      <c r="J41" s="48"/>
    </row>
    <row r="42" spans="1:10" s="15" customFormat="1" ht="12.75" customHeight="1" x14ac:dyDescent="0.25">
      <c r="A42" s="42"/>
      <c r="B42" s="1"/>
      <c r="C42" s="3"/>
      <c r="D42" s="2"/>
      <c r="E42" s="3"/>
      <c r="F42" s="2"/>
      <c r="G42" s="22"/>
      <c r="H42" s="22"/>
      <c r="I42" s="14"/>
      <c r="J42" s="48"/>
    </row>
    <row r="43" spans="1:10" s="15" customFormat="1" ht="12.75" customHeight="1" x14ac:dyDescent="0.25">
      <c r="A43" s="31" t="s">
        <v>37</v>
      </c>
      <c r="B43" s="1"/>
      <c r="C43" s="3"/>
      <c r="D43" s="2"/>
      <c r="E43" s="3"/>
      <c r="F43" s="2"/>
      <c r="G43" s="22"/>
      <c r="H43" s="22"/>
      <c r="I43" s="14"/>
      <c r="J43" s="48"/>
    </row>
    <row r="44" spans="1:10" s="15" customFormat="1" ht="12.75" customHeight="1" x14ac:dyDescent="0.25">
      <c r="A44" s="1"/>
      <c r="B44" s="1"/>
      <c r="C44" s="3"/>
      <c r="D44" s="2"/>
      <c r="E44" s="3"/>
      <c r="F44" s="2"/>
      <c r="G44" s="22"/>
      <c r="H44" s="22"/>
      <c r="I44" s="14"/>
      <c r="J44" s="48"/>
    </row>
    <row r="45" spans="1:10" s="15" customFormat="1" ht="12.75" customHeight="1" x14ac:dyDescent="0.35">
      <c r="A45" s="44" t="s">
        <v>32</v>
      </c>
      <c r="B45" s="1" t="s">
        <v>52</v>
      </c>
      <c r="C45" s="3"/>
      <c r="D45" s="2"/>
      <c r="E45" s="3"/>
      <c r="F45" s="2"/>
      <c r="G45" s="22">
        <v>36</v>
      </c>
      <c r="H45" s="22"/>
      <c r="I45" s="14"/>
      <c r="J45" s="48" t="s">
        <v>62</v>
      </c>
    </row>
    <row r="46" spans="1:10" s="15" customFormat="1" ht="12.75" customHeight="1" x14ac:dyDescent="0.35">
      <c r="A46" s="44"/>
      <c r="B46" s="1"/>
      <c r="C46" s="3"/>
      <c r="D46" s="2"/>
      <c r="E46" s="3"/>
      <c r="F46" s="2"/>
      <c r="G46" s="22"/>
      <c r="H46" s="22"/>
      <c r="I46" s="14"/>
      <c r="J46" s="48"/>
    </row>
    <row r="47" spans="1:10" s="15" customFormat="1" ht="12.75" customHeight="1" x14ac:dyDescent="0.35">
      <c r="A47" s="44" t="s">
        <v>33</v>
      </c>
      <c r="B47" s="1" t="s">
        <v>52</v>
      </c>
      <c r="C47" s="3"/>
      <c r="D47" s="2"/>
      <c r="E47" s="3"/>
      <c r="F47" s="2" t="s">
        <v>54</v>
      </c>
      <c r="G47" s="22">
        <v>1049.4000000000001</v>
      </c>
      <c r="H47" s="22">
        <f>32*34.97</f>
        <v>1119.04</v>
      </c>
      <c r="I47" s="14">
        <f>G47-H47</f>
        <v>-69.639999999999873</v>
      </c>
      <c r="J47" s="48"/>
    </row>
    <row r="48" spans="1:10" s="15" customFormat="1" ht="12.75" customHeight="1" x14ac:dyDescent="0.35">
      <c r="A48" s="44"/>
      <c r="B48" s="1"/>
      <c r="C48" s="3"/>
      <c r="D48" s="2"/>
      <c r="E48" s="3"/>
      <c r="G48" s="22"/>
      <c r="H48" s="22"/>
      <c r="I48" s="14"/>
      <c r="J48" s="48"/>
    </row>
    <row r="49" spans="1:10" s="15" customFormat="1" ht="12.75" customHeight="1" x14ac:dyDescent="0.35">
      <c r="A49" s="44" t="s">
        <v>34</v>
      </c>
      <c r="B49" s="1" t="s">
        <v>52</v>
      </c>
      <c r="C49" s="3"/>
      <c r="D49" s="2"/>
      <c r="E49" s="3"/>
      <c r="F49" s="2"/>
      <c r="G49" s="22">
        <v>907.5</v>
      </c>
      <c r="H49" s="22"/>
      <c r="I49" s="14"/>
      <c r="J49" s="48"/>
    </row>
    <row r="50" spans="1:10" s="15" customFormat="1" ht="12.75" customHeight="1" x14ac:dyDescent="0.35">
      <c r="A50" s="44"/>
      <c r="B50" s="1"/>
      <c r="C50" s="3"/>
      <c r="D50" s="2"/>
      <c r="E50" s="3"/>
      <c r="F50" s="2"/>
      <c r="G50" s="22"/>
      <c r="H50" s="22"/>
      <c r="I50" s="14"/>
      <c r="J50" s="48"/>
    </row>
    <row r="51" spans="1:10" s="15" customFormat="1" ht="12.75" customHeight="1" x14ac:dyDescent="0.35">
      <c r="A51" s="45" t="s">
        <v>35</v>
      </c>
      <c r="B51" s="1" t="s">
        <v>63</v>
      </c>
      <c r="C51" s="3"/>
      <c r="D51" s="2"/>
      <c r="E51" s="3"/>
      <c r="F51" s="2" t="s">
        <v>54</v>
      </c>
      <c r="G51" s="22">
        <v>1452.5</v>
      </c>
      <c r="H51" s="22">
        <f>26*62</f>
        <v>1612</v>
      </c>
      <c r="I51" s="14">
        <f>G51-H51</f>
        <v>-159.5</v>
      </c>
      <c r="J51" s="48"/>
    </row>
    <row r="52" spans="1:10" s="15" customFormat="1" ht="12.75" customHeight="1" x14ac:dyDescent="0.35">
      <c r="A52" s="45"/>
      <c r="B52" s="1"/>
      <c r="C52" s="3"/>
      <c r="D52" s="2"/>
      <c r="E52" s="3"/>
      <c r="F52" s="2"/>
      <c r="G52" s="22"/>
      <c r="H52" s="22"/>
      <c r="I52" s="14"/>
      <c r="J52" s="48"/>
    </row>
    <row r="53" spans="1:10" s="15" customFormat="1" ht="12.75" customHeight="1" x14ac:dyDescent="0.35">
      <c r="A53" s="44" t="s">
        <v>36</v>
      </c>
      <c r="B53" s="1" t="s">
        <v>53</v>
      </c>
      <c r="C53" s="3"/>
      <c r="D53" s="2"/>
      <c r="E53" s="3"/>
      <c r="F53" s="2" t="s">
        <v>54</v>
      </c>
      <c r="G53" s="22">
        <v>213.84</v>
      </c>
      <c r="H53" s="22">
        <f>9*21.47</f>
        <v>193.23</v>
      </c>
      <c r="I53" s="14">
        <f>G53-H53</f>
        <v>20.610000000000014</v>
      </c>
      <c r="J53" s="48"/>
    </row>
    <row r="54" spans="1:10" s="15" customFormat="1" ht="12.75" customHeight="1" x14ac:dyDescent="0.25">
      <c r="A54" s="1"/>
      <c r="B54" s="1"/>
      <c r="C54" s="3"/>
      <c r="D54" s="2"/>
      <c r="E54" s="3"/>
      <c r="F54" s="2"/>
      <c r="G54" s="22"/>
      <c r="H54" s="22"/>
      <c r="I54" s="14"/>
      <c r="J54" s="48"/>
    </row>
    <row r="55" spans="1:10" s="15" customFormat="1" ht="14.4" x14ac:dyDescent="0.35">
      <c r="A55" s="49" t="s">
        <v>38</v>
      </c>
      <c r="B55" s="1" t="s">
        <v>60</v>
      </c>
      <c r="C55" s="3"/>
      <c r="D55" s="2"/>
      <c r="E55" s="3"/>
      <c r="F55" s="2" t="s">
        <v>54</v>
      </c>
      <c r="G55" s="38">
        <v>132.36000000000001</v>
      </c>
      <c r="H55" s="22">
        <f>3*59.99</f>
        <v>179.97</v>
      </c>
      <c r="I55" s="14">
        <f>G55-H55</f>
        <v>-47.609999999999985</v>
      </c>
      <c r="J55" s="48"/>
    </row>
    <row r="56" spans="1:10" s="15" customFormat="1" x14ac:dyDescent="0.25">
      <c r="A56" s="1"/>
      <c r="B56" s="29"/>
      <c r="C56" s="2"/>
      <c r="D56" s="2"/>
      <c r="E56" s="2"/>
      <c r="F56" s="2"/>
      <c r="G56" s="22"/>
      <c r="H56" s="22"/>
      <c r="I56" s="14"/>
      <c r="J56" s="48"/>
    </row>
    <row r="57" spans="1:10" s="15" customFormat="1" ht="14.4" x14ac:dyDescent="0.35">
      <c r="A57" s="44" t="s">
        <v>39</v>
      </c>
      <c r="B57" s="1" t="s">
        <v>57</v>
      </c>
      <c r="C57" s="3"/>
      <c r="D57" s="2"/>
      <c r="E57" s="3"/>
      <c r="F57" s="2" t="s">
        <v>54</v>
      </c>
      <c r="G57" s="22">
        <v>719.7</v>
      </c>
      <c r="H57" s="22">
        <v>696.75</v>
      </c>
      <c r="I57" s="14">
        <f>G57-H57</f>
        <v>22.950000000000045</v>
      </c>
      <c r="J57" s="48"/>
    </row>
    <row r="58" spans="1:10" s="15" customFormat="1" x14ac:dyDescent="0.25">
      <c r="A58" s="1"/>
      <c r="B58" s="29"/>
      <c r="C58" s="3"/>
      <c r="D58" s="2"/>
      <c r="E58" s="3"/>
      <c r="F58" s="2"/>
      <c r="G58" s="22"/>
      <c r="H58" s="22"/>
      <c r="I58" s="14"/>
      <c r="J58" s="48"/>
    </row>
    <row r="59" spans="1:10" s="15" customFormat="1" ht="14.4" x14ac:dyDescent="0.35">
      <c r="A59" s="44" t="s">
        <v>40</v>
      </c>
      <c r="B59" s="1" t="s">
        <v>52</v>
      </c>
      <c r="C59" s="3"/>
      <c r="D59" s="2"/>
      <c r="E59" s="3"/>
      <c r="F59" s="2" t="s">
        <v>54</v>
      </c>
      <c r="G59" s="22">
        <v>56.18</v>
      </c>
      <c r="H59" s="22">
        <f>2*28.09</f>
        <v>56.18</v>
      </c>
      <c r="I59" s="14">
        <f>G59-H59</f>
        <v>0</v>
      </c>
      <c r="J59" s="48"/>
    </row>
    <row r="60" spans="1:10" s="15" customFormat="1" x14ac:dyDescent="0.25">
      <c r="A60" s="1"/>
      <c r="B60" s="29"/>
      <c r="C60" s="3"/>
      <c r="D60" s="2"/>
      <c r="E60" s="3"/>
      <c r="F60" s="2"/>
      <c r="G60" s="22"/>
      <c r="H60" s="22"/>
      <c r="I60" s="14"/>
      <c r="J60" s="48"/>
    </row>
    <row r="61" spans="1:10" s="15" customFormat="1" ht="14.4" x14ac:dyDescent="0.35">
      <c r="A61" s="44" t="s">
        <v>41</v>
      </c>
      <c r="B61" s="1" t="s">
        <v>58</v>
      </c>
      <c r="C61" s="3"/>
      <c r="D61" s="2"/>
      <c r="E61" s="3"/>
      <c r="F61" s="2" t="s">
        <v>54</v>
      </c>
      <c r="G61" s="22">
        <v>101.55</v>
      </c>
      <c r="H61" s="22">
        <f>12*7.65</f>
        <v>91.800000000000011</v>
      </c>
      <c r="I61" s="14">
        <f>G61-H61</f>
        <v>9.7499999999999858</v>
      </c>
      <c r="J61" s="48"/>
    </row>
    <row r="62" spans="1:10" s="15" customFormat="1" x14ac:dyDescent="0.25">
      <c r="A62" s="1"/>
      <c r="B62" s="1"/>
      <c r="C62" s="3"/>
      <c r="D62" s="2"/>
      <c r="E62" s="3"/>
      <c r="F62" s="2"/>
      <c r="G62" s="22"/>
      <c r="H62" s="22"/>
      <c r="I62" s="14"/>
      <c r="J62" s="48"/>
    </row>
    <row r="63" spans="1:10" s="15" customFormat="1" ht="14.4" x14ac:dyDescent="0.35">
      <c r="A63" s="44" t="s">
        <v>42</v>
      </c>
      <c r="B63" s="1" t="s">
        <v>57</v>
      </c>
      <c r="C63" s="3"/>
      <c r="D63" s="2"/>
      <c r="E63" s="3"/>
      <c r="F63" s="2" t="s">
        <v>54</v>
      </c>
      <c r="G63" s="23">
        <v>141</v>
      </c>
      <c r="H63" s="23">
        <f>4*21.6</f>
        <v>86.4</v>
      </c>
      <c r="I63" s="14">
        <f>G63-H63</f>
        <v>54.599999999999994</v>
      </c>
      <c r="J63" s="58"/>
    </row>
    <row r="64" spans="1:10" s="15" customFormat="1" ht="14.4" x14ac:dyDescent="0.35">
      <c r="A64" s="44"/>
      <c r="B64" s="1"/>
      <c r="C64" s="3"/>
      <c r="D64" s="2"/>
      <c r="E64" s="3"/>
      <c r="F64" s="2"/>
      <c r="G64" s="22"/>
      <c r="H64" s="22"/>
      <c r="I64" s="14"/>
      <c r="J64" s="48"/>
    </row>
    <row r="65" spans="1:10" s="15" customFormat="1" ht="14.4" x14ac:dyDescent="0.35">
      <c r="A65" s="44" t="s">
        <v>43</v>
      </c>
      <c r="B65" s="1" t="s">
        <v>57</v>
      </c>
      <c r="C65" s="3"/>
      <c r="D65" s="2"/>
      <c r="E65" s="3"/>
      <c r="F65" s="2" t="s">
        <v>54</v>
      </c>
      <c r="G65" s="22">
        <v>195.6</v>
      </c>
      <c r="H65" s="22">
        <f>4*47.4</f>
        <v>189.6</v>
      </c>
      <c r="I65" s="14">
        <f>G65-H65</f>
        <v>6</v>
      </c>
      <c r="J65" s="48"/>
    </row>
    <row r="66" spans="1:10" s="15" customFormat="1" ht="14.4" x14ac:dyDescent="0.35">
      <c r="A66" s="44"/>
      <c r="B66" s="1"/>
      <c r="C66" s="3"/>
      <c r="D66" s="2"/>
      <c r="E66" s="3"/>
      <c r="F66" s="2"/>
      <c r="G66" s="22"/>
      <c r="H66" s="22"/>
      <c r="I66" s="14"/>
      <c r="J66" s="48"/>
    </row>
    <row r="67" spans="1:10" s="15" customFormat="1" ht="14.4" x14ac:dyDescent="0.35">
      <c r="A67" s="50" t="s">
        <v>44</v>
      </c>
      <c r="B67" s="1"/>
      <c r="C67" s="3"/>
      <c r="D67" s="2"/>
      <c r="E67" s="3"/>
      <c r="F67" s="2"/>
      <c r="G67" s="22"/>
      <c r="H67" s="22"/>
      <c r="I67" s="14"/>
      <c r="J67" s="48" t="s">
        <v>64</v>
      </c>
    </row>
    <row r="68" spans="1:10" s="15" customFormat="1" ht="14.4" x14ac:dyDescent="0.35">
      <c r="A68" s="44"/>
      <c r="B68" s="1"/>
      <c r="C68" s="3"/>
      <c r="D68" s="2"/>
      <c r="E68" s="3"/>
      <c r="F68" s="2"/>
      <c r="G68" s="22"/>
      <c r="H68" s="22"/>
      <c r="I68" s="14"/>
      <c r="J68" s="48"/>
    </row>
    <row r="69" spans="1:10" s="15" customFormat="1" ht="14.4" x14ac:dyDescent="0.35">
      <c r="A69" s="44" t="s">
        <v>47</v>
      </c>
      <c r="B69" s="1" t="s">
        <v>53</v>
      </c>
      <c r="C69" s="3"/>
      <c r="D69" s="2"/>
      <c r="E69" s="3"/>
      <c r="F69" s="2" t="s">
        <v>54</v>
      </c>
      <c r="G69" s="22">
        <v>770.56</v>
      </c>
      <c r="H69" s="22">
        <f>7*80.07</f>
        <v>560.49</v>
      </c>
      <c r="I69" s="14">
        <f>G69-H69</f>
        <v>210.06999999999994</v>
      </c>
      <c r="J69" s="47"/>
    </row>
    <row r="70" spans="1:10" s="15" customFormat="1" ht="14.4" x14ac:dyDescent="0.35">
      <c r="A70" s="44"/>
      <c r="B70" s="1"/>
      <c r="C70" s="3"/>
      <c r="D70" s="2"/>
      <c r="E70" s="3"/>
      <c r="F70" s="2"/>
      <c r="G70" s="22"/>
      <c r="H70" s="22"/>
      <c r="I70" s="14"/>
      <c r="J70" s="48"/>
    </row>
    <row r="71" spans="1:10" s="15" customFormat="1" ht="14.4" x14ac:dyDescent="0.35">
      <c r="A71" s="44" t="s">
        <v>45</v>
      </c>
      <c r="B71" s="1" t="s">
        <v>57</v>
      </c>
      <c r="C71" s="3"/>
      <c r="D71" s="2"/>
      <c r="E71" s="3"/>
      <c r="F71" s="2" t="s">
        <v>54</v>
      </c>
      <c r="G71" s="22">
        <v>1028</v>
      </c>
      <c r="H71" s="22">
        <f>8*125.35</f>
        <v>1002.8</v>
      </c>
      <c r="I71" s="14">
        <f>G71-H71</f>
        <v>25.200000000000045</v>
      </c>
      <c r="J71" s="48"/>
    </row>
    <row r="72" spans="1:10" s="15" customFormat="1" ht="14.4" x14ac:dyDescent="0.35">
      <c r="A72" s="44"/>
      <c r="B72" s="1"/>
      <c r="C72" s="3"/>
      <c r="D72" s="2"/>
      <c r="E72" s="3"/>
      <c r="F72" s="2"/>
      <c r="G72" s="22"/>
      <c r="H72" s="22"/>
      <c r="I72" s="14"/>
      <c r="J72" s="48"/>
    </row>
    <row r="73" spans="1:10" s="15" customFormat="1" ht="14.4" x14ac:dyDescent="0.35">
      <c r="A73" s="44" t="s">
        <v>46</v>
      </c>
      <c r="B73" s="1" t="s">
        <v>57</v>
      </c>
      <c r="C73" s="3"/>
      <c r="D73" s="2"/>
      <c r="E73" s="3"/>
      <c r="F73" s="2"/>
      <c r="G73" s="22"/>
      <c r="H73" s="22"/>
      <c r="I73" s="14"/>
      <c r="J73" s="48" t="s">
        <v>65</v>
      </c>
    </row>
    <row r="74" spans="1:10" s="15" customFormat="1" ht="14.4" x14ac:dyDescent="0.35">
      <c r="A74" s="44"/>
      <c r="B74" s="1"/>
      <c r="C74" s="3"/>
      <c r="D74" s="2"/>
      <c r="E74" s="3"/>
      <c r="F74" s="2"/>
      <c r="G74" s="22"/>
      <c r="H74" s="22"/>
      <c r="I74" s="14"/>
      <c r="J74" s="48"/>
    </row>
    <row r="75" spans="1:10" s="15" customFormat="1" ht="14.4" x14ac:dyDescent="0.35">
      <c r="A75" s="46" t="s">
        <v>48</v>
      </c>
      <c r="B75" s="1" t="s">
        <v>53</v>
      </c>
      <c r="C75" s="3"/>
      <c r="D75" s="2"/>
      <c r="E75" s="3"/>
      <c r="F75" s="2" t="s">
        <v>54</v>
      </c>
      <c r="G75" s="22">
        <v>310.8</v>
      </c>
      <c r="H75" s="22">
        <f>6*45.5</f>
        <v>273</v>
      </c>
      <c r="I75" s="14">
        <f>G75-H75</f>
        <v>37.800000000000011</v>
      </c>
      <c r="J75" s="47"/>
    </row>
    <row r="76" spans="1:10" s="15" customFormat="1" ht="14.4" x14ac:dyDescent="0.35">
      <c r="A76" s="44"/>
      <c r="B76" s="1"/>
      <c r="C76" s="3"/>
      <c r="D76" s="2"/>
      <c r="E76" s="3"/>
      <c r="F76" s="2"/>
      <c r="G76" s="22"/>
      <c r="H76" s="22"/>
      <c r="I76" s="14"/>
      <c r="J76" s="48"/>
    </row>
    <row r="77" spans="1:10" s="15" customFormat="1" ht="14.4" x14ac:dyDescent="0.35">
      <c r="A77" s="44" t="s">
        <v>49</v>
      </c>
      <c r="B77" s="1" t="s">
        <v>53</v>
      </c>
      <c r="C77" s="3"/>
      <c r="D77" s="2"/>
      <c r="E77" s="3"/>
      <c r="F77" s="2" t="s">
        <v>54</v>
      </c>
      <c r="G77" s="22">
        <v>192.64</v>
      </c>
      <c r="H77" s="22">
        <v>80.069999999999993</v>
      </c>
      <c r="I77" s="14">
        <f>G77-H77</f>
        <v>112.57</v>
      </c>
      <c r="J77" s="47"/>
    </row>
    <row r="78" spans="1:10" s="15" customFormat="1" x14ac:dyDescent="0.25">
      <c r="A78" s="1"/>
      <c r="B78" s="1"/>
      <c r="C78" s="3"/>
      <c r="D78" s="2"/>
      <c r="E78" s="3"/>
      <c r="F78" s="2"/>
      <c r="G78" s="22"/>
      <c r="H78" s="22"/>
      <c r="I78" s="14"/>
      <c r="J78" s="48"/>
    </row>
    <row r="79" spans="1:10" s="15" customFormat="1" ht="14.4" x14ac:dyDescent="0.35">
      <c r="A79" s="44" t="s">
        <v>55</v>
      </c>
      <c r="B79" s="1" t="s">
        <v>53</v>
      </c>
      <c r="C79" s="3"/>
      <c r="D79" s="2"/>
      <c r="E79" s="3"/>
      <c r="F79" s="2" t="s">
        <v>54</v>
      </c>
      <c r="G79" s="22">
        <v>500</v>
      </c>
      <c r="H79" s="22">
        <v>223.39</v>
      </c>
      <c r="I79" s="14">
        <f>G79-H79</f>
        <v>276.61</v>
      </c>
      <c r="J79" s="48"/>
    </row>
    <row r="80" spans="1:10" s="15" customFormat="1" x14ac:dyDescent="0.25">
      <c r="A80" s="1"/>
      <c r="B80" s="1"/>
      <c r="C80" s="3"/>
      <c r="D80" s="2"/>
      <c r="E80" s="3"/>
      <c r="F80" s="2"/>
      <c r="G80" s="22"/>
      <c r="H80" s="22"/>
      <c r="I80" s="14"/>
      <c r="J80" s="48"/>
    </row>
    <row r="81" spans="1:10" s="15" customFormat="1" ht="14.4" x14ac:dyDescent="0.35">
      <c r="A81" s="44" t="s">
        <v>56</v>
      </c>
      <c r="B81" s="1" t="s">
        <v>53</v>
      </c>
      <c r="C81" s="24"/>
      <c r="D81" s="24"/>
      <c r="E81" s="24"/>
      <c r="F81" s="2" t="s">
        <v>54</v>
      </c>
      <c r="G81" s="36">
        <v>450</v>
      </c>
      <c r="H81" s="61" t="s">
        <v>66</v>
      </c>
      <c r="I81" s="14"/>
      <c r="J81" s="59"/>
    </row>
    <row r="82" spans="1:10" s="15" customFormat="1" ht="14.4" x14ac:dyDescent="0.35">
      <c r="A82" s="44"/>
      <c r="B82" s="1"/>
      <c r="C82" s="24"/>
      <c r="D82" s="24"/>
      <c r="E82" s="24"/>
      <c r="F82" s="24"/>
      <c r="G82" s="36"/>
      <c r="H82" s="36"/>
      <c r="I82" s="1"/>
      <c r="J82" s="59"/>
    </row>
    <row r="83" spans="1:10" s="15" customFormat="1" ht="14.4" x14ac:dyDescent="0.35">
      <c r="A83" s="45" t="s">
        <v>50</v>
      </c>
      <c r="B83" s="1" t="s">
        <v>53</v>
      </c>
      <c r="C83" s="24"/>
      <c r="D83" s="24"/>
      <c r="E83" s="24"/>
      <c r="F83" s="2" t="s">
        <v>54</v>
      </c>
      <c r="G83" s="36">
        <v>285.56</v>
      </c>
      <c r="H83" s="36">
        <v>308.37</v>
      </c>
      <c r="I83" s="14">
        <f>G83-H83</f>
        <v>-22.810000000000002</v>
      </c>
      <c r="J83" s="59"/>
    </row>
    <row r="84" spans="1:10" s="15" customFormat="1" ht="14.4" x14ac:dyDescent="0.35">
      <c r="A84" s="45"/>
      <c r="B84" s="1"/>
      <c r="C84" s="24"/>
      <c r="D84" s="24"/>
      <c r="E84" s="24"/>
      <c r="F84" s="24"/>
      <c r="G84" s="36"/>
      <c r="H84" s="36"/>
      <c r="I84" s="1"/>
      <c r="J84" s="59"/>
    </row>
    <row r="85" spans="1:10" s="15" customFormat="1" ht="14.4" x14ac:dyDescent="0.35">
      <c r="A85" s="45" t="s">
        <v>51</v>
      </c>
      <c r="B85" s="1" t="s">
        <v>53</v>
      </c>
      <c r="C85" s="24"/>
      <c r="D85" s="24"/>
      <c r="E85" s="24"/>
      <c r="F85" s="2" t="s">
        <v>54</v>
      </c>
      <c r="G85" s="36">
        <v>76.05</v>
      </c>
      <c r="H85" s="36">
        <v>76.44</v>
      </c>
      <c r="I85" s="14">
        <f>G85-H85</f>
        <v>-0.39000000000000057</v>
      </c>
      <c r="J85" s="59"/>
    </row>
    <row r="86" spans="1:10" s="15" customFormat="1" ht="15" thickBot="1" x14ac:dyDescent="0.4">
      <c r="A86" s="44"/>
      <c r="B86" s="1"/>
      <c r="C86" s="24"/>
      <c r="D86" s="24"/>
      <c r="E86" s="24"/>
      <c r="F86" s="24"/>
      <c r="G86" s="36"/>
      <c r="H86" s="36"/>
      <c r="I86" s="25"/>
      <c r="J86" s="59"/>
    </row>
    <row r="87" spans="1:10" ht="13.8" thickTop="1" x14ac:dyDescent="0.25">
      <c r="A87" s="19"/>
      <c r="B87" s="19"/>
      <c r="C87" s="20"/>
      <c r="D87" s="20"/>
      <c r="E87" s="20"/>
      <c r="F87" s="20"/>
      <c r="G87" s="39"/>
      <c r="H87" s="39"/>
      <c r="I87" s="21">
        <f>SUM(I11:I86)</f>
        <v>5007.6199999999972</v>
      </c>
      <c r="J87" s="60"/>
    </row>
  </sheetData>
  <autoFilter ref="A10:J87" xr:uid="{4BFE155A-0010-4110-9018-FEA4CA63C516}"/>
  <phoneticPr fontId="0" type="noConversion"/>
  <pageMargins left="0.47244094488188981" right="0.35433070866141736" top="0.39370078740157483" bottom="0" header="0" footer="0"/>
  <pageSetup paperSize="8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2020-07-28T09:43:59Z</cp:lastPrinted>
  <dcterms:created xsi:type="dcterms:W3CDTF">2000-01-18T15:18:55Z</dcterms:created>
  <dcterms:modified xsi:type="dcterms:W3CDTF">2020-10-01T10:10:10Z</dcterms:modified>
</cp:coreProperties>
</file>