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esktop\RCL temp\9 &amp; 10\"/>
    </mc:Choice>
  </mc:AlternateContent>
  <xr:revisionPtr revIDLastSave="0" documentId="13_ncr:1_{E0C90D08-A62D-4EC9-8553-FC5B030D4A29}" xr6:coauthVersionLast="45" xr6:coauthVersionMax="45" xr10:uidLastSave="{00000000-0000-0000-0000-000000000000}"/>
  <bookViews>
    <workbookView xWindow="-109" yWindow="-109" windowWidth="26301" windowHeight="14305" xr2:uid="{EA7A90E0-5BE3-4B70-90C5-7654CDF77C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D16" i="1"/>
  <c r="D18" i="1"/>
  <c r="C20" i="1"/>
  <c r="C22" i="1"/>
  <c r="D26" i="1"/>
  <c r="D28" i="1"/>
  <c r="E39" i="1"/>
  <c r="C23" i="1"/>
  <c r="E35" i="1"/>
  <c r="D29" i="1" l="1"/>
  <c r="E30" i="1" s="1"/>
  <c r="D23" i="1"/>
  <c r="E23" i="1" s="1"/>
  <c r="E36" i="1" l="1"/>
  <c r="E37" i="1" s="1"/>
  <c r="E38" i="1" s="1"/>
  <c r="E42" i="1" s="1"/>
  <c r="E48" i="1" s="1"/>
</calcChain>
</file>

<file path=xl/sharedStrings.xml><?xml version="1.0" encoding="utf-8"?>
<sst xmlns="http://schemas.openxmlformats.org/spreadsheetml/2006/main" count="36" uniqueCount="27">
  <si>
    <t>WEMBLEY 9 &amp; 10</t>
  </si>
  <si>
    <t>Tender Cross Check</t>
  </si>
  <si>
    <t>Cost</t>
  </si>
  <si>
    <t>JMS</t>
  </si>
  <si>
    <t>Shadbolt</t>
  </si>
  <si>
    <t>Elite</t>
  </si>
  <si>
    <t>Datim</t>
  </si>
  <si>
    <t>Misc</t>
  </si>
  <si>
    <t>Supply</t>
  </si>
  <si>
    <t>Labour</t>
  </si>
  <si>
    <t>Grid doors</t>
  </si>
  <si>
    <t>TMP doors</t>
  </si>
  <si>
    <t>Joinery</t>
  </si>
  <si>
    <t>Doors</t>
  </si>
  <si>
    <t>Temp doors</t>
  </si>
  <si>
    <t>Prelims</t>
  </si>
  <si>
    <t>Fixed Price</t>
  </si>
  <si>
    <t>OH &amp; P</t>
  </si>
  <si>
    <t>EO DT-108</t>
  </si>
  <si>
    <r>
      <t xml:space="preserve">Joinery </t>
    </r>
    <r>
      <rPr>
        <sz val="11"/>
        <color rgb="FFFF0000"/>
        <rFont val="Calibri"/>
        <family val="2"/>
        <scheme val="minor"/>
      </rPr>
      <t>exc comon area skirting</t>
    </r>
  </si>
  <si>
    <t>Tender</t>
  </si>
  <si>
    <t>Difference</t>
  </si>
  <si>
    <t>Bed 4 doors</t>
  </si>
  <si>
    <t>Waste</t>
  </si>
  <si>
    <t>Mezzanine deck</t>
  </si>
  <si>
    <t>Panels</t>
  </si>
  <si>
    <t>Ironmongery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</si>
</sst>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164" fontId="0" fillId="0" borderId="1" xfId="0" applyNumberFormat="1" applyFont="1" applyBorder="1"/>
    <xf numFmtId="164" fontId="0" fillId="0" borderId="1" xfId="0" applyNumberFormat="1" applyBorder="1"/>
    <xf numFmtId="164" fontId="4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 applyBorder="1"/>
    <xf numFmtId="9" fontId="0" fillId="0" borderId="0" xfId="2" applyFont="1"/>
    <xf numFmtId="164" fontId="0" fillId="0" borderId="2" xfId="0" applyNumberFormat="1" applyBorder="1"/>
    <xf numFmtId="164" fontId="0" fillId="0" borderId="2" xfId="1" applyNumberFormat="1" applyFont="1" applyBorder="1"/>
    <xf numFmtId="0" fontId="5" fillId="0" borderId="0" xfId="0" applyFont="1"/>
    <xf numFmtId="164" fontId="0" fillId="0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79AD-C428-4BF2-AF65-41889EC2EF90}">
  <dimension ref="A1:E49"/>
  <sheetViews>
    <sheetView tabSelected="1" topLeftCell="A13" workbookViewId="0">
      <selection activeCell="E35" sqref="E35"/>
    </sheetView>
  </sheetViews>
  <sheetFormatPr defaultRowHeight="14.3" x14ac:dyDescent="0.25"/>
  <cols>
    <col min="1" max="1" width="17.5" bestFit="1" customWidth="1"/>
    <col min="2" max="2" width="14.5" customWidth="1"/>
    <col min="3" max="3" width="12.75" style="4" customWidth="1"/>
    <col min="4" max="4" width="12.125" style="4" bestFit="1" customWidth="1"/>
    <col min="5" max="5" width="13.75" bestFit="1" customWidth="1"/>
  </cols>
  <sheetData>
    <row r="1" spans="1:5" x14ac:dyDescent="0.25">
      <c r="A1" s="2" t="s">
        <v>0</v>
      </c>
      <c r="B1" s="2"/>
      <c r="C1" s="8"/>
    </row>
    <row r="3" spans="1:5" x14ac:dyDescent="0.25">
      <c r="A3" s="2" t="s">
        <v>1</v>
      </c>
      <c r="B3" s="2"/>
      <c r="C3" s="8"/>
    </row>
    <row r="8" spans="1:5" x14ac:dyDescent="0.25">
      <c r="A8" s="2" t="s">
        <v>2</v>
      </c>
      <c r="B8" s="2"/>
      <c r="C8" s="8"/>
    </row>
    <row r="10" spans="1:5" x14ac:dyDescent="0.25">
      <c r="A10" s="1" t="s">
        <v>7</v>
      </c>
      <c r="B10" s="1"/>
      <c r="C10" s="9"/>
    </row>
    <row r="11" spans="1:5" x14ac:dyDescent="0.25">
      <c r="A11" s="3" t="s">
        <v>13</v>
      </c>
      <c r="B11" s="3"/>
      <c r="C11" s="5"/>
      <c r="D11" s="4">
        <v>60196.67</v>
      </c>
    </row>
    <row r="12" spans="1:5" x14ac:dyDescent="0.25">
      <c r="A12" s="3" t="s">
        <v>12</v>
      </c>
      <c r="B12" s="3"/>
      <c r="C12" s="5"/>
      <c r="D12" s="7">
        <v>5267.4</v>
      </c>
      <c r="E12" s="4">
        <f>SUM(D11:D12)</f>
        <v>65464.07</v>
      </c>
    </row>
    <row r="14" spans="1:5" x14ac:dyDescent="0.25">
      <c r="A14" s="1" t="s">
        <v>8</v>
      </c>
      <c r="B14" s="1"/>
      <c r="C14" s="9"/>
    </row>
    <row r="15" spans="1:5" x14ac:dyDescent="0.25">
      <c r="A15" t="s">
        <v>4</v>
      </c>
      <c r="B15" t="s">
        <v>10</v>
      </c>
      <c r="C15" s="5">
        <v>291374.45</v>
      </c>
    </row>
    <row r="16" spans="1:5" x14ac:dyDescent="0.25">
      <c r="B16" s="3" t="s">
        <v>11</v>
      </c>
      <c r="C16" s="6">
        <v>6826.62</v>
      </c>
      <c r="D16" s="4">
        <f>SUM(C15:C16)</f>
        <v>298201.07</v>
      </c>
    </row>
    <row r="17" spans="1:5" x14ac:dyDescent="0.25">
      <c r="A17" t="s">
        <v>5</v>
      </c>
      <c r="B17" t="s">
        <v>10</v>
      </c>
      <c r="C17" s="4">
        <v>214837.3</v>
      </c>
    </row>
    <row r="18" spans="1:5" x14ac:dyDescent="0.25">
      <c r="B18" s="3" t="s">
        <v>11</v>
      </c>
      <c r="C18" s="6">
        <v>6309.4</v>
      </c>
      <c r="D18" s="4">
        <f>SUM(C17:C18)</f>
        <v>221146.69999999998</v>
      </c>
    </row>
    <row r="19" spans="1:5" x14ac:dyDescent="0.25">
      <c r="A19" t="s">
        <v>6</v>
      </c>
      <c r="B19" t="s">
        <v>10</v>
      </c>
      <c r="C19" s="10">
        <v>279901.34999999998</v>
      </c>
    </row>
    <row r="20" spans="1:5" x14ac:dyDescent="0.25">
      <c r="B20" s="14" t="s">
        <v>22</v>
      </c>
      <c r="C20" s="10">
        <f>19*148.67</f>
        <v>2824.7299999999996</v>
      </c>
    </row>
    <row r="21" spans="1:5" x14ac:dyDescent="0.25">
      <c r="B21" t="s">
        <v>26</v>
      </c>
      <c r="C21" s="10">
        <v>14229.75</v>
      </c>
    </row>
    <row r="22" spans="1:5" x14ac:dyDescent="0.25">
      <c r="B22" t="s">
        <v>26</v>
      </c>
      <c r="C22" s="10">
        <f>19*6.6</f>
        <v>125.39999999999999</v>
      </c>
    </row>
    <row r="23" spans="1:5" x14ac:dyDescent="0.25">
      <c r="B23" t="s">
        <v>18</v>
      </c>
      <c r="C23" s="7">
        <f>33.52*30</f>
        <v>1005.6000000000001</v>
      </c>
      <c r="D23" s="4">
        <f>SUM(C19:C23)</f>
        <v>298086.82999999996</v>
      </c>
      <c r="E23" s="4">
        <f>SUM(D16:D23)</f>
        <v>817434.6</v>
      </c>
    </row>
    <row r="25" spans="1:5" x14ac:dyDescent="0.25">
      <c r="A25" s="1" t="s">
        <v>3</v>
      </c>
      <c r="B25" t="s">
        <v>10</v>
      </c>
      <c r="C25" s="9"/>
      <c r="D25" s="4">
        <v>308808.96999999997</v>
      </c>
    </row>
    <row r="26" spans="1:5" x14ac:dyDescent="0.25">
      <c r="A26" s="1"/>
      <c r="B26" t="s">
        <v>25</v>
      </c>
      <c r="C26" s="9"/>
      <c r="D26" s="4">
        <f>17446.32+39994.94</f>
        <v>57441.26</v>
      </c>
    </row>
    <row r="27" spans="1:5" x14ac:dyDescent="0.25">
      <c r="A27" s="1"/>
      <c r="B27" s="3" t="s">
        <v>11</v>
      </c>
      <c r="C27" s="9"/>
      <c r="D27" s="4">
        <v>7926.65</v>
      </c>
    </row>
    <row r="28" spans="1:5" x14ac:dyDescent="0.25">
      <c r="A28" s="1"/>
      <c r="B28" t="s">
        <v>19</v>
      </c>
      <c r="C28" s="9"/>
      <c r="D28" s="10">
        <f>41847.3-1020</f>
        <v>40827.300000000003</v>
      </c>
    </row>
    <row r="29" spans="1:5" x14ac:dyDescent="0.25">
      <c r="A29" s="1"/>
      <c r="B29" s="3" t="s">
        <v>23</v>
      </c>
      <c r="C29" s="9"/>
      <c r="D29" s="4">
        <f>D28*0.1</f>
        <v>4082.7300000000005</v>
      </c>
    </row>
    <row r="30" spans="1:5" x14ac:dyDescent="0.25">
      <c r="A30" s="1"/>
      <c r="B30" s="3" t="s">
        <v>24</v>
      </c>
      <c r="C30" s="9"/>
      <c r="D30" s="4">
        <v>7535.74</v>
      </c>
      <c r="E30" s="7">
        <f>SUM(D25:D30)</f>
        <v>426622.64999999997</v>
      </c>
    </row>
    <row r="31" spans="1:5" x14ac:dyDescent="0.25">
      <c r="A31" s="1"/>
      <c r="B31" s="1"/>
      <c r="C31" s="9"/>
    </row>
    <row r="32" spans="1:5" x14ac:dyDescent="0.25">
      <c r="A32" s="1" t="s">
        <v>9</v>
      </c>
      <c r="B32" s="1"/>
      <c r="C32" s="9"/>
    </row>
    <row r="33" spans="1:5" x14ac:dyDescent="0.25">
      <c r="A33" t="s">
        <v>10</v>
      </c>
      <c r="D33" s="15">
        <v>521895.23</v>
      </c>
    </row>
    <row r="34" spans="1:5" x14ac:dyDescent="0.25">
      <c r="A34" s="3" t="s">
        <v>11</v>
      </c>
      <c r="B34" s="3"/>
      <c r="C34" s="5"/>
      <c r="D34" s="15">
        <v>3465.44</v>
      </c>
    </row>
    <row r="35" spans="1:5" x14ac:dyDescent="0.25">
      <c r="A35" t="s">
        <v>12</v>
      </c>
      <c r="D35" s="6">
        <v>226324.8</v>
      </c>
      <c r="E35" s="7">
        <f>SUM(D33:D35)</f>
        <v>751685.47</v>
      </c>
    </row>
    <row r="36" spans="1:5" x14ac:dyDescent="0.25">
      <c r="E36" s="4">
        <f>SUM(E12:E35)</f>
        <v>2061206.7899999998</v>
      </c>
    </row>
    <row r="37" spans="1:5" x14ac:dyDescent="0.25">
      <c r="A37" t="s">
        <v>17</v>
      </c>
      <c r="D37" s="11">
        <v>0.12</v>
      </c>
      <c r="E37" s="7">
        <f>E36*D37</f>
        <v>247344.81479999996</v>
      </c>
    </row>
    <row r="38" spans="1:5" x14ac:dyDescent="0.25">
      <c r="E38" s="4">
        <f>SUM(E36:E37)</f>
        <v>2308551.6047999999</v>
      </c>
    </row>
    <row r="39" spans="1:5" x14ac:dyDescent="0.25">
      <c r="A39" t="s">
        <v>14</v>
      </c>
      <c r="E39" s="4">
        <f>46434.9+175032</f>
        <v>221466.9</v>
      </c>
    </row>
    <row r="40" spans="1:5" x14ac:dyDescent="0.25">
      <c r="A40" t="s">
        <v>15</v>
      </c>
      <c r="E40" s="4">
        <v>403000</v>
      </c>
    </row>
    <row r="41" spans="1:5" x14ac:dyDescent="0.25">
      <c r="A41" t="s">
        <v>16</v>
      </c>
      <c r="E41" s="4">
        <v>196319</v>
      </c>
    </row>
    <row r="42" spans="1:5" ht="14.95" thickBot="1" x14ac:dyDescent="0.3">
      <c r="E42" s="12">
        <f>SUM(E38:E41)</f>
        <v>3129337.5047999998</v>
      </c>
    </row>
    <row r="43" spans="1:5" ht="14.95" thickTop="1" x14ac:dyDescent="0.25"/>
    <row r="45" spans="1:5" ht="14.95" thickBot="1" x14ac:dyDescent="0.3">
      <c r="A45" s="2" t="s">
        <v>20</v>
      </c>
      <c r="E45" s="13">
        <v>3126226.79</v>
      </c>
    </row>
    <row r="46" spans="1:5" ht="14.95" thickTop="1" x14ac:dyDescent="0.25"/>
    <row r="47" spans="1:5" x14ac:dyDescent="0.25">
      <c r="A47" s="1"/>
    </row>
    <row r="48" spans="1:5" ht="14.95" thickBot="1" x14ac:dyDescent="0.3">
      <c r="A48" s="2" t="s">
        <v>21</v>
      </c>
      <c r="E48" s="12">
        <f>E45-E42</f>
        <v>-3110.7147999997251</v>
      </c>
    </row>
    <row r="49" ht="14.9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Thorpe</dc:creator>
  <cp:lastModifiedBy>Simon Thorpe</cp:lastModifiedBy>
  <dcterms:created xsi:type="dcterms:W3CDTF">2020-04-09T09:47:20Z</dcterms:created>
  <dcterms:modified xsi:type="dcterms:W3CDTF">2020-04-09T11:30:47Z</dcterms:modified>
</cp:coreProperties>
</file>